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ft17940003.sharepoint.com/sites/Vortex/Shared Documents/Finance and Admin/1_Management Reports/PnL_Fecha_Servicio/"/>
    </mc:Choice>
  </mc:AlternateContent>
  <xr:revisionPtr revIDLastSave="2" documentId="14_{FD990C97-81F6-4B30-BEF9-E233096CAE32}" xr6:coauthVersionLast="47" xr6:coauthVersionMax="47" xr10:uidLastSave="{43E85ABF-9E1C-4215-90D3-296CD3F7DD5B}"/>
  <bookViews>
    <workbookView xWindow="-120" yWindow="-120" windowWidth="20730" windowHeight="11160" tabRatio="799" firstSheet="1" activeTab="7" xr2:uid="{00000000-000D-0000-FFFF-FFFF00000000}"/>
  </bookViews>
  <sheets>
    <sheet name="(v1) P$L U$S Dept" sheetId="3" state="hidden" r:id="rId1"/>
    <sheet name="Combined Pesos" sheetId="26" r:id="rId2"/>
    <sheet name="Combinado usd" sheetId="28" r:id="rId3"/>
    <sheet name="SRL" sheetId="25" r:id="rId4"/>
    <sheet name="LLC" sheetId="27" r:id="rId5"/>
    <sheet name="Assist Card PnL" sheetId="29" r:id="rId6"/>
    <sheet name="Sapem PnL" sheetId="30" r:id="rId7"/>
    <sheet name="CCU PnL" sheetId="31" r:id="rId8"/>
    <sheet name="Fuente 2" sheetId="21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5" roundtripDataChecksum="j8TlGE9szE9rpyWGj6zENPKclujrjlWLt5/Pg4Hn7BQ="/>
    </ext>
  </extLst>
</workbook>
</file>

<file path=xl/calcChain.xml><?xml version="1.0" encoding="utf-8"?>
<calcChain xmlns="http://schemas.openxmlformats.org/spreadsheetml/2006/main">
  <c r="X2" i="28" l="1"/>
  <c r="V2" i="28"/>
  <c r="T2" i="28"/>
  <c r="R2" i="28"/>
  <c r="P2" i="28"/>
  <c r="N2" i="28"/>
  <c r="L2" i="28"/>
  <c r="J2" i="28"/>
  <c r="H2" i="28"/>
  <c r="F2" i="28"/>
  <c r="D2" i="28"/>
  <c r="B2" i="28"/>
  <c r="X91" i="28" l="1"/>
  <c r="X90" i="28"/>
  <c r="X89" i="28"/>
  <c r="X88" i="28"/>
  <c r="X80" i="28"/>
  <c r="X79" i="28"/>
  <c r="X78" i="28"/>
  <c r="X77" i="28"/>
  <c r="X76" i="28"/>
  <c r="X72" i="28"/>
  <c r="X71" i="28"/>
  <c r="X70" i="28"/>
  <c r="X69" i="28"/>
  <c r="X68" i="28"/>
  <c r="X62" i="28"/>
  <c r="X61" i="28"/>
  <c r="X60" i="28"/>
  <c r="X59" i="28"/>
  <c r="X58" i="28"/>
  <c r="X57" i="28"/>
  <c r="X51" i="28"/>
  <c r="X50" i="28"/>
  <c r="X49" i="28"/>
  <c r="X48" i="28"/>
  <c r="X47" i="28"/>
  <c r="X46" i="28"/>
  <c r="X45" i="28"/>
  <c r="X44" i="28"/>
  <c r="X43" i="28"/>
  <c r="X42" i="28"/>
  <c r="X41" i="28"/>
  <c r="X40" i="28"/>
  <c r="X39" i="28"/>
  <c r="X38" i="28"/>
  <c r="X37" i="28"/>
  <c r="X36" i="28"/>
  <c r="X35" i="28"/>
  <c r="X34" i="28"/>
  <c r="X33" i="28"/>
  <c r="X32" i="28"/>
  <c r="X31" i="28"/>
  <c r="X30" i="28"/>
  <c r="X29" i="28"/>
  <c r="X28" i="28"/>
  <c r="X27" i="28"/>
  <c r="X26" i="28"/>
  <c r="X25" i="28"/>
  <c r="X24" i="28"/>
  <c r="X23" i="28"/>
  <c r="X17" i="28"/>
  <c r="X16" i="28"/>
  <c r="X15" i="28"/>
  <c r="X14" i="28"/>
  <c r="X13" i="28"/>
  <c r="X12" i="28"/>
  <c r="X11" i="28"/>
  <c r="X7" i="28"/>
  <c r="X6" i="28"/>
  <c r="X5" i="28"/>
  <c r="Y27" i="28" s="1"/>
  <c r="X4" i="28"/>
  <c r="V91" i="28"/>
  <c r="V90" i="28"/>
  <c r="V89" i="28"/>
  <c r="V88" i="28"/>
  <c r="V80" i="28"/>
  <c r="V79" i="28"/>
  <c r="V78" i="28"/>
  <c r="V77" i="28"/>
  <c r="V76" i="28"/>
  <c r="V72" i="28"/>
  <c r="V71" i="28"/>
  <c r="V70" i="28"/>
  <c r="V69" i="28"/>
  <c r="V68" i="28"/>
  <c r="V62" i="28"/>
  <c r="V61" i="28"/>
  <c r="V60" i="28"/>
  <c r="V59" i="28"/>
  <c r="V58" i="28"/>
  <c r="V57" i="28"/>
  <c r="V51" i="28"/>
  <c r="V50" i="28"/>
  <c r="V49" i="28"/>
  <c r="V48" i="28"/>
  <c r="V47" i="28"/>
  <c r="V46" i="28"/>
  <c r="V45" i="28"/>
  <c r="V44" i="28"/>
  <c r="V43" i="28"/>
  <c r="V42" i="28"/>
  <c r="V41" i="28"/>
  <c r="V40" i="28"/>
  <c r="V39" i="28"/>
  <c r="V38" i="28"/>
  <c r="V37" i="28"/>
  <c r="V36" i="28"/>
  <c r="V35" i="28"/>
  <c r="V34" i="28"/>
  <c r="V33" i="28"/>
  <c r="V32" i="28"/>
  <c r="V31" i="28"/>
  <c r="V30" i="28"/>
  <c r="V29" i="28"/>
  <c r="V28" i="28"/>
  <c r="V27" i="28"/>
  <c r="V26" i="28"/>
  <c r="V25" i="28"/>
  <c r="V24" i="28"/>
  <c r="V23" i="28"/>
  <c r="V17" i="28"/>
  <c r="V16" i="28"/>
  <c r="V15" i="28"/>
  <c r="V14" i="28"/>
  <c r="V13" i="28"/>
  <c r="V12" i="28"/>
  <c r="V11" i="28"/>
  <c r="V7" i="28"/>
  <c r="V6" i="28"/>
  <c r="V5" i="28"/>
  <c r="W7" i="28" s="1"/>
  <c r="V4" i="28"/>
  <c r="T91" i="28"/>
  <c r="T90" i="28"/>
  <c r="T89" i="28"/>
  <c r="T88" i="28"/>
  <c r="T80" i="28"/>
  <c r="T79" i="28"/>
  <c r="T78" i="28"/>
  <c r="T77" i="28"/>
  <c r="T76" i="28"/>
  <c r="T72" i="28"/>
  <c r="T71" i="28"/>
  <c r="T70" i="28"/>
  <c r="T69" i="28"/>
  <c r="T68" i="28"/>
  <c r="T62" i="28"/>
  <c r="T61" i="28"/>
  <c r="T60" i="28"/>
  <c r="T59" i="28"/>
  <c r="T58" i="28"/>
  <c r="T57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23" i="28"/>
  <c r="T17" i="28"/>
  <c r="T16" i="28"/>
  <c r="T15" i="28"/>
  <c r="T14" i="28"/>
  <c r="T13" i="28"/>
  <c r="T12" i="28"/>
  <c r="T11" i="28"/>
  <c r="T7" i="28"/>
  <c r="T6" i="28"/>
  <c r="T5" i="28"/>
  <c r="U15" i="28" s="1"/>
  <c r="T4" i="28"/>
  <c r="R91" i="28"/>
  <c r="R90" i="28"/>
  <c r="R89" i="28"/>
  <c r="R88" i="28"/>
  <c r="R80" i="28"/>
  <c r="R79" i="28"/>
  <c r="R78" i="28"/>
  <c r="R77" i="28"/>
  <c r="R76" i="28"/>
  <c r="R72" i="28"/>
  <c r="R71" i="28"/>
  <c r="R70" i="28"/>
  <c r="R69" i="28"/>
  <c r="R68" i="28"/>
  <c r="R62" i="28"/>
  <c r="R61" i="28"/>
  <c r="R60" i="28"/>
  <c r="R59" i="28"/>
  <c r="R58" i="28"/>
  <c r="R57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17" i="28"/>
  <c r="R16" i="28"/>
  <c r="R15" i="28"/>
  <c r="R14" i="28"/>
  <c r="R13" i="28"/>
  <c r="R12" i="28"/>
  <c r="R11" i="28"/>
  <c r="R7" i="28"/>
  <c r="R6" i="28"/>
  <c r="R5" i="28"/>
  <c r="R4" i="28"/>
  <c r="P91" i="28"/>
  <c r="P90" i="28"/>
  <c r="P89" i="28"/>
  <c r="P88" i="28"/>
  <c r="P80" i="28"/>
  <c r="P79" i="28"/>
  <c r="P78" i="28"/>
  <c r="P77" i="28"/>
  <c r="P76" i="28"/>
  <c r="P72" i="28"/>
  <c r="P71" i="28"/>
  <c r="P70" i="28"/>
  <c r="P69" i="28"/>
  <c r="P68" i="28"/>
  <c r="P62" i="28"/>
  <c r="P61" i="28"/>
  <c r="P60" i="28"/>
  <c r="P59" i="28"/>
  <c r="P58" i="28"/>
  <c r="P57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17" i="28"/>
  <c r="P16" i="28"/>
  <c r="P15" i="28"/>
  <c r="P14" i="28"/>
  <c r="P13" i="28"/>
  <c r="P12" i="28"/>
  <c r="P11" i="28"/>
  <c r="P7" i="28"/>
  <c r="P6" i="28"/>
  <c r="P5" i="28"/>
  <c r="Q23" i="28" s="1"/>
  <c r="P4" i="28"/>
  <c r="N91" i="28"/>
  <c r="N90" i="28"/>
  <c r="N89" i="28"/>
  <c r="N88" i="28"/>
  <c r="N80" i="28"/>
  <c r="N79" i="28"/>
  <c r="N78" i="28"/>
  <c r="N77" i="28"/>
  <c r="N76" i="28"/>
  <c r="N72" i="28"/>
  <c r="N71" i="28"/>
  <c r="N70" i="28"/>
  <c r="N69" i="28"/>
  <c r="N68" i="28"/>
  <c r="N62" i="28"/>
  <c r="N61" i="28"/>
  <c r="N60" i="28"/>
  <c r="N59" i="28"/>
  <c r="N58" i="28"/>
  <c r="N57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17" i="28"/>
  <c r="N16" i="28"/>
  <c r="N15" i="28"/>
  <c r="N14" i="28"/>
  <c r="N13" i="28"/>
  <c r="N12" i="28"/>
  <c r="N11" i="28"/>
  <c r="N7" i="28"/>
  <c r="N6" i="28"/>
  <c r="N5" i="28"/>
  <c r="N4" i="28"/>
  <c r="L91" i="28"/>
  <c r="L90" i="28"/>
  <c r="L89" i="28"/>
  <c r="L88" i="28"/>
  <c r="L80" i="28"/>
  <c r="L79" i="28"/>
  <c r="L78" i="28"/>
  <c r="L77" i="28"/>
  <c r="L76" i="28"/>
  <c r="L72" i="28"/>
  <c r="L71" i="28"/>
  <c r="L70" i="28"/>
  <c r="L69" i="28"/>
  <c r="L68" i="28"/>
  <c r="L62" i="28"/>
  <c r="L61" i="28"/>
  <c r="L60" i="28"/>
  <c r="L59" i="28"/>
  <c r="L58" i="28"/>
  <c r="L57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17" i="28"/>
  <c r="L16" i="28"/>
  <c r="L15" i="28"/>
  <c r="L14" i="28"/>
  <c r="L13" i="28"/>
  <c r="L12" i="28"/>
  <c r="L11" i="28"/>
  <c r="L7" i="28"/>
  <c r="L6" i="28"/>
  <c r="L5" i="28"/>
  <c r="M41" i="28" s="1"/>
  <c r="L4" i="28"/>
  <c r="J91" i="28"/>
  <c r="J90" i="28"/>
  <c r="J89" i="28"/>
  <c r="J88" i="28"/>
  <c r="J80" i="28"/>
  <c r="J79" i="28"/>
  <c r="J78" i="28"/>
  <c r="J77" i="28"/>
  <c r="J76" i="28"/>
  <c r="J72" i="28"/>
  <c r="J71" i="28"/>
  <c r="J70" i="28"/>
  <c r="J69" i="28"/>
  <c r="J68" i="28"/>
  <c r="J62" i="28"/>
  <c r="J61" i="28"/>
  <c r="J60" i="28"/>
  <c r="J59" i="28"/>
  <c r="J58" i="28"/>
  <c r="J57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17" i="28"/>
  <c r="J16" i="28"/>
  <c r="J15" i="28"/>
  <c r="J14" i="28"/>
  <c r="J13" i="28"/>
  <c r="J12" i="28"/>
  <c r="J11" i="28"/>
  <c r="J7" i="28"/>
  <c r="J6" i="28"/>
  <c r="J5" i="28"/>
  <c r="J4" i="28"/>
  <c r="H91" i="28"/>
  <c r="H90" i="28"/>
  <c r="H89" i="28"/>
  <c r="H88" i="28"/>
  <c r="H80" i="28"/>
  <c r="H79" i="28"/>
  <c r="H78" i="28"/>
  <c r="H77" i="28"/>
  <c r="H76" i="28"/>
  <c r="H72" i="28"/>
  <c r="H71" i="28"/>
  <c r="H70" i="28"/>
  <c r="H69" i="28"/>
  <c r="H68" i="28"/>
  <c r="H62" i="28"/>
  <c r="H61" i="28"/>
  <c r="H60" i="28"/>
  <c r="H59" i="28"/>
  <c r="H58" i="28"/>
  <c r="H57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17" i="28"/>
  <c r="H16" i="28"/>
  <c r="H15" i="28"/>
  <c r="H14" i="28"/>
  <c r="H13" i="28"/>
  <c r="H12" i="28"/>
  <c r="H11" i="28"/>
  <c r="H7" i="28"/>
  <c r="H6" i="28"/>
  <c r="H5" i="28"/>
  <c r="I16" i="28" s="1"/>
  <c r="H4" i="28"/>
  <c r="F91" i="28"/>
  <c r="F90" i="28"/>
  <c r="F89" i="28"/>
  <c r="F88" i="28"/>
  <c r="F80" i="28"/>
  <c r="F79" i="28"/>
  <c r="F78" i="28"/>
  <c r="F77" i="28"/>
  <c r="F76" i="28"/>
  <c r="F72" i="28"/>
  <c r="F71" i="28"/>
  <c r="F70" i="28"/>
  <c r="F69" i="28"/>
  <c r="F68" i="28"/>
  <c r="F62" i="28"/>
  <c r="F61" i="28"/>
  <c r="F60" i="28"/>
  <c r="F59" i="28"/>
  <c r="F58" i="28"/>
  <c r="F57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17" i="28"/>
  <c r="F16" i="28"/>
  <c r="F15" i="28"/>
  <c r="F14" i="28"/>
  <c r="F13" i="28"/>
  <c r="F12" i="28"/>
  <c r="F11" i="28"/>
  <c r="F7" i="28"/>
  <c r="F6" i="28"/>
  <c r="F5" i="28"/>
  <c r="F4" i="28"/>
  <c r="D91" i="28"/>
  <c r="D90" i="28"/>
  <c r="D89" i="28"/>
  <c r="D88" i="28"/>
  <c r="D80" i="28"/>
  <c r="D79" i="28"/>
  <c r="D78" i="28"/>
  <c r="D77" i="28"/>
  <c r="D76" i="28"/>
  <c r="D72" i="28"/>
  <c r="D71" i="28"/>
  <c r="D70" i="28"/>
  <c r="D69" i="28"/>
  <c r="D68" i="28"/>
  <c r="D62" i="28"/>
  <c r="D61" i="28"/>
  <c r="D60" i="28"/>
  <c r="D59" i="28"/>
  <c r="D58" i="28"/>
  <c r="D57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17" i="28"/>
  <c r="D16" i="28"/>
  <c r="D15" i="28"/>
  <c r="D14" i="28"/>
  <c r="D13" i="28"/>
  <c r="D12" i="28"/>
  <c r="D11" i="28"/>
  <c r="D7" i="28"/>
  <c r="D6" i="28"/>
  <c r="D5" i="28"/>
  <c r="E16" i="28" s="1"/>
  <c r="D4" i="28"/>
  <c r="B91" i="28"/>
  <c r="B90" i="28"/>
  <c r="B89" i="28"/>
  <c r="B88" i="28"/>
  <c r="B80" i="28"/>
  <c r="B79" i="28"/>
  <c r="B78" i="28"/>
  <c r="B77" i="28"/>
  <c r="B76" i="28"/>
  <c r="B72" i="28"/>
  <c r="B71" i="28"/>
  <c r="B70" i="28"/>
  <c r="B69" i="28"/>
  <c r="B68" i="28"/>
  <c r="B62" i="28"/>
  <c r="B61" i="28"/>
  <c r="B60" i="28"/>
  <c r="B59" i="28"/>
  <c r="B58" i="28"/>
  <c r="B57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17" i="28"/>
  <c r="B16" i="28"/>
  <c r="B15" i="28"/>
  <c r="B14" i="28"/>
  <c r="B13" i="28"/>
  <c r="B12" i="28"/>
  <c r="B11" i="28"/>
  <c r="B7" i="28"/>
  <c r="B6" i="28"/>
  <c r="B5" i="28"/>
  <c r="Q13" i="28"/>
  <c r="B4" i="28"/>
  <c r="X80" i="26"/>
  <c r="X79" i="26"/>
  <c r="X78" i="26"/>
  <c r="X77" i="26"/>
  <c r="X76" i="26"/>
  <c r="X72" i="26"/>
  <c r="X71" i="26"/>
  <c r="X70" i="26"/>
  <c r="X69" i="26"/>
  <c r="X68" i="26"/>
  <c r="X62" i="26"/>
  <c r="X61" i="26"/>
  <c r="X60" i="26"/>
  <c r="X59" i="26"/>
  <c r="X58" i="26"/>
  <c r="X57" i="26"/>
  <c r="X51" i="26"/>
  <c r="X50" i="26"/>
  <c r="X49" i="26"/>
  <c r="X48" i="26"/>
  <c r="X47" i="26"/>
  <c r="X46" i="26"/>
  <c r="X45" i="26"/>
  <c r="X44" i="26"/>
  <c r="X43" i="26"/>
  <c r="X42" i="26"/>
  <c r="X41" i="26"/>
  <c r="X40" i="26"/>
  <c r="X39" i="26"/>
  <c r="X38" i="26"/>
  <c r="X37" i="26"/>
  <c r="X36" i="26"/>
  <c r="X35" i="26"/>
  <c r="X34" i="26"/>
  <c r="X33" i="26"/>
  <c r="X32" i="26"/>
  <c r="X31" i="26"/>
  <c r="X30" i="26"/>
  <c r="X29" i="26"/>
  <c r="X28" i="26"/>
  <c r="X27" i="26"/>
  <c r="X26" i="26"/>
  <c r="X25" i="26"/>
  <c r="X24" i="26"/>
  <c r="X23" i="26"/>
  <c r="X17" i="26"/>
  <c r="X16" i="26"/>
  <c r="X15" i="26"/>
  <c r="X14" i="26"/>
  <c r="X13" i="26"/>
  <c r="X12" i="26"/>
  <c r="X11" i="26"/>
  <c r="X7" i="26"/>
  <c r="X6" i="26"/>
  <c r="X5" i="26"/>
  <c r="X4" i="26"/>
  <c r="V80" i="26"/>
  <c r="V79" i="26"/>
  <c r="V78" i="26"/>
  <c r="V77" i="26"/>
  <c r="V76" i="26"/>
  <c r="V72" i="26"/>
  <c r="V71" i="26"/>
  <c r="V70" i="26"/>
  <c r="V69" i="26"/>
  <c r="V68" i="26"/>
  <c r="V62" i="26"/>
  <c r="V61" i="26"/>
  <c r="V60" i="26"/>
  <c r="V59" i="26"/>
  <c r="V58" i="26"/>
  <c r="V57" i="26"/>
  <c r="V51" i="26"/>
  <c r="V50" i="26"/>
  <c r="V49" i="26"/>
  <c r="V48" i="26"/>
  <c r="V47" i="26"/>
  <c r="V46" i="26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17" i="26"/>
  <c r="V16" i="26"/>
  <c r="V15" i="26"/>
  <c r="V14" i="26"/>
  <c r="V13" i="26"/>
  <c r="V12" i="26"/>
  <c r="V11" i="26"/>
  <c r="V7" i="26"/>
  <c r="V6" i="26"/>
  <c r="V5" i="26"/>
  <c r="V4" i="26"/>
  <c r="T80" i="26"/>
  <c r="T79" i="26"/>
  <c r="T78" i="26"/>
  <c r="T77" i="26"/>
  <c r="T76" i="26"/>
  <c r="T72" i="26"/>
  <c r="T71" i="26"/>
  <c r="T70" i="26"/>
  <c r="T69" i="26"/>
  <c r="T68" i="26"/>
  <c r="T62" i="26"/>
  <c r="T61" i="26"/>
  <c r="T60" i="26"/>
  <c r="T59" i="26"/>
  <c r="T58" i="26"/>
  <c r="T57" i="26"/>
  <c r="T51" i="26"/>
  <c r="T50" i="26"/>
  <c r="T49" i="26"/>
  <c r="T48" i="26"/>
  <c r="T47" i="26"/>
  <c r="T46" i="26"/>
  <c r="T45" i="26"/>
  <c r="T44" i="26"/>
  <c r="T43" i="26"/>
  <c r="T42" i="26"/>
  <c r="T41" i="26"/>
  <c r="T40" i="26"/>
  <c r="T39" i="26"/>
  <c r="T38" i="26"/>
  <c r="T37" i="26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17" i="26"/>
  <c r="T16" i="26"/>
  <c r="T15" i="26"/>
  <c r="T14" i="26"/>
  <c r="T13" i="26"/>
  <c r="T12" i="26"/>
  <c r="T11" i="26"/>
  <c r="T7" i="26"/>
  <c r="T6" i="26"/>
  <c r="T5" i="26"/>
  <c r="T4" i="26"/>
  <c r="R80" i="26"/>
  <c r="R79" i="26"/>
  <c r="R78" i="26"/>
  <c r="R77" i="26"/>
  <c r="R76" i="26"/>
  <c r="R72" i="26"/>
  <c r="R71" i="26"/>
  <c r="R70" i="26"/>
  <c r="R69" i="26"/>
  <c r="R68" i="26"/>
  <c r="R62" i="26"/>
  <c r="R61" i="26"/>
  <c r="R60" i="26"/>
  <c r="R59" i="26"/>
  <c r="R58" i="26"/>
  <c r="R57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17" i="26"/>
  <c r="R16" i="26"/>
  <c r="R15" i="26"/>
  <c r="R14" i="26"/>
  <c r="R13" i="26"/>
  <c r="R12" i="26"/>
  <c r="R11" i="26"/>
  <c r="R7" i="26"/>
  <c r="R6" i="26"/>
  <c r="R5" i="26"/>
  <c r="R4" i="26"/>
  <c r="P80" i="26"/>
  <c r="P79" i="26"/>
  <c r="P78" i="26"/>
  <c r="P77" i="26"/>
  <c r="P76" i="26"/>
  <c r="P72" i="26"/>
  <c r="P71" i="26"/>
  <c r="P70" i="26"/>
  <c r="P69" i="26"/>
  <c r="P68" i="26"/>
  <c r="P62" i="26"/>
  <c r="P61" i="26"/>
  <c r="P60" i="26"/>
  <c r="P59" i="26"/>
  <c r="P58" i="26"/>
  <c r="P57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17" i="26"/>
  <c r="P16" i="26"/>
  <c r="P15" i="26"/>
  <c r="P14" i="26"/>
  <c r="P13" i="26"/>
  <c r="P12" i="26"/>
  <c r="P11" i="26"/>
  <c r="P7" i="26"/>
  <c r="P6" i="26"/>
  <c r="P5" i="26"/>
  <c r="P4" i="26"/>
  <c r="N80" i="26"/>
  <c r="N79" i="26"/>
  <c r="N78" i="26"/>
  <c r="N77" i="26"/>
  <c r="N76" i="26"/>
  <c r="N72" i="26"/>
  <c r="N71" i="26"/>
  <c r="N70" i="26"/>
  <c r="N69" i="26"/>
  <c r="N68" i="26"/>
  <c r="N62" i="26"/>
  <c r="N61" i="26"/>
  <c r="N60" i="26"/>
  <c r="N59" i="26"/>
  <c r="N58" i="26"/>
  <c r="N57" i="26"/>
  <c r="N51" i="26"/>
  <c r="N50" i="26"/>
  <c r="N49" i="26"/>
  <c r="N48" i="26"/>
  <c r="N47" i="26"/>
  <c r="N46" i="26"/>
  <c r="N45" i="26"/>
  <c r="N44" i="26"/>
  <c r="N43" i="26"/>
  <c r="N42" i="26"/>
  <c r="N41" i="26"/>
  <c r="N40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17" i="26"/>
  <c r="N16" i="26"/>
  <c r="N15" i="26"/>
  <c r="N14" i="26"/>
  <c r="N13" i="26"/>
  <c r="N12" i="26"/>
  <c r="N11" i="26"/>
  <c r="N7" i="26"/>
  <c r="N6" i="26"/>
  <c r="N5" i="26"/>
  <c r="N4" i="26"/>
  <c r="L80" i="26"/>
  <c r="L79" i="26"/>
  <c r="L78" i="26"/>
  <c r="L77" i="26"/>
  <c r="L76" i="26"/>
  <c r="L72" i="26"/>
  <c r="L71" i="26"/>
  <c r="L70" i="26"/>
  <c r="L69" i="26"/>
  <c r="L68" i="26"/>
  <c r="L62" i="26"/>
  <c r="L61" i="26"/>
  <c r="L60" i="26"/>
  <c r="L59" i="26"/>
  <c r="L58" i="26"/>
  <c r="L57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17" i="26"/>
  <c r="L16" i="26"/>
  <c r="L15" i="26"/>
  <c r="L14" i="26"/>
  <c r="L13" i="26"/>
  <c r="L12" i="26"/>
  <c r="L11" i="26"/>
  <c r="L7" i="26"/>
  <c r="L6" i="26"/>
  <c r="L5" i="26"/>
  <c r="L4" i="26"/>
  <c r="J91" i="26"/>
  <c r="J90" i="26"/>
  <c r="J89" i="26"/>
  <c r="J88" i="26"/>
  <c r="J80" i="26"/>
  <c r="J79" i="26"/>
  <c r="J78" i="26"/>
  <c r="J77" i="26"/>
  <c r="J76" i="26"/>
  <c r="J72" i="26"/>
  <c r="J71" i="26"/>
  <c r="J70" i="26"/>
  <c r="J69" i="26"/>
  <c r="J68" i="26"/>
  <c r="J62" i="26"/>
  <c r="K3" i="28" s="1"/>
  <c r="J61" i="26"/>
  <c r="K2" i="28" s="1"/>
  <c r="J60" i="26"/>
  <c r="J59" i="26"/>
  <c r="J58" i="26"/>
  <c r="J57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17" i="26"/>
  <c r="J16" i="26"/>
  <c r="J15" i="26"/>
  <c r="J14" i="26"/>
  <c r="J13" i="26"/>
  <c r="J12" i="26"/>
  <c r="J11" i="26"/>
  <c r="J7" i="26"/>
  <c r="J6" i="26"/>
  <c r="J5" i="26"/>
  <c r="J4" i="26"/>
  <c r="H91" i="26"/>
  <c r="H90" i="26"/>
  <c r="H89" i="26"/>
  <c r="H88" i="26"/>
  <c r="H80" i="26"/>
  <c r="H79" i="26"/>
  <c r="H78" i="26"/>
  <c r="H77" i="26"/>
  <c r="H76" i="26"/>
  <c r="H72" i="26"/>
  <c r="H71" i="26"/>
  <c r="H70" i="26"/>
  <c r="H69" i="26"/>
  <c r="H68" i="26"/>
  <c r="H62" i="26"/>
  <c r="H61" i="26"/>
  <c r="H60" i="26"/>
  <c r="H59" i="26"/>
  <c r="H58" i="26"/>
  <c r="H57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17" i="26"/>
  <c r="H16" i="26"/>
  <c r="H15" i="26"/>
  <c r="H14" i="26"/>
  <c r="H13" i="26"/>
  <c r="H12" i="26"/>
  <c r="H11" i="26"/>
  <c r="H7" i="26"/>
  <c r="H6" i="26"/>
  <c r="H5" i="26"/>
  <c r="H4" i="26"/>
  <c r="F91" i="26"/>
  <c r="F90" i="26"/>
  <c r="F89" i="26"/>
  <c r="F88" i="26"/>
  <c r="F80" i="26"/>
  <c r="F79" i="26"/>
  <c r="F78" i="26"/>
  <c r="F77" i="26"/>
  <c r="F76" i="26"/>
  <c r="F72" i="26"/>
  <c r="F71" i="26"/>
  <c r="F70" i="26"/>
  <c r="F69" i="26"/>
  <c r="F68" i="26"/>
  <c r="F62" i="26"/>
  <c r="F61" i="26"/>
  <c r="F60" i="26"/>
  <c r="F59" i="26"/>
  <c r="F58" i="26"/>
  <c r="F57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17" i="26"/>
  <c r="F16" i="26"/>
  <c r="F15" i="26"/>
  <c r="F14" i="26"/>
  <c r="F13" i="26"/>
  <c r="F12" i="26"/>
  <c r="F11" i="26"/>
  <c r="F7" i="26"/>
  <c r="F6" i="26"/>
  <c r="F5" i="26"/>
  <c r="F4" i="26"/>
  <c r="D91" i="26"/>
  <c r="D90" i="26"/>
  <c r="D89" i="26"/>
  <c r="D88" i="26"/>
  <c r="D80" i="26"/>
  <c r="D79" i="26"/>
  <c r="D78" i="26"/>
  <c r="D77" i="26"/>
  <c r="D76" i="26"/>
  <c r="D72" i="26"/>
  <c r="D71" i="26"/>
  <c r="D70" i="26"/>
  <c r="D69" i="26"/>
  <c r="D68" i="26"/>
  <c r="D62" i="26"/>
  <c r="D61" i="26"/>
  <c r="D60" i="26"/>
  <c r="D59" i="26"/>
  <c r="D58" i="26"/>
  <c r="D57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17" i="26"/>
  <c r="D16" i="26"/>
  <c r="D15" i="26"/>
  <c r="D14" i="26"/>
  <c r="D13" i="26"/>
  <c r="D12" i="26"/>
  <c r="D11" i="26"/>
  <c r="D7" i="26"/>
  <c r="D6" i="26"/>
  <c r="D5" i="26"/>
  <c r="D4" i="26"/>
  <c r="B91" i="26"/>
  <c r="B90" i="26"/>
  <c r="B89" i="26"/>
  <c r="B88" i="26"/>
  <c r="M24" i="28" l="1"/>
  <c r="M26" i="28"/>
  <c r="M15" i="28"/>
  <c r="K7" i="28"/>
  <c r="D63" i="26"/>
  <c r="G24" i="28"/>
  <c r="G40" i="28"/>
  <c r="H63" i="26"/>
  <c r="T8" i="26"/>
  <c r="V8" i="26"/>
  <c r="Q17" i="28"/>
  <c r="Q39" i="28"/>
  <c r="Q18" i="28"/>
  <c r="Q15" i="28"/>
  <c r="Q30" i="28"/>
  <c r="M31" i="28"/>
  <c r="M16" i="28"/>
  <c r="M42" i="28"/>
  <c r="M17" i="28"/>
  <c r="D18" i="26"/>
  <c r="F8" i="28"/>
  <c r="F52" i="28"/>
  <c r="G52" i="28" s="1"/>
  <c r="Z47" i="28"/>
  <c r="D8" i="26"/>
  <c r="F18" i="28"/>
  <c r="G18" i="28" s="1"/>
  <c r="D52" i="26"/>
  <c r="Z59" i="28"/>
  <c r="F63" i="26"/>
  <c r="L52" i="26"/>
  <c r="F63" i="28"/>
  <c r="G63" i="28" s="1"/>
  <c r="P18" i="28"/>
  <c r="T18" i="28"/>
  <c r="V18" i="28"/>
  <c r="X18" i="28"/>
  <c r="X63" i="26"/>
  <c r="N8" i="28"/>
  <c r="N63" i="28"/>
  <c r="R8" i="28"/>
  <c r="F52" i="26"/>
  <c r="H8" i="26"/>
  <c r="J63" i="26"/>
  <c r="N8" i="26"/>
  <c r="N63" i="26"/>
  <c r="R8" i="26"/>
  <c r="R63" i="26"/>
  <c r="V63" i="26"/>
  <c r="X8" i="26"/>
  <c r="L18" i="26"/>
  <c r="P18" i="26"/>
  <c r="P63" i="26"/>
  <c r="T63" i="26"/>
  <c r="T18" i="26"/>
  <c r="H52" i="26"/>
  <c r="L8" i="26"/>
  <c r="N52" i="26"/>
  <c r="P8" i="26"/>
  <c r="R52" i="26"/>
  <c r="V52" i="26"/>
  <c r="X52" i="26"/>
  <c r="F18" i="26"/>
  <c r="H18" i="26"/>
  <c r="P52" i="26"/>
  <c r="T52" i="26"/>
  <c r="V18" i="26"/>
  <c r="X18" i="26"/>
  <c r="F8" i="26"/>
  <c r="L63" i="26"/>
  <c r="N18" i="26"/>
  <c r="R18" i="26"/>
  <c r="K24" i="28"/>
  <c r="Q6" i="28"/>
  <c r="Q16" i="28"/>
  <c r="K27" i="28"/>
  <c r="D63" i="28"/>
  <c r="E63" i="28" s="1"/>
  <c r="J18" i="28"/>
  <c r="K18" i="28" s="1"/>
  <c r="L63" i="28"/>
  <c r="R63" i="28"/>
  <c r="V63" i="28"/>
  <c r="K6" i="28"/>
  <c r="G7" i="28"/>
  <c r="Q28" i="28"/>
  <c r="I14" i="28"/>
  <c r="N52" i="28"/>
  <c r="P63" i="28"/>
  <c r="T63" i="28"/>
  <c r="X63" i="28"/>
  <c r="R52" i="28"/>
  <c r="V52" i="28"/>
  <c r="C12" i="28"/>
  <c r="O11" i="28"/>
  <c r="H63" i="28"/>
  <c r="I63" i="28" s="1"/>
  <c r="E15" i="28"/>
  <c r="H18" i="28"/>
  <c r="I18" i="28" s="1"/>
  <c r="J63" i="28"/>
  <c r="L18" i="28"/>
  <c r="N18" i="28"/>
  <c r="P8" i="28"/>
  <c r="P52" i="28"/>
  <c r="T52" i="28"/>
  <c r="X52" i="28"/>
  <c r="Y19" i="28"/>
  <c r="X8" i="28"/>
  <c r="W15" i="28"/>
  <c r="V8" i="28"/>
  <c r="U17" i="28"/>
  <c r="U26" i="28"/>
  <c r="U34" i="28"/>
  <c r="T8" i="28"/>
  <c r="U14" i="28"/>
  <c r="U38" i="28"/>
  <c r="Z58" i="28"/>
  <c r="S23" i="28"/>
  <c r="R18" i="28"/>
  <c r="Z25" i="28"/>
  <c r="M18" i="28"/>
  <c r="M29" i="28"/>
  <c r="M32" i="28"/>
  <c r="M36" i="28"/>
  <c r="M12" i="28"/>
  <c r="M33" i="28"/>
  <c r="M13" i="28"/>
  <c r="M19" i="28"/>
  <c r="M37" i="28"/>
  <c r="M46" i="28"/>
  <c r="L8" i="28"/>
  <c r="L52" i="28"/>
  <c r="M11" i="28"/>
  <c r="M7" i="28"/>
  <c r="M14" i="28"/>
  <c r="K23" i="28"/>
  <c r="K16" i="28"/>
  <c r="K26" i="28"/>
  <c r="K12" i="28"/>
  <c r="K14" i="28"/>
  <c r="K29" i="28"/>
  <c r="J8" i="28"/>
  <c r="J52" i="28"/>
  <c r="K52" i="28" s="1"/>
  <c r="Z71" i="28"/>
  <c r="Z44" i="28"/>
  <c r="Z33" i="28"/>
  <c r="H8" i="28"/>
  <c r="H52" i="28"/>
  <c r="I52" i="28" s="1"/>
  <c r="Z17" i="28"/>
  <c r="Z27" i="28"/>
  <c r="D18" i="28"/>
  <c r="E18" i="28" s="1"/>
  <c r="D52" i="28"/>
  <c r="E52" i="28" s="1"/>
  <c r="E7" i="28"/>
  <c r="E12" i="28"/>
  <c r="Z13" i="28"/>
  <c r="E17" i="28"/>
  <c r="D8" i="28"/>
  <c r="Z78" i="28"/>
  <c r="Z26" i="28"/>
  <c r="O71" i="28"/>
  <c r="O76" i="28"/>
  <c r="O74" i="28"/>
  <c r="O80" i="28"/>
  <c r="O57" i="28"/>
  <c r="O52" i="28"/>
  <c r="O50" i="28"/>
  <c r="O48" i="28"/>
  <c r="O46" i="28"/>
  <c r="O81" i="28"/>
  <c r="O77" i="28"/>
  <c r="O79" i="28"/>
  <c r="O68" i="28"/>
  <c r="O63" i="28"/>
  <c r="O61" i="28"/>
  <c r="O60" i="28"/>
  <c r="O73" i="28"/>
  <c r="O69" i="28"/>
  <c r="O58" i="28"/>
  <c r="O78" i="28"/>
  <c r="O62" i="28"/>
  <c r="O54" i="28"/>
  <c r="O51" i="28"/>
  <c r="O49" i="28"/>
  <c r="O47" i="28"/>
  <c r="O44" i="28"/>
  <c r="O45" i="28"/>
  <c r="O72" i="28"/>
  <c r="O65" i="28"/>
  <c r="O59" i="28"/>
  <c r="O42" i="28"/>
  <c r="O41" i="28"/>
  <c r="O39" i="28"/>
  <c r="O37" i="28"/>
  <c r="O35" i="28"/>
  <c r="O33" i="28"/>
  <c r="O31" i="28"/>
  <c r="O29" i="28"/>
  <c r="O27" i="28"/>
  <c r="O30" i="28"/>
  <c r="O38" i="28"/>
  <c r="O34" i="28"/>
  <c r="O70" i="28"/>
  <c r="O32" i="28"/>
  <c r="O18" i="28"/>
  <c r="O16" i="28"/>
  <c r="O14" i="28"/>
  <c r="O12" i="28"/>
  <c r="O36" i="28"/>
  <c r="O24" i="28"/>
  <c r="O7" i="28"/>
  <c r="O43" i="28"/>
  <c r="O40" i="28"/>
  <c r="O23" i="28"/>
  <c r="O26" i="28"/>
  <c r="O28" i="28"/>
  <c r="I13" i="28"/>
  <c r="Z16" i="28"/>
  <c r="I12" i="28"/>
  <c r="Z14" i="28"/>
  <c r="O15" i="28"/>
  <c r="Z24" i="28"/>
  <c r="Z29" i="28"/>
  <c r="Y18" i="28"/>
  <c r="C72" i="28"/>
  <c r="C77" i="28"/>
  <c r="C73" i="28"/>
  <c r="C78" i="28"/>
  <c r="C59" i="28"/>
  <c r="C58" i="28"/>
  <c r="C51" i="28"/>
  <c r="C49" i="28"/>
  <c r="C47" i="28"/>
  <c r="C45" i="28"/>
  <c r="C80" i="28"/>
  <c r="C69" i="28"/>
  <c r="C62" i="28"/>
  <c r="C79" i="28"/>
  <c r="C76" i="28"/>
  <c r="C68" i="28"/>
  <c r="C48" i="28"/>
  <c r="C57" i="28"/>
  <c r="C61" i="28"/>
  <c r="C71" i="28"/>
  <c r="C60" i="28"/>
  <c r="C70" i="28"/>
  <c r="C44" i="28"/>
  <c r="C40" i="28"/>
  <c r="C38" i="28"/>
  <c r="C36" i="28"/>
  <c r="C34" i="28"/>
  <c r="C32" i="28"/>
  <c r="C30" i="28"/>
  <c r="C28" i="28"/>
  <c r="C42" i="28"/>
  <c r="C43" i="28"/>
  <c r="C50" i="28"/>
  <c r="C33" i="28"/>
  <c r="C39" i="28"/>
  <c r="C35" i="28"/>
  <c r="C46" i="28"/>
  <c r="C31" i="28"/>
  <c r="C17" i="28"/>
  <c r="C15" i="28"/>
  <c r="C13" i="28"/>
  <c r="C11" i="28"/>
  <c r="C27" i="28"/>
  <c r="C25" i="28"/>
  <c r="C24" i="28"/>
  <c r="C16" i="28"/>
  <c r="C7" i="28"/>
  <c r="C37" i="28"/>
  <c r="C23" i="28"/>
  <c r="Z5" i="28"/>
  <c r="C41" i="28"/>
  <c r="C29" i="28"/>
  <c r="S72" i="28"/>
  <c r="S76" i="28"/>
  <c r="S90" i="28"/>
  <c r="S78" i="28"/>
  <c r="S81" i="28"/>
  <c r="S79" i="28"/>
  <c r="S68" i="28"/>
  <c r="S63" i="28"/>
  <c r="S59" i="28"/>
  <c r="S58" i="28"/>
  <c r="S54" i="28"/>
  <c r="S51" i="28"/>
  <c r="S49" i="28"/>
  <c r="S47" i="28"/>
  <c r="S45" i="28"/>
  <c r="S73" i="28"/>
  <c r="S74" i="28"/>
  <c r="S60" i="28"/>
  <c r="S62" i="28"/>
  <c r="S46" i="28"/>
  <c r="S70" i="28"/>
  <c r="S50" i="28"/>
  <c r="S71" i="28"/>
  <c r="S65" i="28"/>
  <c r="S77" i="28"/>
  <c r="S69" i="28"/>
  <c r="S61" i="28"/>
  <c r="S80" i="28"/>
  <c r="S52" i="28"/>
  <c r="S40" i="28"/>
  <c r="S38" i="28"/>
  <c r="S36" i="28"/>
  <c r="S34" i="28"/>
  <c r="S32" i="28"/>
  <c r="S30" i="28"/>
  <c r="S28" i="28"/>
  <c r="S41" i="28"/>
  <c r="S37" i="28"/>
  <c r="S42" i="28"/>
  <c r="S29" i="28"/>
  <c r="S43" i="28"/>
  <c r="S33" i="28"/>
  <c r="S48" i="28"/>
  <c r="S39" i="28"/>
  <c r="S35" i="28"/>
  <c r="S27" i="28"/>
  <c r="S19" i="28"/>
  <c r="S17" i="28"/>
  <c r="S15" i="28"/>
  <c r="S13" i="28"/>
  <c r="S11" i="28"/>
  <c r="S14" i="28"/>
  <c r="S26" i="28"/>
  <c r="S6" i="28"/>
  <c r="S25" i="28"/>
  <c r="S18" i="28"/>
  <c r="S12" i="28"/>
  <c r="S24" i="28"/>
  <c r="S16" i="28"/>
  <c r="S7" i="28"/>
  <c r="S44" i="28"/>
  <c r="B8" i="28"/>
  <c r="I11" i="28"/>
  <c r="U12" i="28"/>
  <c r="U13" i="28"/>
  <c r="C14" i="28"/>
  <c r="Z15" i="28"/>
  <c r="S31" i="28"/>
  <c r="O25" i="28"/>
  <c r="E79" i="28"/>
  <c r="E77" i="28"/>
  <c r="E69" i="28"/>
  <c r="E80" i="28"/>
  <c r="E71" i="28"/>
  <c r="E73" i="28"/>
  <c r="E70" i="28"/>
  <c r="E88" i="28"/>
  <c r="E76" i="28"/>
  <c r="E72" i="28"/>
  <c r="E49" i="28"/>
  <c r="E78" i="28"/>
  <c r="E68" i="28"/>
  <c r="E90" i="28"/>
  <c r="E61" i="28"/>
  <c r="E59" i="28"/>
  <c r="E57" i="28"/>
  <c r="E62" i="28"/>
  <c r="E47" i="28"/>
  <c r="E60" i="28"/>
  <c r="E51" i="28"/>
  <c r="E45" i="28"/>
  <c r="E48" i="28"/>
  <c r="E44" i="28"/>
  <c r="E58" i="28"/>
  <c r="E50" i="28"/>
  <c r="E46" i="28"/>
  <c r="E40" i="28"/>
  <c r="E36" i="28"/>
  <c r="E33" i="28"/>
  <c r="E39" i="28"/>
  <c r="E35" i="28"/>
  <c r="E38" i="28"/>
  <c r="E34" i="28"/>
  <c r="E28" i="28"/>
  <c r="E41" i="28"/>
  <c r="E37" i="28"/>
  <c r="E25" i="28"/>
  <c r="E23" i="28"/>
  <c r="E6" i="28"/>
  <c r="E43" i="28"/>
  <c r="E32" i="28"/>
  <c r="E31" i="28"/>
  <c r="E24" i="28"/>
  <c r="E42" i="28"/>
  <c r="E13" i="28"/>
  <c r="E30" i="28"/>
  <c r="E29" i="28"/>
  <c r="E26" i="28"/>
  <c r="E11" i="28"/>
  <c r="E27" i="28"/>
  <c r="U81" i="28"/>
  <c r="U79" i="28"/>
  <c r="U77" i="28"/>
  <c r="U74" i="28"/>
  <c r="U91" i="28"/>
  <c r="U90" i="28"/>
  <c r="U72" i="28"/>
  <c r="U69" i="28"/>
  <c r="U73" i="28"/>
  <c r="U88" i="28"/>
  <c r="U76" i="28"/>
  <c r="U78" i="28"/>
  <c r="U80" i="28"/>
  <c r="U62" i="28"/>
  <c r="U52" i="28"/>
  <c r="U51" i="28"/>
  <c r="U70" i="28"/>
  <c r="U71" i="28"/>
  <c r="U43" i="28"/>
  <c r="U65" i="28"/>
  <c r="U63" i="28"/>
  <c r="U48" i="28"/>
  <c r="U46" i="28"/>
  <c r="U59" i="28"/>
  <c r="U50" i="28"/>
  <c r="U58" i="28"/>
  <c r="U49" i="28"/>
  <c r="U47" i="28"/>
  <c r="U57" i="28"/>
  <c r="U44" i="28"/>
  <c r="U42" i="28"/>
  <c r="U32" i="28"/>
  <c r="U40" i="28"/>
  <c r="U36" i="28"/>
  <c r="U33" i="28"/>
  <c r="U39" i="28"/>
  <c r="U35" i="28"/>
  <c r="U54" i="28"/>
  <c r="U45" i="28"/>
  <c r="U68" i="28"/>
  <c r="U31" i="28"/>
  <c r="U25" i="28"/>
  <c r="U23" i="28"/>
  <c r="U6" i="28"/>
  <c r="U29" i="28"/>
  <c r="U60" i="28"/>
  <c r="U37" i="28"/>
  <c r="U30" i="28"/>
  <c r="U28" i="28"/>
  <c r="U18" i="28"/>
  <c r="U27" i="28"/>
  <c r="U19" i="28"/>
  <c r="U41" i="28"/>
  <c r="U24" i="28"/>
  <c r="U16" i="28"/>
  <c r="U7" i="28"/>
  <c r="U61" i="28"/>
  <c r="U11" i="28"/>
  <c r="Z12" i="28"/>
  <c r="C26" i="28"/>
  <c r="G71" i="28"/>
  <c r="G77" i="28"/>
  <c r="G89" i="28"/>
  <c r="G80" i="28"/>
  <c r="G73" i="28"/>
  <c r="G69" i="28"/>
  <c r="G57" i="28"/>
  <c r="G50" i="28"/>
  <c r="G48" i="28"/>
  <c r="G46" i="28"/>
  <c r="G79" i="28"/>
  <c r="G78" i="28"/>
  <c r="G61" i="28"/>
  <c r="G60" i="28"/>
  <c r="G68" i="28"/>
  <c r="G58" i="28"/>
  <c r="G45" i="28"/>
  <c r="G59" i="28"/>
  <c r="G70" i="28"/>
  <c r="G62" i="28"/>
  <c r="G72" i="28"/>
  <c r="G76" i="28"/>
  <c r="G51" i="28"/>
  <c r="G49" i="28"/>
  <c r="G42" i="28"/>
  <c r="G41" i="28"/>
  <c r="G39" i="28"/>
  <c r="G37" i="28"/>
  <c r="G35" i="28"/>
  <c r="G33" i="28"/>
  <c r="G31" i="28"/>
  <c r="G29" i="28"/>
  <c r="G27" i="28"/>
  <c r="G47" i="28"/>
  <c r="G38" i="28"/>
  <c r="G34" i="28"/>
  <c r="G28" i="28"/>
  <c r="G32" i="28"/>
  <c r="G43" i="28"/>
  <c r="G16" i="28"/>
  <c r="G14" i="28"/>
  <c r="G12" i="28"/>
  <c r="G13" i="28"/>
  <c r="G30" i="28"/>
  <c r="G23" i="28"/>
  <c r="G26" i="28"/>
  <c r="G11" i="28"/>
  <c r="G44" i="28"/>
  <c r="G17" i="28"/>
  <c r="G15" i="28"/>
  <c r="G6" i="28"/>
  <c r="G36" i="28"/>
  <c r="G25" i="28"/>
  <c r="W71" i="28"/>
  <c r="W80" i="28"/>
  <c r="W78" i="28"/>
  <c r="W70" i="28"/>
  <c r="W57" i="28"/>
  <c r="W52" i="28"/>
  <c r="W50" i="28"/>
  <c r="W48" i="28"/>
  <c r="W46" i="28"/>
  <c r="W89" i="28"/>
  <c r="W77" i="28"/>
  <c r="W91" i="28"/>
  <c r="W61" i="28"/>
  <c r="W60" i="28"/>
  <c r="W72" i="28"/>
  <c r="W69" i="28"/>
  <c r="W65" i="28"/>
  <c r="W49" i="28"/>
  <c r="W63" i="28"/>
  <c r="W81" i="28"/>
  <c r="W76" i="28"/>
  <c r="W68" i="28"/>
  <c r="W59" i="28"/>
  <c r="W58" i="28"/>
  <c r="W73" i="28"/>
  <c r="W47" i="28"/>
  <c r="W44" i="28"/>
  <c r="W45" i="28"/>
  <c r="W79" i="28"/>
  <c r="W62" i="28"/>
  <c r="W43" i="28"/>
  <c r="W42" i="28"/>
  <c r="W41" i="28"/>
  <c r="W39" i="28"/>
  <c r="W37" i="28"/>
  <c r="W35" i="28"/>
  <c r="W33" i="28"/>
  <c r="W31" i="28"/>
  <c r="W29" i="28"/>
  <c r="W27" i="28"/>
  <c r="W40" i="28"/>
  <c r="W36" i="28"/>
  <c r="W74" i="28"/>
  <c r="W54" i="28"/>
  <c r="W38" i="28"/>
  <c r="W34" i="28"/>
  <c r="W28" i="28"/>
  <c r="W18" i="28"/>
  <c r="W16" i="28"/>
  <c r="W14" i="28"/>
  <c r="W12" i="28"/>
  <c r="W25" i="28"/>
  <c r="W24" i="28"/>
  <c r="W19" i="28"/>
  <c r="W13" i="28"/>
  <c r="W51" i="28"/>
  <c r="W23" i="28"/>
  <c r="W26" i="28"/>
  <c r="W11" i="28"/>
  <c r="W32" i="28"/>
  <c r="W6" i="28"/>
  <c r="Z7" i="28"/>
  <c r="E14" i="28"/>
  <c r="W17" i="28"/>
  <c r="O19" i="28"/>
  <c r="W30" i="28"/>
  <c r="S57" i="28"/>
  <c r="I80" i="28"/>
  <c r="I78" i="28"/>
  <c r="I76" i="28"/>
  <c r="I73" i="28"/>
  <c r="I71" i="28"/>
  <c r="I70" i="28"/>
  <c r="I68" i="28"/>
  <c r="I88" i="28"/>
  <c r="I79" i="28"/>
  <c r="I62" i="28"/>
  <c r="I91" i="28"/>
  <c r="I58" i="28"/>
  <c r="I61" i="28"/>
  <c r="I57" i="28"/>
  <c r="I51" i="28"/>
  <c r="I44" i="28"/>
  <c r="I89" i="28"/>
  <c r="I72" i="28"/>
  <c r="I77" i="28"/>
  <c r="I47" i="28"/>
  <c r="I48" i="28"/>
  <c r="I59" i="28"/>
  <c r="I50" i="28"/>
  <c r="I46" i="28"/>
  <c r="I43" i="28"/>
  <c r="I69" i="28"/>
  <c r="I38" i="28"/>
  <c r="I34" i="28"/>
  <c r="I31" i="28"/>
  <c r="I49" i="28"/>
  <c r="I41" i="28"/>
  <c r="I37" i="28"/>
  <c r="I32" i="28"/>
  <c r="I45" i="28"/>
  <c r="I42" i="28"/>
  <c r="I40" i="28"/>
  <c r="I36" i="28"/>
  <c r="I60" i="28"/>
  <c r="I33" i="28"/>
  <c r="I30" i="28"/>
  <c r="I26" i="28"/>
  <c r="I24" i="28"/>
  <c r="I7" i="28"/>
  <c r="I23" i="28"/>
  <c r="I29" i="28"/>
  <c r="I39" i="28"/>
  <c r="I35" i="28"/>
  <c r="I28" i="28"/>
  <c r="I27" i="28"/>
  <c r="I17" i="28"/>
  <c r="I15" i="28"/>
  <c r="I6" i="28"/>
  <c r="I25" i="28"/>
  <c r="Y80" i="28"/>
  <c r="Y78" i="28"/>
  <c r="Y76" i="28"/>
  <c r="Y77" i="28"/>
  <c r="Y74" i="28"/>
  <c r="Y70" i="28"/>
  <c r="Y68" i="28"/>
  <c r="Y91" i="28"/>
  <c r="Y81" i="28"/>
  <c r="Y90" i="28"/>
  <c r="Y89" i="28"/>
  <c r="Y69" i="28"/>
  <c r="Y62" i="28"/>
  <c r="Y79" i="28"/>
  <c r="Y72" i="28"/>
  <c r="Y63" i="28"/>
  <c r="Y65" i="28"/>
  <c r="Y58" i="28"/>
  <c r="Y48" i="28"/>
  <c r="Y45" i="28"/>
  <c r="Y44" i="28"/>
  <c r="Y60" i="28"/>
  <c r="Y59" i="28"/>
  <c r="Y73" i="28"/>
  <c r="Y52" i="28"/>
  <c r="Y46" i="28"/>
  <c r="Y71" i="28"/>
  <c r="Y47" i="28"/>
  <c r="Y49" i="28"/>
  <c r="Y57" i="28"/>
  <c r="Y61" i="28"/>
  <c r="Y43" i="28"/>
  <c r="Y51" i="28"/>
  <c r="Y54" i="28"/>
  <c r="Y39" i="28"/>
  <c r="Y35" i="28"/>
  <c r="Y38" i="28"/>
  <c r="Y34" i="28"/>
  <c r="Y31" i="28"/>
  <c r="Y28" i="28"/>
  <c r="Y41" i="28"/>
  <c r="Y37" i="28"/>
  <c r="Y32" i="28"/>
  <c r="Y50" i="28"/>
  <c r="Y42" i="28"/>
  <c r="Y29" i="28"/>
  <c r="Y26" i="28"/>
  <c r="Y24" i="28"/>
  <c r="Y7" i="28"/>
  <c r="Y33" i="28"/>
  <c r="Y16" i="28"/>
  <c r="Y13" i="28"/>
  <c r="Y36" i="28"/>
  <c r="Y23" i="28"/>
  <c r="Y14" i="28"/>
  <c r="Y11" i="28"/>
  <c r="Y40" i="28"/>
  <c r="Y30" i="28"/>
  <c r="Y17" i="28"/>
  <c r="Y15" i="28"/>
  <c r="Y6" i="28"/>
  <c r="Y25" i="28"/>
  <c r="Y12" i="28"/>
  <c r="O13" i="28"/>
  <c r="O17" i="28"/>
  <c r="B52" i="28"/>
  <c r="C52" i="28" s="1"/>
  <c r="Z23" i="28"/>
  <c r="C6" i="28"/>
  <c r="O6" i="28"/>
  <c r="Z6" i="28"/>
  <c r="B18" i="28"/>
  <c r="Z11" i="28"/>
  <c r="Z28" i="28"/>
  <c r="K72" i="28"/>
  <c r="K79" i="28"/>
  <c r="K78" i="28"/>
  <c r="K59" i="28"/>
  <c r="K58" i="28"/>
  <c r="K51" i="28"/>
  <c r="K49" i="28"/>
  <c r="K47" i="28"/>
  <c r="K45" i="28"/>
  <c r="K90" i="28"/>
  <c r="K70" i="28"/>
  <c r="K61" i="28"/>
  <c r="K57" i="28"/>
  <c r="K73" i="28"/>
  <c r="K71" i="28"/>
  <c r="K62" i="28"/>
  <c r="K77" i="28"/>
  <c r="K50" i="28"/>
  <c r="K88" i="28"/>
  <c r="K80" i="28"/>
  <c r="K76" i="28"/>
  <c r="K69" i="28"/>
  <c r="K63" i="28"/>
  <c r="K46" i="28"/>
  <c r="K68" i="28"/>
  <c r="K60" i="28"/>
  <c r="K40" i="28"/>
  <c r="K38" i="28"/>
  <c r="K36" i="28"/>
  <c r="K34" i="28"/>
  <c r="K32" i="28"/>
  <c r="K30" i="28"/>
  <c r="K28" i="28"/>
  <c r="K41" i="28"/>
  <c r="K37" i="28"/>
  <c r="K42" i="28"/>
  <c r="K48" i="28"/>
  <c r="K43" i="28"/>
  <c r="K33" i="28"/>
  <c r="K44" i="28"/>
  <c r="K39" i="28"/>
  <c r="K35" i="28"/>
  <c r="K17" i="28"/>
  <c r="K15" i="28"/>
  <c r="K13" i="28"/>
  <c r="K11" i="28"/>
  <c r="Q12" i="28"/>
  <c r="Q19" i="28"/>
  <c r="Q25" i="28"/>
  <c r="Q27" i="28"/>
  <c r="K31" i="28"/>
  <c r="Q33" i="28"/>
  <c r="Q35" i="28"/>
  <c r="Z30" i="28"/>
  <c r="Z31" i="28"/>
  <c r="Q80" i="28"/>
  <c r="Q78" i="28"/>
  <c r="Q76" i="28"/>
  <c r="Q70" i="28"/>
  <c r="Q68" i="28"/>
  <c r="Q91" i="28"/>
  <c r="Q79" i="28"/>
  <c r="Q72" i="28"/>
  <c r="Q89" i="28"/>
  <c r="Q77" i="28"/>
  <c r="Q81" i="28"/>
  <c r="Q71" i="28"/>
  <c r="Q62" i="28"/>
  <c r="Q63" i="28"/>
  <c r="Q74" i="28"/>
  <c r="Q60" i="28"/>
  <c r="Q59" i="28"/>
  <c r="Q44" i="28"/>
  <c r="Q61" i="28"/>
  <c r="Q57" i="28"/>
  <c r="Q52" i="28"/>
  <c r="Q51" i="28"/>
  <c r="Q65" i="28"/>
  <c r="Q50" i="28"/>
  <c r="Q54" i="28"/>
  <c r="Q48" i="28"/>
  <c r="Q45" i="28"/>
  <c r="Q43" i="28"/>
  <c r="Q73" i="28"/>
  <c r="Q46" i="28"/>
  <c r="Q58" i="28"/>
  <c r="Q38" i="28"/>
  <c r="Q34" i="28"/>
  <c r="Q31" i="28"/>
  <c r="Q69" i="28"/>
  <c r="Q47" i="28"/>
  <c r="Q41" i="28"/>
  <c r="Q37" i="28"/>
  <c r="Q32" i="28"/>
  <c r="Q49" i="28"/>
  <c r="Q42" i="28"/>
  <c r="Q29" i="28"/>
  <c r="Q40" i="28"/>
  <c r="Q36" i="28"/>
  <c r="Q26" i="28"/>
  <c r="Q24" i="28"/>
  <c r="Q7" i="28"/>
  <c r="Q11" i="28"/>
  <c r="Q14" i="28"/>
  <c r="K25" i="28"/>
  <c r="Z32" i="28"/>
  <c r="Z40" i="28"/>
  <c r="Z34" i="28"/>
  <c r="Z36" i="28"/>
  <c r="Z38" i="28"/>
  <c r="M81" i="28"/>
  <c r="M79" i="28"/>
  <c r="M77" i="28"/>
  <c r="M74" i="28"/>
  <c r="M73" i="28"/>
  <c r="M78" i="28"/>
  <c r="M69" i="28"/>
  <c r="M88" i="28"/>
  <c r="M90" i="28"/>
  <c r="M65" i="28"/>
  <c r="M89" i="28"/>
  <c r="M91" i="28"/>
  <c r="M80" i="28"/>
  <c r="M71" i="28"/>
  <c r="M72" i="28"/>
  <c r="M70" i="28"/>
  <c r="M76" i="28"/>
  <c r="M63" i="28"/>
  <c r="M47" i="28"/>
  <c r="M68" i="28"/>
  <c r="M60" i="28"/>
  <c r="M58" i="28"/>
  <c r="M45" i="28"/>
  <c r="M54" i="28"/>
  <c r="M62" i="28"/>
  <c r="M57" i="28"/>
  <c r="M49" i="28"/>
  <c r="M61" i="28"/>
  <c r="M51" i="28"/>
  <c r="M48" i="28"/>
  <c r="M52" i="28"/>
  <c r="M6" i="28"/>
  <c r="M23" i="28"/>
  <c r="M25" i="28"/>
  <c r="M28" i="28"/>
  <c r="M34" i="28"/>
  <c r="M38" i="28"/>
  <c r="Z46" i="28"/>
  <c r="Z49" i="28"/>
  <c r="Z35" i="28"/>
  <c r="Z39" i="28"/>
  <c r="M50" i="28"/>
  <c r="M59" i="28"/>
  <c r="S89" i="28"/>
  <c r="M27" i="28"/>
  <c r="M30" i="28"/>
  <c r="M35" i="28"/>
  <c r="M39" i="28"/>
  <c r="Z43" i="28"/>
  <c r="M44" i="28"/>
  <c r="M40" i="28"/>
  <c r="Z42" i="28"/>
  <c r="Z37" i="28"/>
  <c r="M43" i="28"/>
  <c r="Z48" i="28"/>
  <c r="Z41" i="28"/>
  <c r="Z45" i="28"/>
  <c r="B63" i="28"/>
  <c r="C63" i="28" s="1"/>
  <c r="Z68" i="28"/>
  <c r="Q90" i="28"/>
  <c r="Z50" i="28"/>
  <c r="Z70" i="28"/>
  <c r="U89" i="28"/>
  <c r="Z62" i="28"/>
  <c r="Y88" i="28"/>
  <c r="Z51" i="28"/>
  <c r="Z57" i="28"/>
  <c r="Z76" i="28"/>
  <c r="Z79" i="28"/>
  <c r="G90" i="28"/>
  <c r="Z69" i="28"/>
  <c r="Z88" i="28"/>
  <c r="Z61" i="28"/>
  <c r="Z72" i="28"/>
  <c r="C88" i="28"/>
  <c r="O88" i="28"/>
  <c r="K89" i="28"/>
  <c r="I90" i="28"/>
  <c r="Q88" i="28"/>
  <c r="C91" i="28"/>
  <c r="Z91" i="28"/>
  <c r="G88" i="28"/>
  <c r="W90" i="28"/>
  <c r="Z60" i="28"/>
  <c r="Z77" i="28"/>
  <c r="Z80" i="28"/>
  <c r="S88" i="28"/>
  <c r="E89" i="28"/>
  <c r="O89" i="28"/>
  <c r="E91" i="28"/>
  <c r="O91" i="28"/>
  <c r="Z89" i="28"/>
  <c r="C90" i="28"/>
  <c r="G91" i="28"/>
  <c r="O90" i="28"/>
  <c r="Z90" i="28"/>
  <c r="S91" i="28"/>
  <c r="W88" i="28"/>
  <c r="C89" i="28"/>
  <c r="K91" i="28"/>
  <c r="J52" i="26"/>
  <c r="J18" i="26"/>
  <c r="J8" i="26"/>
  <c r="V19" i="26" l="1"/>
  <c r="V20" i="26" s="1"/>
  <c r="V19" i="28"/>
  <c r="V20" i="28" s="1"/>
  <c r="T19" i="26"/>
  <c r="T20" i="26" s="1"/>
  <c r="F19" i="26"/>
  <c r="F20" i="26" s="1"/>
  <c r="P19" i="26"/>
  <c r="P20" i="26" s="1"/>
  <c r="R19" i="26"/>
  <c r="R54" i="26" s="1"/>
  <c r="R65" i="26" s="1"/>
  <c r="X19" i="26"/>
  <c r="X54" i="26" s="1"/>
  <c r="X65" i="26" s="1"/>
  <c r="L19" i="26"/>
  <c r="L20" i="26" s="1"/>
  <c r="L19" i="28"/>
  <c r="L20" i="28" s="1"/>
  <c r="H19" i="26"/>
  <c r="H54" i="26" s="1"/>
  <c r="H65" i="26" s="1"/>
  <c r="T19" i="28"/>
  <c r="T20" i="28" s="1"/>
  <c r="P19" i="28"/>
  <c r="P54" i="28" s="1"/>
  <c r="P65" i="28" s="1"/>
  <c r="N19" i="28"/>
  <c r="N20" i="28" s="1"/>
  <c r="J19" i="26"/>
  <c r="J20" i="26" s="1"/>
  <c r="N19" i="26"/>
  <c r="N54" i="26" s="1"/>
  <c r="N65" i="26" s="1"/>
  <c r="R19" i="28"/>
  <c r="R20" i="28" s="1"/>
  <c r="D19" i="26"/>
  <c r="X19" i="28"/>
  <c r="X20" i="28" s="1"/>
  <c r="F19" i="28"/>
  <c r="J19" i="28"/>
  <c r="J20" i="28" s="1"/>
  <c r="H19" i="28"/>
  <c r="H20" i="28" s="1"/>
  <c r="AA89" i="28"/>
  <c r="AA91" i="28"/>
  <c r="AA90" i="28"/>
  <c r="D19" i="28"/>
  <c r="E19" i="28" s="1"/>
  <c r="AA88" i="28"/>
  <c r="Z63" i="28"/>
  <c r="AA63" i="28" s="1"/>
  <c r="Z52" i="28"/>
  <c r="AA52" i="28" s="1"/>
  <c r="Z18" i="28"/>
  <c r="AA18" i="28" s="1"/>
  <c r="C18" i="28"/>
  <c r="B19" i="28"/>
  <c r="AA72" i="28"/>
  <c r="AA80" i="28"/>
  <c r="AA73" i="28"/>
  <c r="AA71" i="28"/>
  <c r="AA77" i="28"/>
  <c r="AA59" i="28"/>
  <c r="AA58" i="28"/>
  <c r="AA51" i="28"/>
  <c r="AA49" i="28"/>
  <c r="AA47" i="28"/>
  <c r="AA45" i="28"/>
  <c r="AA79" i="28"/>
  <c r="AA69" i="28"/>
  <c r="AA76" i="28"/>
  <c r="AA68" i="28"/>
  <c r="AA60" i="28"/>
  <c r="AA57" i="28"/>
  <c r="AA62" i="28"/>
  <c r="AA61" i="28"/>
  <c r="AA70" i="28"/>
  <c r="AA44" i="28"/>
  <c r="AA78" i="28"/>
  <c r="AA48" i="28"/>
  <c r="AA43" i="28"/>
  <c r="AA41" i="28"/>
  <c r="AA46" i="28"/>
  <c r="AA40" i="28"/>
  <c r="AA38" i="28"/>
  <c r="AA36" i="28"/>
  <c r="AA34" i="28"/>
  <c r="AA32" i="28"/>
  <c r="AA30" i="28"/>
  <c r="AA28" i="28"/>
  <c r="AA26" i="28"/>
  <c r="AA31" i="28"/>
  <c r="AA37" i="28"/>
  <c r="AA50" i="28"/>
  <c r="AA42" i="28"/>
  <c r="AA33" i="28"/>
  <c r="AA17" i="28"/>
  <c r="AA15" i="28"/>
  <c r="AA13" i="28"/>
  <c r="AA11" i="28"/>
  <c r="AA39" i="28"/>
  <c r="AA35" i="28"/>
  <c r="AA23" i="28"/>
  <c r="AA6" i="28"/>
  <c r="AA25" i="28"/>
  <c r="AA29" i="28"/>
  <c r="AA27" i="28"/>
  <c r="AA12" i="28"/>
  <c r="AA7" i="28"/>
  <c r="AA14" i="28"/>
  <c r="AA24" i="28"/>
  <c r="Z8" i="28"/>
  <c r="AA16" i="28"/>
  <c r="R20" i="26"/>
  <c r="V54" i="26" l="1"/>
  <c r="V65" i="26" s="1"/>
  <c r="V74" i="26" s="1"/>
  <c r="V81" i="26" s="1"/>
  <c r="F54" i="26"/>
  <c r="F65" i="26" s="1"/>
  <c r="T54" i="26"/>
  <c r="T65" i="26" s="1"/>
  <c r="T66" i="26" s="1"/>
  <c r="V54" i="28"/>
  <c r="V65" i="28" s="1"/>
  <c r="V66" i="28" s="1"/>
  <c r="R54" i="28"/>
  <c r="R65" i="28" s="1"/>
  <c r="R66" i="28" s="1"/>
  <c r="L54" i="26"/>
  <c r="L65" i="26" s="1"/>
  <c r="L66" i="26" s="1"/>
  <c r="X20" i="26"/>
  <c r="H20" i="26"/>
  <c r="T54" i="28"/>
  <c r="T65" i="28" s="1"/>
  <c r="T74" i="28" s="1"/>
  <c r="T81" i="28" s="1"/>
  <c r="P54" i="26"/>
  <c r="P65" i="26" s="1"/>
  <c r="P66" i="26" s="1"/>
  <c r="P20" i="28"/>
  <c r="K19" i="28"/>
  <c r="J54" i="26"/>
  <c r="J65" i="26" s="1"/>
  <c r="L54" i="28"/>
  <c r="L65" i="28" s="1"/>
  <c r="L66" i="28" s="1"/>
  <c r="N20" i="26"/>
  <c r="N54" i="28"/>
  <c r="N65" i="28" s="1"/>
  <c r="F20" i="28"/>
  <c r="F54" i="28"/>
  <c r="F65" i="28" s="1"/>
  <c r="J54" i="28"/>
  <c r="J65" i="28" s="1"/>
  <c r="X54" i="28"/>
  <c r="X65" i="28" s="1"/>
  <c r="X74" i="28" s="1"/>
  <c r="X81" i="28" s="1"/>
  <c r="D54" i="26"/>
  <c r="D65" i="26" s="1"/>
  <c r="D20" i="26"/>
  <c r="H54" i="28"/>
  <c r="H65" i="28" s="1"/>
  <c r="H74" i="28" s="1"/>
  <c r="H81" i="28" s="1"/>
  <c r="P66" i="28"/>
  <c r="P74" i="28"/>
  <c r="P81" i="28" s="1"/>
  <c r="D54" i="28"/>
  <c r="D65" i="28" s="1"/>
  <c r="D20" i="28"/>
  <c r="G19" i="28"/>
  <c r="B20" i="28"/>
  <c r="B54" i="28"/>
  <c r="Z19" i="28"/>
  <c r="C19" i="28"/>
  <c r="I19" i="28"/>
  <c r="X74" i="26"/>
  <c r="X81" i="26" s="1"/>
  <c r="X66" i="26"/>
  <c r="R66" i="26"/>
  <c r="R74" i="26"/>
  <c r="R81" i="26" s="1"/>
  <c r="N66" i="26"/>
  <c r="N74" i="26"/>
  <c r="N81" i="26" s="1"/>
  <c r="H66" i="26"/>
  <c r="H74" i="26"/>
  <c r="H81" i="26" s="1"/>
  <c r="F74" i="26"/>
  <c r="F81" i="26" s="1"/>
  <c r="F66" i="26"/>
  <c r="V66" i="26" l="1"/>
  <c r="T74" i="26"/>
  <c r="T81" i="26" s="1"/>
  <c r="T83" i="26" s="1"/>
  <c r="T66" i="28"/>
  <c r="V74" i="28"/>
  <c r="V81" i="28" s="1"/>
  <c r="V83" i="28" s="1"/>
  <c r="R74" i="28"/>
  <c r="R81" i="28" s="1"/>
  <c r="R83" i="28" s="1"/>
  <c r="L74" i="26"/>
  <c r="L81" i="26" s="1"/>
  <c r="L83" i="26" s="1"/>
  <c r="P74" i="26"/>
  <c r="P81" i="26" s="1"/>
  <c r="L74" i="28"/>
  <c r="L81" i="28" s="1"/>
  <c r="L82" i="28" s="1"/>
  <c r="H66" i="28"/>
  <c r="K54" i="28"/>
  <c r="J66" i="26"/>
  <c r="J74" i="26"/>
  <c r="J81" i="26" s="1"/>
  <c r="J84" i="26" s="1"/>
  <c r="N66" i="28"/>
  <c r="N74" i="28"/>
  <c r="N81" i="28" s="1"/>
  <c r="X66" i="28"/>
  <c r="E54" i="28"/>
  <c r="D66" i="26"/>
  <c r="D74" i="26"/>
  <c r="D81" i="26" s="1"/>
  <c r="F74" i="28"/>
  <c r="F81" i="28" s="1"/>
  <c r="F66" i="28"/>
  <c r="X83" i="28"/>
  <c r="X82" i="28"/>
  <c r="T83" i="28"/>
  <c r="T82" i="28"/>
  <c r="P83" i="28"/>
  <c r="P82" i="28"/>
  <c r="J66" i="28"/>
  <c r="J74" i="28"/>
  <c r="K65" i="28"/>
  <c r="H83" i="28"/>
  <c r="H82" i="28"/>
  <c r="D74" i="28"/>
  <c r="D81" i="28" s="1"/>
  <c r="D66" i="28"/>
  <c r="G54" i="28"/>
  <c r="Z54" i="28"/>
  <c r="Z20" i="28"/>
  <c r="AA19" i="28"/>
  <c r="I54" i="28"/>
  <c r="E65" i="28"/>
  <c r="B65" i="28"/>
  <c r="C54" i="28"/>
  <c r="X83" i="26"/>
  <c r="X82" i="26"/>
  <c r="V83" i="26"/>
  <c r="V82" i="26"/>
  <c r="R83" i="26"/>
  <c r="R82" i="26"/>
  <c r="N83" i="26"/>
  <c r="N82" i="26"/>
  <c r="H83" i="26"/>
  <c r="H82" i="26"/>
  <c r="F83" i="26"/>
  <c r="F82" i="26"/>
  <c r="T82" i="26" l="1"/>
  <c r="L82" i="26"/>
  <c r="R82" i="28"/>
  <c r="V82" i="28"/>
  <c r="L83" i="28"/>
  <c r="P83" i="26"/>
  <c r="P82" i="26"/>
  <c r="J83" i="26"/>
  <c r="J82" i="26"/>
  <c r="N82" i="28"/>
  <c r="N83" i="28"/>
  <c r="F83" i="28"/>
  <c r="F82" i="28"/>
  <c r="D83" i="26"/>
  <c r="D82" i="26"/>
  <c r="J81" i="28"/>
  <c r="K74" i="28"/>
  <c r="D82" i="28"/>
  <c r="D83" i="28"/>
  <c r="I65" i="28"/>
  <c r="E74" i="28"/>
  <c r="G65" i="28"/>
  <c r="Z65" i="28"/>
  <c r="AA54" i="28"/>
  <c r="B74" i="28"/>
  <c r="B66" i="28"/>
  <c r="C65" i="28"/>
  <c r="J83" i="28" l="1"/>
  <c r="J82" i="28"/>
  <c r="K81" i="28"/>
  <c r="B81" i="28"/>
  <c r="B83" i="28" s="1"/>
  <c r="C74" i="28"/>
  <c r="G74" i="28"/>
  <c r="E81" i="28"/>
  <c r="I74" i="28"/>
  <c r="Z74" i="28"/>
  <c r="Z66" i="28"/>
  <c r="AA65" i="28"/>
  <c r="G81" i="28" l="1"/>
  <c r="I81" i="28"/>
  <c r="Z81" i="28"/>
  <c r="AA74" i="28"/>
  <c r="B82" i="28"/>
  <c r="C81" i="28"/>
  <c r="Z83" i="28" l="1"/>
  <c r="Z84" i="28"/>
  <c r="Z82" i="28"/>
  <c r="AA81" i="28"/>
  <c r="B80" i="26" l="1"/>
  <c r="B79" i="26"/>
  <c r="B78" i="26"/>
  <c r="B77" i="26"/>
  <c r="B76" i="26"/>
  <c r="B72" i="26"/>
  <c r="B71" i="26"/>
  <c r="B70" i="26"/>
  <c r="B69" i="26"/>
  <c r="B68" i="26"/>
  <c r="B62" i="26"/>
  <c r="B61" i="26"/>
  <c r="B60" i="26"/>
  <c r="B59" i="26"/>
  <c r="B58" i="26"/>
  <c r="B57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17" i="26"/>
  <c r="B16" i="26"/>
  <c r="B15" i="26"/>
  <c r="B14" i="26"/>
  <c r="B13" i="26"/>
  <c r="B12" i="26"/>
  <c r="B11" i="26"/>
  <c r="B7" i="26"/>
  <c r="B6" i="26"/>
  <c r="B5" i="26"/>
  <c r="X91" i="26"/>
  <c r="X90" i="26"/>
  <c r="X89" i="26"/>
  <c r="X88" i="26"/>
  <c r="V91" i="26"/>
  <c r="V90" i="26"/>
  <c r="V89" i="26"/>
  <c r="V88" i="26"/>
  <c r="T91" i="26"/>
  <c r="T90" i="26"/>
  <c r="T89" i="26"/>
  <c r="T88" i="26"/>
  <c r="R91" i="26"/>
  <c r="R90" i="26"/>
  <c r="R89" i="26"/>
  <c r="R88" i="26"/>
  <c r="P91" i="26"/>
  <c r="P90" i="26"/>
  <c r="P89" i="26"/>
  <c r="P88" i="26"/>
  <c r="N91" i="26"/>
  <c r="N90" i="26"/>
  <c r="N89" i="26"/>
  <c r="N88" i="26"/>
  <c r="L91" i="26"/>
  <c r="L90" i="26"/>
  <c r="L89" i="26"/>
  <c r="L88" i="26"/>
  <c r="B4" i="26"/>
  <c r="Z91" i="26" l="1"/>
  <c r="Z72" i="26"/>
  <c r="Z61" i="26"/>
  <c r="Q40" i="26"/>
  <c r="Z39" i="26"/>
  <c r="Q36" i="26"/>
  <c r="Q34" i="26"/>
  <c r="Q33" i="26"/>
  <c r="Q32" i="26"/>
  <c r="U31" i="26"/>
  <c r="Q31" i="26"/>
  <c r="Q30" i="26"/>
  <c r="Q29" i="26"/>
  <c r="Q28" i="26"/>
  <c r="Q27" i="26"/>
  <c r="E27" i="26"/>
  <c r="Q26" i="26"/>
  <c r="S25" i="26"/>
  <c r="Q25" i="26"/>
  <c r="Q24" i="26"/>
  <c r="Q23" i="26"/>
  <c r="C23" i="26"/>
  <c r="S19" i="26"/>
  <c r="Q19" i="26"/>
  <c r="O18" i="26"/>
  <c r="S17" i="26"/>
  <c r="Q17" i="26"/>
  <c r="C17" i="26"/>
  <c r="S16" i="26"/>
  <c r="S15" i="26"/>
  <c r="Q15" i="26"/>
  <c r="G15" i="26"/>
  <c r="C14" i="26"/>
  <c r="S13" i="26"/>
  <c r="Q13" i="26"/>
  <c r="S12" i="26"/>
  <c r="O12" i="26"/>
  <c r="E12" i="26"/>
  <c r="S11" i="26"/>
  <c r="Q11" i="26"/>
  <c r="O11" i="26"/>
  <c r="C11" i="26"/>
  <c r="B8" i="26"/>
  <c r="Q7" i="26"/>
  <c r="Z7" i="26"/>
  <c r="S6" i="26"/>
  <c r="Q6" i="26"/>
  <c r="M6" i="26"/>
  <c r="C6" i="26"/>
  <c r="W11" i="26"/>
  <c r="U27" i="26"/>
  <c r="S18" i="26"/>
  <c r="O17" i="26"/>
  <c r="K16" i="26"/>
  <c r="G12" i="26"/>
  <c r="E31" i="26"/>
  <c r="Z13" i="26" l="1"/>
  <c r="C13" i="26"/>
  <c r="Z12" i="26"/>
  <c r="E14" i="26"/>
  <c r="G18" i="26"/>
  <c r="K79" i="26"/>
  <c r="K77" i="26"/>
  <c r="K78" i="26"/>
  <c r="K76" i="26"/>
  <c r="K73" i="26"/>
  <c r="K80" i="26"/>
  <c r="K70" i="26"/>
  <c r="K72" i="26"/>
  <c r="K69" i="26"/>
  <c r="K62" i="26"/>
  <c r="K60" i="26"/>
  <c r="K58" i="26"/>
  <c r="K51" i="26"/>
  <c r="K49" i="26"/>
  <c r="K47" i="26"/>
  <c r="K45" i="26"/>
  <c r="K43" i="26"/>
  <c r="K68" i="26"/>
  <c r="K59" i="26"/>
  <c r="K50" i="26"/>
  <c r="K63" i="26"/>
  <c r="K57" i="26"/>
  <c r="K61" i="26"/>
  <c r="K71" i="26"/>
  <c r="K48" i="26"/>
  <c r="K46" i="26"/>
  <c r="K42" i="26"/>
  <c r="K41" i="26"/>
  <c r="K40" i="26"/>
  <c r="K38" i="26"/>
  <c r="K36" i="26"/>
  <c r="K44" i="26"/>
  <c r="K34" i="26"/>
  <c r="K33" i="26"/>
  <c r="K32" i="26"/>
  <c r="K39" i="26"/>
  <c r="K31" i="26"/>
  <c r="K29" i="26"/>
  <c r="K27" i="26"/>
  <c r="K35" i="26"/>
  <c r="K37" i="26"/>
  <c r="K30" i="26"/>
  <c r="K28" i="26"/>
  <c r="K26" i="26"/>
  <c r="K24" i="26"/>
  <c r="K7" i="26"/>
  <c r="K17" i="26"/>
  <c r="K23" i="26"/>
  <c r="K14" i="26"/>
  <c r="K11" i="26"/>
  <c r="K15" i="26"/>
  <c r="K6" i="26"/>
  <c r="K12" i="26"/>
  <c r="K19" i="26"/>
  <c r="K25" i="26"/>
  <c r="Z5" i="26"/>
  <c r="AA91" i="26" s="1"/>
  <c r="Z6" i="26"/>
  <c r="M74" i="26"/>
  <c r="M90" i="26"/>
  <c r="M79" i="26"/>
  <c r="M76" i="26"/>
  <c r="M91" i="26"/>
  <c r="M80" i="26"/>
  <c r="M73" i="26"/>
  <c r="M77" i="26"/>
  <c r="M72" i="26"/>
  <c r="M70" i="26"/>
  <c r="M71" i="26"/>
  <c r="M81" i="26"/>
  <c r="M69" i="26"/>
  <c r="M68" i="26"/>
  <c r="M63" i="26"/>
  <c r="M60" i="26"/>
  <c r="M57" i="26"/>
  <c r="M51" i="26"/>
  <c r="M78" i="26"/>
  <c r="M65" i="26"/>
  <c r="M61" i="26"/>
  <c r="M58" i="26"/>
  <c r="M52" i="26"/>
  <c r="M62" i="26"/>
  <c r="M59" i="26"/>
  <c r="M43" i="26"/>
  <c r="M54" i="26"/>
  <c r="M48" i="26"/>
  <c r="M47" i="26"/>
  <c r="M50" i="26"/>
  <c r="M49" i="26"/>
  <c r="M46" i="26"/>
  <c r="M41" i="26"/>
  <c r="M40" i="26"/>
  <c r="M38" i="26"/>
  <c r="M36" i="26"/>
  <c r="M45" i="26"/>
  <c r="M44" i="26"/>
  <c r="M39" i="26"/>
  <c r="M35" i="26"/>
  <c r="M37" i="26"/>
  <c r="M34" i="26"/>
  <c r="M19" i="26"/>
  <c r="M17" i="26"/>
  <c r="M15" i="26"/>
  <c r="M13" i="26"/>
  <c r="M11" i="26"/>
  <c r="M42" i="26"/>
  <c r="M33" i="26"/>
  <c r="M26" i="26"/>
  <c r="M27" i="26"/>
  <c r="M18" i="26"/>
  <c r="M28" i="26"/>
  <c r="M24" i="26"/>
  <c r="M12" i="26"/>
  <c r="M32" i="26"/>
  <c r="M29" i="26"/>
  <c r="M30" i="26"/>
  <c r="M25" i="26"/>
  <c r="M16" i="26"/>
  <c r="M7" i="26"/>
  <c r="M31" i="26"/>
  <c r="E6" i="26"/>
  <c r="G7" i="26"/>
  <c r="Z30" i="26"/>
  <c r="Z26" i="26"/>
  <c r="E26" i="26"/>
  <c r="G24" i="26"/>
  <c r="Z25" i="26"/>
  <c r="Z28" i="26"/>
  <c r="I73" i="26"/>
  <c r="I80" i="26"/>
  <c r="I77" i="26"/>
  <c r="I78" i="26"/>
  <c r="I79" i="26"/>
  <c r="I71" i="26"/>
  <c r="I69" i="26"/>
  <c r="I76" i="26"/>
  <c r="I91" i="26"/>
  <c r="I88" i="26"/>
  <c r="I72" i="26"/>
  <c r="I62" i="26"/>
  <c r="I68" i="26"/>
  <c r="I59" i="26"/>
  <c r="I70" i="26"/>
  <c r="I50" i="26"/>
  <c r="I60" i="26"/>
  <c r="I57" i="26"/>
  <c r="I51" i="26"/>
  <c r="I48" i="26"/>
  <c r="I45" i="26"/>
  <c r="I58" i="26"/>
  <c r="I44" i="26"/>
  <c r="I43" i="26"/>
  <c r="I39" i="26"/>
  <c r="I37" i="26"/>
  <c r="I35" i="26"/>
  <c r="I47" i="26"/>
  <c r="I49" i="26"/>
  <c r="I46" i="26"/>
  <c r="I42" i="26"/>
  <c r="I61" i="26"/>
  <c r="I36" i="26"/>
  <c r="I34" i="26"/>
  <c r="I38" i="26"/>
  <c r="I33" i="26"/>
  <c r="I32" i="26"/>
  <c r="I40" i="26"/>
  <c r="I18" i="26"/>
  <c r="I16" i="26"/>
  <c r="I14" i="26"/>
  <c r="I12" i="26"/>
  <c r="I41" i="26"/>
  <c r="I31" i="26"/>
  <c r="I25" i="26"/>
  <c r="I13" i="26"/>
  <c r="I17" i="26"/>
  <c r="I26" i="26"/>
  <c r="I23" i="26"/>
  <c r="I11" i="26"/>
  <c r="I27" i="26"/>
  <c r="I6" i="26"/>
  <c r="I28" i="26"/>
  <c r="I24" i="26"/>
  <c r="I15" i="26"/>
  <c r="I29" i="26"/>
  <c r="Y73" i="26"/>
  <c r="Y72" i="26"/>
  <c r="Y76" i="26"/>
  <c r="Y88" i="26"/>
  <c r="Y80" i="26"/>
  <c r="Y77" i="26"/>
  <c r="Y81" i="26"/>
  <c r="Y78" i="26"/>
  <c r="Y74" i="26"/>
  <c r="Y71" i="26"/>
  <c r="Y69" i="26"/>
  <c r="Y79" i="26"/>
  <c r="Y70" i="26"/>
  <c r="Y65" i="26"/>
  <c r="Y61" i="26"/>
  <c r="Y58" i="26"/>
  <c r="Y52" i="26"/>
  <c r="Y62" i="26"/>
  <c r="Y68" i="26"/>
  <c r="Y59" i="26"/>
  <c r="Y54" i="26"/>
  <c r="Y50" i="26"/>
  <c r="Y63" i="26"/>
  <c r="Y60" i="26"/>
  <c r="Y44" i="26"/>
  <c r="Y57" i="26"/>
  <c r="Y46" i="26"/>
  <c r="Y45" i="26"/>
  <c r="Y49" i="26"/>
  <c r="Y51" i="26"/>
  <c r="Y39" i="26"/>
  <c r="Y37" i="26"/>
  <c r="Y35" i="26"/>
  <c r="Y43" i="26"/>
  <c r="Y42" i="26"/>
  <c r="Y47" i="26"/>
  <c r="Y40" i="26"/>
  <c r="Y34" i="26"/>
  <c r="Y48" i="26"/>
  <c r="Y33" i="26"/>
  <c r="Y32" i="26"/>
  <c r="Y41" i="26"/>
  <c r="Y36" i="26"/>
  <c r="Y18" i="26"/>
  <c r="Y16" i="26"/>
  <c r="Y14" i="26"/>
  <c r="Y12" i="26"/>
  <c r="Y27" i="26"/>
  <c r="Y28" i="26"/>
  <c r="Y19" i="26"/>
  <c r="Y38" i="26"/>
  <c r="Y29" i="26"/>
  <c r="Y25" i="26"/>
  <c r="Y13" i="26"/>
  <c r="Y30" i="26"/>
  <c r="Y11" i="26"/>
  <c r="Y31" i="26"/>
  <c r="Y17" i="26"/>
  <c r="Y23" i="26"/>
  <c r="Y6" i="26"/>
  <c r="W14" i="26"/>
  <c r="Y15" i="26"/>
  <c r="Z16" i="26"/>
  <c r="C16" i="26"/>
  <c r="Z24" i="26"/>
  <c r="Y26" i="26"/>
  <c r="Z29" i="26"/>
  <c r="K13" i="26"/>
  <c r="Z15" i="26"/>
  <c r="M23" i="26"/>
  <c r="E23" i="26"/>
  <c r="M14" i="26"/>
  <c r="Y24" i="26"/>
  <c r="Z27" i="26"/>
  <c r="I30" i="26"/>
  <c r="E18" i="26"/>
  <c r="I7" i="26"/>
  <c r="Y7" i="26"/>
  <c r="G80" i="26"/>
  <c r="G78" i="26"/>
  <c r="G76" i="26"/>
  <c r="G88" i="26"/>
  <c r="G77" i="26"/>
  <c r="G73" i="26"/>
  <c r="G72" i="26"/>
  <c r="G79" i="26"/>
  <c r="G70" i="26"/>
  <c r="G71" i="26"/>
  <c r="G61" i="26"/>
  <c r="G59" i="26"/>
  <c r="G57" i="26"/>
  <c r="G50" i="26"/>
  <c r="G48" i="26"/>
  <c r="G46" i="26"/>
  <c r="G44" i="26"/>
  <c r="G58" i="26"/>
  <c r="G62" i="26"/>
  <c r="G68" i="26"/>
  <c r="G69" i="26"/>
  <c r="G60" i="26"/>
  <c r="G45" i="26"/>
  <c r="G42" i="26"/>
  <c r="G41" i="26"/>
  <c r="G40" i="26"/>
  <c r="G43" i="26"/>
  <c r="G51" i="26"/>
  <c r="G39" i="26"/>
  <c r="G37" i="26"/>
  <c r="G35" i="26"/>
  <c r="G47" i="26"/>
  <c r="G30" i="26"/>
  <c r="G28" i="26"/>
  <c r="G26" i="26"/>
  <c r="G36" i="26"/>
  <c r="G34" i="26"/>
  <c r="G49" i="26"/>
  <c r="G38" i="26"/>
  <c r="G33" i="26"/>
  <c r="G32" i="26"/>
  <c r="G31" i="26"/>
  <c r="G29" i="26"/>
  <c r="G27" i="26"/>
  <c r="G25" i="26"/>
  <c r="G23" i="26"/>
  <c r="G6" i="26"/>
  <c r="G19" i="26"/>
  <c r="G16" i="26"/>
  <c r="G13" i="26"/>
  <c r="G17" i="26"/>
  <c r="G14" i="26"/>
  <c r="G11" i="26"/>
  <c r="W80" i="26"/>
  <c r="W78" i="26"/>
  <c r="W76" i="26"/>
  <c r="W79" i="26"/>
  <c r="W88" i="26"/>
  <c r="W77" i="26"/>
  <c r="W81" i="26"/>
  <c r="W71" i="26"/>
  <c r="W72" i="26"/>
  <c r="W70" i="26"/>
  <c r="W63" i="26"/>
  <c r="W61" i="26"/>
  <c r="W59" i="26"/>
  <c r="W57" i="26"/>
  <c r="W52" i="26"/>
  <c r="W50" i="26"/>
  <c r="W48" i="26"/>
  <c r="W46" i="26"/>
  <c r="W44" i="26"/>
  <c r="W60" i="26"/>
  <c r="W51" i="26"/>
  <c r="W74" i="26"/>
  <c r="W69" i="26"/>
  <c r="W65" i="26"/>
  <c r="W58" i="26"/>
  <c r="W62" i="26"/>
  <c r="W73" i="26"/>
  <c r="W68" i="26"/>
  <c r="W54" i="26"/>
  <c r="W42" i="26"/>
  <c r="W47" i="26"/>
  <c r="W41" i="26"/>
  <c r="W40" i="26"/>
  <c r="W45" i="26"/>
  <c r="W49" i="26"/>
  <c r="W39" i="26"/>
  <c r="W37" i="26"/>
  <c r="W35" i="26"/>
  <c r="W43" i="26"/>
  <c r="W36" i="26"/>
  <c r="W38" i="26"/>
  <c r="W30" i="26"/>
  <c r="W28" i="26"/>
  <c r="W26" i="26"/>
  <c r="W34" i="26"/>
  <c r="W33" i="26"/>
  <c r="W32" i="26"/>
  <c r="W31" i="26"/>
  <c r="W29" i="26"/>
  <c r="W27" i="26"/>
  <c r="W25" i="26"/>
  <c r="W23" i="26"/>
  <c r="W6" i="26"/>
  <c r="W18" i="26"/>
  <c r="W24" i="26"/>
  <c r="W15" i="26"/>
  <c r="W12" i="26"/>
  <c r="W19" i="26"/>
  <c r="W16" i="26"/>
  <c r="W7" i="26"/>
  <c r="W13" i="26"/>
  <c r="W17" i="26"/>
  <c r="U30" i="26"/>
  <c r="O14" i="26"/>
  <c r="U16" i="26"/>
  <c r="G52" i="26"/>
  <c r="C25" i="26"/>
  <c r="U25" i="26"/>
  <c r="U29" i="26"/>
  <c r="Z31" i="26"/>
  <c r="U32" i="26"/>
  <c r="E33" i="26"/>
  <c r="Z37" i="26"/>
  <c r="Z11" i="26"/>
  <c r="K18" i="26"/>
  <c r="I52" i="26"/>
  <c r="Z23" i="26"/>
  <c r="U28" i="26"/>
  <c r="Z36" i="26"/>
  <c r="O80" i="26"/>
  <c r="O78" i="26"/>
  <c r="O76" i="26"/>
  <c r="O79" i="26"/>
  <c r="O77" i="26"/>
  <c r="O81" i="26"/>
  <c r="O74" i="26"/>
  <c r="O90" i="26"/>
  <c r="O72" i="26"/>
  <c r="O73" i="26"/>
  <c r="O63" i="26"/>
  <c r="O61" i="26"/>
  <c r="O59" i="26"/>
  <c r="O57" i="26"/>
  <c r="O52" i="26"/>
  <c r="O50" i="26"/>
  <c r="O48" i="26"/>
  <c r="O46" i="26"/>
  <c r="O44" i="26"/>
  <c r="O51" i="26"/>
  <c r="O69" i="26"/>
  <c r="O65" i="26"/>
  <c r="O58" i="26"/>
  <c r="O71" i="26"/>
  <c r="O49" i="26"/>
  <c r="O62" i="26"/>
  <c r="O68" i="26"/>
  <c r="O54" i="26"/>
  <c r="O47" i="26"/>
  <c r="O42" i="26"/>
  <c r="O41" i="26"/>
  <c r="O40" i="26"/>
  <c r="O45" i="26"/>
  <c r="O60" i="26"/>
  <c r="O43" i="26"/>
  <c r="O39" i="26"/>
  <c r="O37" i="26"/>
  <c r="O35" i="26"/>
  <c r="O70" i="26"/>
  <c r="O30" i="26"/>
  <c r="O28" i="26"/>
  <c r="O26" i="26"/>
  <c r="O34" i="26"/>
  <c r="O33" i="26"/>
  <c r="O32" i="26"/>
  <c r="O36" i="26"/>
  <c r="O31" i="26"/>
  <c r="O29" i="26"/>
  <c r="O27" i="26"/>
  <c r="O25" i="26"/>
  <c r="O23" i="26"/>
  <c r="O6" i="26"/>
  <c r="U7" i="26"/>
  <c r="Z14" i="26"/>
  <c r="C79" i="26"/>
  <c r="C77" i="26"/>
  <c r="C78" i="26"/>
  <c r="C73" i="26"/>
  <c r="C80" i="26"/>
  <c r="C76" i="26"/>
  <c r="C72" i="26"/>
  <c r="C62" i="26"/>
  <c r="C60" i="26"/>
  <c r="C58" i="26"/>
  <c r="C51" i="26"/>
  <c r="C49" i="26"/>
  <c r="C47" i="26"/>
  <c r="C45" i="26"/>
  <c r="C43" i="26"/>
  <c r="C50" i="26"/>
  <c r="C69" i="26"/>
  <c r="C57" i="26"/>
  <c r="C89" i="26"/>
  <c r="C71" i="26"/>
  <c r="C61" i="26"/>
  <c r="C46" i="26"/>
  <c r="C48" i="26"/>
  <c r="C59" i="26"/>
  <c r="C68" i="26"/>
  <c r="C42" i="26"/>
  <c r="C44" i="26"/>
  <c r="C41" i="26"/>
  <c r="C40" i="26"/>
  <c r="C38" i="26"/>
  <c r="C36" i="26"/>
  <c r="C70" i="26"/>
  <c r="C39" i="26"/>
  <c r="C34" i="26"/>
  <c r="C33" i="26"/>
  <c r="C32" i="26"/>
  <c r="C31" i="26"/>
  <c r="C29" i="26"/>
  <c r="C27" i="26"/>
  <c r="C35" i="26"/>
  <c r="C37" i="26"/>
  <c r="C30" i="26"/>
  <c r="C28" i="26"/>
  <c r="C26" i="26"/>
  <c r="C24" i="26"/>
  <c r="C7" i="26"/>
  <c r="S81" i="26"/>
  <c r="S79" i="26"/>
  <c r="S77" i="26"/>
  <c r="S74" i="26"/>
  <c r="S89" i="26"/>
  <c r="S78" i="26"/>
  <c r="S76" i="26"/>
  <c r="S73" i="26"/>
  <c r="S70" i="26"/>
  <c r="S80" i="26"/>
  <c r="S71" i="26"/>
  <c r="S65" i="26"/>
  <c r="S62" i="26"/>
  <c r="S60" i="26"/>
  <c r="S58" i="26"/>
  <c r="S54" i="26"/>
  <c r="S51" i="26"/>
  <c r="S49" i="26"/>
  <c r="S47" i="26"/>
  <c r="S45" i="26"/>
  <c r="S43" i="26"/>
  <c r="S68" i="26"/>
  <c r="S59" i="26"/>
  <c r="S50" i="26"/>
  <c r="S63" i="26"/>
  <c r="S57" i="26"/>
  <c r="S72" i="26"/>
  <c r="S69" i="26"/>
  <c r="S61" i="26"/>
  <c r="S48" i="26"/>
  <c r="S42" i="26"/>
  <c r="S46" i="26"/>
  <c r="S41" i="26"/>
  <c r="S40" i="26"/>
  <c r="S38" i="26"/>
  <c r="S36" i="26"/>
  <c r="S52" i="26"/>
  <c r="S37" i="26"/>
  <c r="S34" i="26"/>
  <c r="S33" i="26"/>
  <c r="S32" i="26"/>
  <c r="S31" i="26"/>
  <c r="S29" i="26"/>
  <c r="S27" i="26"/>
  <c r="S44" i="26"/>
  <c r="S39" i="26"/>
  <c r="S30" i="26"/>
  <c r="S28" i="26"/>
  <c r="S26" i="26"/>
  <c r="S24" i="26"/>
  <c r="S7" i="26"/>
  <c r="E7" i="26"/>
  <c r="C12" i="26"/>
  <c r="U12" i="26"/>
  <c r="O13" i="26"/>
  <c r="E16" i="26"/>
  <c r="Z17" i="26"/>
  <c r="B18" i="26"/>
  <c r="C18" i="26" s="1"/>
  <c r="U24" i="26"/>
  <c r="E25" i="26"/>
  <c r="E79" i="26"/>
  <c r="E88" i="26"/>
  <c r="E80" i="26"/>
  <c r="E77" i="26"/>
  <c r="E89" i="26"/>
  <c r="E72" i="26"/>
  <c r="E70" i="26"/>
  <c r="E78" i="26"/>
  <c r="E71" i="26"/>
  <c r="E73" i="26"/>
  <c r="E68" i="26"/>
  <c r="E69" i="26"/>
  <c r="E60" i="26"/>
  <c r="E57" i="26"/>
  <c r="E51" i="26"/>
  <c r="E48" i="26"/>
  <c r="E61" i="26"/>
  <c r="E58" i="26"/>
  <c r="E52" i="26"/>
  <c r="E76" i="26"/>
  <c r="E62" i="26"/>
  <c r="E59" i="26"/>
  <c r="E50" i="26"/>
  <c r="E47" i="26"/>
  <c r="E49" i="26"/>
  <c r="E46" i="26"/>
  <c r="E45" i="26"/>
  <c r="E63" i="26"/>
  <c r="E44" i="26"/>
  <c r="E41" i="26"/>
  <c r="E40" i="26"/>
  <c r="E38" i="26"/>
  <c r="E36" i="26"/>
  <c r="E43" i="26"/>
  <c r="E35" i="26"/>
  <c r="E37" i="26"/>
  <c r="E42" i="26"/>
  <c r="E39" i="26"/>
  <c r="E34" i="26"/>
  <c r="E17" i="26"/>
  <c r="E15" i="26"/>
  <c r="E13" i="26"/>
  <c r="E11" i="26"/>
  <c r="U81" i="26"/>
  <c r="U78" i="26"/>
  <c r="U73" i="26"/>
  <c r="U79" i="26"/>
  <c r="U88" i="26"/>
  <c r="U80" i="26"/>
  <c r="U72" i="26"/>
  <c r="U70" i="26"/>
  <c r="U77" i="26"/>
  <c r="U74" i="26"/>
  <c r="U71" i="26"/>
  <c r="U89" i="26"/>
  <c r="U68" i="26"/>
  <c r="U54" i="26"/>
  <c r="U50" i="26"/>
  <c r="U63" i="26"/>
  <c r="U60" i="26"/>
  <c r="U57" i="26"/>
  <c r="U76" i="26"/>
  <c r="U51" i="26"/>
  <c r="U69" i="26"/>
  <c r="U65" i="26"/>
  <c r="U61" i="26"/>
  <c r="U58" i="26"/>
  <c r="U52" i="26"/>
  <c r="U49" i="26"/>
  <c r="U46" i="26"/>
  <c r="U43" i="26"/>
  <c r="U62" i="26"/>
  <c r="U59" i="26"/>
  <c r="U48" i="26"/>
  <c r="U47" i="26"/>
  <c r="U41" i="26"/>
  <c r="U40" i="26"/>
  <c r="U38" i="26"/>
  <c r="U36" i="26"/>
  <c r="U45" i="26"/>
  <c r="U44" i="26"/>
  <c r="U42" i="26"/>
  <c r="U39" i="26"/>
  <c r="U35" i="26"/>
  <c r="U37" i="26"/>
  <c r="U34" i="26"/>
  <c r="U19" i="26"/>
  <c r="U17" i="26"/>
  <c r="U15" i="26"/>
  <c r="U13" i="26"/>
  <c r="U11" i="26"/>
  <c r="U6" i="26"/>
  <c r="O7" i="26"/>
  <c r="S14" i="26"/>
  <c r="C15" i="26"/>
  <c r="O16" i="26"/>
  <c r="U18" i="26"/>
  <c r="O19" i="26"/>
  <c r="K52" i="26"/>
  <c r="S23" i="26"/>
  <c r="U26" i="26"/>
  <c r="E30" i="26"/>
  <c r="U33" i="26"/>
  <c r="S35" i="26"/>
  <c r="B52" i="26"/>
  <c r="C52" i="26" s="1"/>
  <c r="E24" i="26"/>
  <c r="E29" i="26"/>
  <c r="U14" i="26"/>
  <c r="O15" i="26"/>
  <c r="U23" i="26"/>
  <c r="O24" i="26"/>
  <c r="E28" i="26"/>
  <c r="E32" i="26"/>
  <c r="O38" i="26"/>
  <c r="Q80" i="26"/>
  <c r="Q89" i="26"/>
  <c r="Q81" i="26"/>
  <c r="Q78" i="26"/>
  <c r="Q74" i="26"/>
  <c r="Q90" i="26"/>
  <c r="Q71" i="26"/>
  <c r="Q69" i="26"/>
  <c r="Q79" i="26"/>
  <c r="Q77" i="26"/>
  <c r="Q76" i="26"/>
  <c r="Q73" i="26"/>
  <c r="Q72" i="26"/>
  <c r="Q61" i="26"/>
  <c r="Q58" i="26"/>
  <c r="Q52" i="26"/>
  <c r="Q49" i="26"/>
  <c r="Q62" i="26"/>
  <c r="Q68" i="26"/>
  <c r="Q59" i="26"/>
  <c r="Q54" i="26"/>
  <c r="Q50" i="26"/>
  <c r="Q70" i="26"/>
  <c r="Q63" i="26"/>
  <c r="Q60" i="26"/>
  <c r="Q57" i="26"/>
  <c r="Q51" i="26"/>
  <c r="Q45" i="26"/>
  <c r="Q44" i="26"/>
  <c r="Q43" i="26"/>
  <c r="Q39" i="26"/>
  <c r="Q37" i="26"/>
  <c r="Q35" i="26"/>
  <c r="Q65" i="26"/>
  <c r="Q48" i="26"/>
  <c r="Q47" i="26"/>
  <c r="Q42" i="26"/>
  <c r="Q12" i="26"/>
  <c r="Q14" i="26"/>
  <c r="Q16" i="26"/>
  <c r="Q18" i="26"/>
  <c r="Z46" i="26"/>
  <c r="Q46" i="26"/>
  <c r="Q38" i="26"/>
  <c r="Z43" i="26"/>
  <c r="Z41" i="26"/>
  <c r="Z32" i="26"/>
  <c r="Z33" i="26"/>
  <c r="Z35" i="26"/>
  <c r="Q41" i="26"/>
  <c r="Z34" i="26"/>
  <c r="Z44" i="26"/>
  <c r="Z50" i="26"/>
  <c r="Z38" i="26"/>
  <c r="Z40" i="26"/>
  <c r="Z47" i="26"/>
  <c r="Z48" i="26"/>
  <c r="Z42" i="26"/>
  <c r="B63" i="26"/>
  <c r="C63" i="26" s="1"/>
  <c r="Z58" i="26"/>
  <c r="Z62" i="26"/>
  <c r="Z69" i="26"/>
  <c r="Z49" i="26"/>
  <c r="G63" i="26"/>
  <c r="Z45" i="26"/>
  <c r="Z51" i="26"/>
  <c r="Z57" i="26"/>
  <c r="Z60" i="26"/>
  <c r="I63" i="26"/>
  <c r="Z71" i="26"/>
  <c r="Q91" i="26"/>
  <c r="Z59" i="26"/>
  <c r="Z68" i="26"/>
  <c r="Z76" i="26"/>
  <c r="Z70" i="26"/>
  <c r="S88" i="26"/>
  <c r="E90" i="26"/>
  <c r="E91" i="26"/>
  <c r="S91" i="26"/>
  <c r="G90" i="26"/>
  <c r="U90" i="26"/>
  <c r="U91" i="26"/>
  <c r="Z80" i="26"/>
  <c r="I89" i="26"/>
  <c r="I90" i="26"/>
  <c r="W90" i="26"/>
  <c r="Z77" i="26"/>
  <c r="K89" i="26"/>
  <c r="Y89" i="26"/>
  <c r="Y90" i="26"/>
  <c r="Y91" i="26"/>
  <c r="M88" i="26"/>
  <c r="M89" i="26"/>
  <c r="K91" i="26"/>
  <c r="O88" i="26"/>
  <c r="Q88" i="26"/>
  <c r="Z79" i="26"/>
  <c r="K88" i="26"/>
  <c r="W89" i="26"/>
  <c r="C88" i="26"/>
  <c r="O89" i="26"/>
  <c r="Z90" i="26"/>
  <c r="Z78" i="26"/>
  <c r="G89" i="26"/>
  <c r="S90" i="26"/>
  <c r="C91" i="26"/>
  <c r="Z89" i="26"/>
  <c r="K90" i="26"/>
  <c r="W91" i="26"/>
  <c r="C90" i="26"/>
  <c r="O91" i="26"/>
  <c r="G91" i="26"/>
  <c r="Z88" i="26"/>
  <c r="BQ7" i="3"/>
  <c r="BL7" i="3"/>
  <c r="AY7" i="3"/>
  <c r="CY57" i="3"/>
  <c r="CR35" i="3"/>
  <c r="CQ35" i="3"/>
  <c r="CP35" i="3"/>
  <c r="CO35" i="3"/>
  <c r="CN35" i="3"/>
  <c r="CM35" i="3"/>
  <c r="CL35" i="3"/>
  <c r="CJ35" i="3"/>
  <c r="CI35" i="3"/>
  <c r="CH35" i="3"/>
  <c r="CG35" i="3"/>
  <c r="CF35" i="3"/>
  <c r="CE35" i="3"/>
  <c r="CD35" i="3"/>
  <c r="CB35" i="3"/>
  <c r="CA35" i="3"/>
  <c r="BZ35" i="3"/>
  <c r="BY35" i="3"/>
  <c r="BX35" i="3"/>
  <c r="BW35" i="3"/>
  <c r="BV35" i="3"/>
  <c r="BT35" i="3"/>
  <c r="BS35" i="3"/>
  <c r="BR35" i="3"/>
  <c r="BQ35" i="3"/>
  <c r="BP35" i="3"/>
  <c r="BO35" i="3"/>
  <c r="BN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V35" i="3"/>
  <c r="AU35" i="3"/>
  <c r="AT35" i="3"/>
  <c r="AS35" i="3"/>
  <c r="AR35" i="3"/>
  <c r="AQ35" i="3"/>
  <c r="AP35" i="3"/>
  <c r="AN35" i="3"/>
  <c r="AM35" i="3"/>
  <c r="AL35" i="3"/>
  <c r="AK35" i="3"/>
  <c r="AJ35" i="3"/>
  <c r="AI35" i="3"/>
  <c r="AH35" i="3"/>
  <c r="AF35" i="3"/>
  <c r="AE35" i="3"/>
  <c r="AD35" i="3"/>
  <c r="AC35" i="3"/>
  <c r="AB35" i="3"/>
  <c r="AA35" i="3"/>
  <c r="Z35" i="3"/>
  <c r="X35" i="3"/>
  <c r="W35" i="3"/>
  <c r="V35" i="3"/>
  <c r="U35" i="3"/>
  <c r="T35" i="3"/>
  <c r="S35" i="3"/>
  <c r="R35" i="3"/>
  <c r="P35" i="3"/>
  <c r="O35" i="3"/>
  <c r="N35" i="3"/>
  <c r="M35" i="3"/>
  <c r="L35" i="3"/>
  <c r="K35" i="3"/>
  <c r="J35" i="3"/>
  <c r="H35" i="3"/>
  <c r="G35" i="3"/>
  <c r="F35" i="3"/>
  <c r="E35" i="3"/>
  <c r="D35" i="3"/>
  <c r="C35" i="3"/>
  <c r="B35" i="3"/>
  <c r="CZ4" i="3"/>
  <c r="CZ57" i="3" s="1"/>
  <c r="CY4" i="3"/>
  <c r="CX4" i="3"/>
  <c r="CX57" i="3" s="1"/>
  <c r="CW4" i="3"/>
  <c r="CW57" i="3" s="1"/>
  <c r="CV4" i="3"/>
  <c r="CV57" i="3" s="1"/>
  <c r="CU4" i="3"/>
  <c r="CU57" i="3" s="1"/>
  <c r="CT4" i="3"/>
  <c r="CT57" i="3" s="1"/>
  <c r="CR4" i="3"/>
  <c r="CQ4" i="3"/>
  <c r="CP4" i="3"/>
  <c r="CO4" i="3"/>
  <c r="CN4" i="3"/>
  <c r="CM4" i="3"/>
  <c r="CL4" i="3"/>
  <c r="CJ4" i="3"/>
  <c r="CI4" i="3"/>
  <c r="CH4" i="3"/>
  <c r="CG4" i="3"/>
  <c r="CF4" i="3"/>
  <c r="CE4" i="3"/>
  <c r="CD4" i="3"/>
  <c r="CB4" i="3"/>
  <c r="CA4" i="3"/>
  <c r="BZ4" i="3"/>
  <c r="BY4" i="3"/>
  <c r="BX4" i="3"/>
  <c r="BW4" i="3"/>
  <c r="BV4" i="3"/>
  <c r="BT4" i="3"/>
  <c r="BS4" i="3"/>
  <c r="BR4" i="3"/>
  <c r="BQ4" i="3"/>
  <c r="BP4" i="3"/>
  <c r="BO4" i="3"/>
  <c r="BN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V4" i="3"/>
  <c r="AU4" i="3"/>
  <c r="AT4" i="3"/>
  <c r="AS4" i="3"/>
  <c r="AR4" i="3"/>
  <c r="AQ4" i="3"/>
  <c r="AP4" i="3"/>
  <c r="AN4" i="3"/>
  <c r="AM4" i="3"/>
  <c r="AL4" i="3"/>
  <c r="AK4" i="3"/>
  <c r="AJ4" i="3"/>
  <c r="AI4" i="3"/>
  <c r="AH4" i="3"/>
  <c r="AF4" i="3"/>
  <c r="AE4" i="3"/>
  <c r="AD4" i="3"/>
  <c r="AC4" i="3"/>
  <c r="AB4" i="3"/>
  <c r="AA4" i="3"/>
  <c r="Z4" i="3"/>
  <c r="X4" i="3"/>
  <c r="W4" i="3"/>
  <c r="V4" i="3"/>
  <c r="U4" i="3"/>
  <c r="T4" i="3"/>
  <c r="S4" i="3"/>
  <c r="R4" i="3"/>
  <c r="P4" i="3"/>
  <c r="O4" i="3"/>
  <c r="N4" i="3"/>
  <c r="M4" i="3"/>
  <c r="L4" i="3"/>
  <c r="K4" i="3"/>
  <c r="J4" i="3"/>
  <c r="H4" i="3"/>
  <c r="G4" i="3"/>
  <c r="F4" i="3"/>
  <c r="E4" i="3"/>
  <c r="D4" i="3"/>
  <c r="C4" i="3"/>
  <c r="B4" i="3"/>
  <c r="DA3" i="3"/>
  <c r="CS3" i="3"/>
  <c r="CK3" i="3"/>
  <c r="CC3" i="3"/>
  <c r="BU3" i="3"/>
  <c r="BM3" i="3"/>
  <c r="BE3" i="3"/>
  <c r="AW3" i="3"/>
  <c r="AO3" i="3"/>
  <c r="AG3" i="3"/>
  <c r="Y3" i="3"/>
  <c r="Q3" i="3"/>
  <c r="I3" i="3"/>
  <c r="AC9" i="3"/>
  <c r="K9" i="3"/>
  <c r="BB7" i="3"/>
  <c r="AS7" i="3"/>
  <c r="BK44" i="3"/>
  <c r="AA88" i="26" l="1"/>
  <c r="AA89" i="26"/>
  <c r="AA90" i="26"/>
  <c r="AA79" i="26"/>
  <c r="AA77" i="26"/>
  <c r="AA80" i="26"/>
  <c r="AA72" i="26"/>
  <c r="AA78" i="26"/>
  <c r="AA76" i="26"/>
  <c r="AA73" i="26"/>
  <c r="AA71" i="26"/>
  <c r="AA62" i="26"/>
  <c r="AA60" i="26"/>
  <c r="AA58" i="26"/>
  <c r="AA51" i="26"/>
  <c r="AA49" i="26"/>
  <c r="AA47" i="26"/>
  <c r="AA45" i="26"/>
  <c r="AA43" i="26"/>
  <c r="AA68" i="26"/>
  <c r="AA59" i="26"/>
  <c r="AA50" i="26"/>
  <c r="AA57" i="26"/>
  <c r="AA48" i="26"/>
  <c r="AA70" i="26"/>
  <c r="AA69" i="26"/>
  <c r="AA44" i="26"/>
  <c r="AA42" i="26"/>
  <c r="AA41" i="26"/>
  <c r="AA40" i="26"/>
  <c r="AA38" i="26"/>
  <c r="AA36" i="26"/>
  <c r="AA61" i="26"/>
  <c r="AA46" i="26"/>
  <c r="AA35" i="26"/>
  <c r="AA34" i="26"/>
  <c r="AA33" i="26"/>
  <c r="AA37" i="26"/>
  <c r="AA32" i="26"/>
  <c r="AA31" i="26"/>
  <c r="AA29" i="26"/>
  <c r="AA27" i="26"/>
  <c r="AA39" i="26"/>
  <c r="AA30" i="26"/>
  <c r="AA28" i="26"/>
  <c r="AA26" i="26"/>
  <c r="AA24" i="26"/>
  <c r="AA7" i="26"/>
  <c r="AA25" i="26"/>
  <c r="AA16" i="26"/>
  <c r="AA13" i="26"/>
  <c r="AA17" i="26"/>
  <c r="AA23" i="26"/>
  <c r="AA14" i="26"/>
  <c r="AA11" i="26"/>
  <c r="Z8" i="26"/>
  <c r="AA15" i="26"/>
  <c r="AA6" i="26"/>
  <c r="AA12" i="26"/>
  <c r="Z18" i="26"/>
  <c r="AA18" i="26" s="1"/>
  <c r="B19" i="26"/>
  <c r="Z52" i="26"/>
  <c r="AA52" i="26" s="1"/>
  <c r="Z63" i="26"/>
  <c r="AA63" i="26" s="1"/>
  <c r="I19" i="26"/>
  <c r="H45" i="3"/>
  <c r="B22" i="3"/>
  <c r="B47" i="3"/>
  <c r="B29" i="3"/>
  <c r="B44" i="3"/>
  <c r="E46" i="3"/>
  <c r="C34" i="3"/>
  <c r="D32" i="3"/>
  <c r="B8" i="3"/>
  <c r="G33" i="3"/>
  <c r="BR22" i="3"/>
  <c r="BT7" i="3"/>
  <c r="BJ24" i="3"/>
  <c r="BH22" i="3"/>
  <c r="BI7" i="3"/>
  <c r="BH7" i="3"/>
  <c r="BJ22" i="3"/>
  <c r="BA7" i="3"/>
  <c r="BB34" i="3"/>
  <c r="BD8" i="3"/>
  <c r="AX25" i="3"/>
  <c r="AP7" i="3"/>
  <c r="AR22" i="3"/>
  <c r="AS9" i="3"/>
  <c r="AU8" i="3"/>
  <c r="AJ7" i="3"/>
  <c r="AL8" i="3"/>
  <c r="AL22" i="3"/>
  <c r="AL9" i="3"/>
  <c r="AD22" i="3"/>
  <c r="AA7" i="3"/>
  <c r="AC8" i="3"/>
  <c r="T8" i="3"/>
  <c r="V32" i="3"/>
  <c r="X7" i="3"/>
  <c r="T9" i="3"/>
  <c r="V22" i="3"/>
  <c r="V34" i="3"/>
  <c r="J7" i="3"/>
  <c r="O7" i="3"/>
  <c r="C8" i="3"/>
  <c r="C29" i="3"/>
  <c r="E32" i="3"/>
  <c r="D34" i="3"/>
  <c r="F42" i="3"/>
  <c r="C47" i="3"/>
  <c r="C7" i="3"/>
  <c r="D8" i="3"/>
  <c r="C9" i="3"/>
  <c r="D22" i="3"/>
  <c r="C24" i="3"/>
  <c r="D29" i="3"/>
  <c r="F32" i="3"/>
  <c r="E34" i="3"/>
  <c r="G42" i="3"/>
  <c r="D44" i="3"/>
  <c r="G46" i="3"/>
  <c r="D47" i="3"/>
  <c r="H20" i="3"/>
  <c r="B9" i="3"/>
  <c r="C22" i="3"/>
  <c r="B24" i="3"/>
  <c r="H33" i="3"/>
  <c r="C44" i="3"/>
  <c r="F46" i="3"/>
  <c r="D7" i="3"/>
  <c r="E8" i="3"/>
  <c r="D9" i="3"/>
  <c r="E22" i="3"/>
  <c r="D24" i="3"/>
  <c r="E29" i="3"/>
  <c r="G32" i="3"/>
  <c r="F34" i="3"/>
  <c r="H42" i="3"/>
  <c r="E44" i="3"/>
  <c r="C45" i="3"/>
  <c r="H46" i="3"/>
  <c r="E47" i="3"/>
  <c r="F22" i="3"/>
  <c r="F29" i="3"/>
  <c r="B33" i="3"/>
  <c r="G34" i="3"/>
  <c r="F44" i="3"/>
  <c r="D45" i="3"/>
  <c r="F47" i="3"/>
  <c r="F8" i="3"/>
  <c r="F7" i="3"/>
  <c r="G8" i="3"/>
  <c r="F9" i="3"/>
  <c r="G22" i="3"/>
  <c r="F24" i="3"/>
  <c r="G29" i="3"/>
  <c r="D33" i="3"/>
  <c r="H34" i="3"/>
  <c r="G44" i="3"/>
  <c r="B46" i="3"/>
  <c r="G47" i="3"/>
  <c r="E9" i="3"/>
  <c r="G7" i="3"/>
  <c r="H8" i="3"/>
  <c r="G9" i="3"/>
  <c r="H22" i="3"/>
  <c r="G24" i="3"/>
  <c r="E25" i="3"/>
  <c r="H29" i="3"/>
  <c r="B32" i="3"/>
  <c r="E33" i="3"/>
  <c r="H44" i="3"/>
  <c r="F45" i="3"/>
  <c r="C46" i="3"/>
  <c r="H47" i="3"/>
  <c r="E7" i="3"/>
  <c r="E24" i="3"/>
  <c r="H7" i="3"/>
  <c r="H9" i="3"/>
  <c r="H24" i="3"/>
  <c r="H25" i="3"/>
  <c r="C32" i="3"/>
  <c r="F33" i="3"/>
  <c r="B34" i="3"/>
  <c r="D42" i="3"/>
  <c r="G45" i="3"/>
  <c r="D46" i="3"/>
  <c r="D25" i="3"/>
  <c r="C20" i="3"/>
  <c r="C25" i="3"/>
  <c r="G25" i="3"/>
  <c r="G20" i="3"/>
  <c r="AP25" i="3"/>
  <c r="F25" i="3"/>
  <c r="F20" i="3"/>
  <c r="BE35" i="3"/>
  <c r="D20" i="3"/>
  <c r="CO9" i="3"/>
  <c r="CM7" i="3"/>
  <c r="CL33" i="3"/>
  <c r="CQ44" i="3"/>
  <c r="CO8" i="3"/>
  <c r="CZ35" i="3"/>
  <c r="CH34" i="3"/>
  <c r="CF8" i="3"/>
  <c r="CG7" i="3"/>
  <c r="CF9" i="3"/>
  <c r="CH32" i="3"/>
  <c r="CH22" i="3"/>
  <c r="CJ7" i="3"/>
  <c r="CD7" i="3"/>
  <c r="CV35" i="3"/>
  <c r="BV8" i="3"/>
  <c r="BZ7" i="3"/>
  <c r="BW9" i="3"/>
  <c r="CY35" i="3"/>
  <c r="BX20" i="3"/>
  <c r="AQ22" i="3"/>
  <c r="BO7" i="3"/>
  <c r="AM43" i="3"/>
  <c r="AM20" i="3"/>
  <c r="AM47" i="3"/>
  <c r="AM45" i="3"/>
  <c r="AM46" i="3"/>
  <c r="AM33" i="3"/>
  <c r="AM29" i="3"/>
  <c r="AM25" i="3"/>
  <c r="AM34" i="3"/>
  <c r="AM32" i="3"/>
  <c r="AM24" i="3"/>
  <c r="AM22" i="3"/>
  <c r="AM9" i="3"/>
  <c r="AM7" i="3"/>
  <c r="AM44" i="3"/>
  <c r="BX46" i="3"/>
  <c r="BX44" i="3"/>
  <c r="BX47" i="3"/>
  <c r="BX45" i="3"/>
  <c r="BX33" i="3"/>
  <c r="BX29" i="3"/>
  <c r="BX25" i="3"/>
  <c r="BX34" i="3"/>
  <c r="BX32" i="3"/>
  <c r="BX24" i="3"/>
  <c r="CP47" i="3"/>
  <c r="CP20" i="3"/>
  <c r="CP46" i="3"/>
  <c r="CP33" i="3"/>
  <c r="CP29" i="3"/>
  <c r="CP25" i="3"/>
  <c r="CP44" i="3"/>
  <c r="AB46" i="3"/>
  <c r="AB44" i="3"/>
  <c r="AB47" i="3"/>
  <c r="AB45" i="3"/>
  <c r="AB20" i="3"/>
  <c r="AB33" i="3"/>
  <c r="AB29" i="3"/>
  <c r="AB25" i="3"/>
  <c r="AB34" i="3"/>
  <c r="AB32" i="3"/>
  <c r="AB24" i="3"/>
  <c r="AT43" i="3"/>
  <c r="AT47" i="3"/>
  <c r="AT45" i="3"/>
  <c r="AT20" i="3"/>
  <c r="AT33" i="3"/>
  <c r="AT29" i="3"/>
  <c r="AT25" i="3"/>
  <c r="AT44" i="3"/>
  <c r="BC20" i="3"/>
  <c r="BC30" i="3"/>
  <c r="BC47" i="3"/>
  <c r="BC45" i="3"/>
  <c r="BC46" i="3"/>
  <c r="BC33" i="3"/>
  <c r="BC29" i="3"/>
  <c r="BC25" i="3"/>
  <c r="BC44" i="3"/>
  <c r="BC34" i="3"/>
  <c r="BC32" i="3"/>
  <c r="BC24" i="3"/>
  <c r="BC22" i="3"/>
  <c r="BC9" i="3"/>
  <c r="BC7" i="3"/>
  <c r="BL30" i="3"/>
  <c r="BL20" i="3"/>
  <c r="BL47" i="3"/>
  <c r="BL45" i="3"/>
  <c r="BL46" i="3"/>
  <c r="BL34" i="3"/>
  <c r="BL32" i="3"/>
  <c r="BL24" i="3"/>
  <c r="BL22" i="3"/>
  <c r="BL44" i="3"/>
  <c r="BL33" i="3"/>
  <c r="BL29" i="3"/>
  <c r="BL25" i="3"/>
  <c r="CN46" i="3"/>
  <c r="CN44" i="3"/>
  <c r="CN47" i="3"/>
  <c r="CN45" i="3"/>
  <c r="CN20" i="3"/>
  <c r="CN33" i="3"/>
  <c r="CN29" i="3"/>
  <c r="CN25" i="3"/>
  <c r="CN34" i="3"/>
  <c r="CN32" i="3"/>
  <c r="CN24" i="3"/>
  <c r="P7" i="3"/>
  <c r="AZ7" i="3"/>
  <c r="BR7" i="3"/>
  <c r="CB7" i="3"/>
  <c r="AJ8" i="3"/>
  <c r="BB8" i="3"/>
  <c r="BK8" i="3"/>
  <c r="BT8" i="3"/>
  <c r="AJ9" i="3"/>
  <c r="BB9" i="3"/>
  <c r="BL9" i="3"/>
  <c r="AT24" i="3"/>
  <c r="N32" i="3"/>
  <c r="BZ32" i="3"/>
  <c r="BR34" i="3"/>
  <c r="AT46" i="3"/>
  <c r="T20" i="3"/>
  <c r="T46" i="3"/>
  <c r="T44" i="3"/>
  <c r="T47" i="3"/>
  <c r="T45" i="3"/>
  <c r="T33" i="3"/>
  <c r="T29" i="3"/>
  <c r="T25" i="3"/>
  <c r="T34" i="3"/>
  <c r="T32" i="3"/>
  <c r="T24" i="3"/>
  <c r="AL27" i="3"/>
  <c r="AL20" i="3"/>
  <c r="AL47" i="3"/>
  <c r="AL45" i="3"/>
  <c r="AL44" i="3"/>
  <c r="AL33" i="3"/>
  <c r="AL29" i="3"/>
  <c r="AL25" i="3"/>
  <c r="AL46" i="3"/>
  <c r="AU20" i="3"/>
  <c r="AU47" i="3"/>
  <c r="AU45" i="3"/>
  <c r="AU46" i="3"/>
  <c r="AU33" i="3"/>
  <c r="AU29" i="3"/>
  <c r="AU25" i="3"/>
  <c r="AU44" i="3"/>
  <c r="AU34" i="3"/>
  <c r="AU32" i="3"/>
  <c r="AU24" i="3"/>
  <c r="AU22" i="3"/>
  <c r="AU9" i="3"/>
  <c r="AU7" i="3"/>
  <c r="BD20" i="3"/>
  <c r="BD47" i="3"/>
  <c r="BD45" i="3"/>
  <c r="BD46" i="3"/>
  <c r="BD44" i="3"/>
  <c r="BD34" i="3"/>
  <c r="BD32" i="3"/>
  <c r="BD24" i="3"/>
  <c r="BD22" i="3"/>
  <c r="BD33" i="3"/>
  <c r="BD29" i="3"/>
  <c r="BD25" i="3"/>
  <c r="CF20" i="3"/>
  <c r="CF46" i="3"/>
  <c r="CF44" i="3"/>
  <c r="CF47" i="3"/>
  <c r="CF45" i="3"/>
  <c r="CF33" i="3"/>
  <c r="CF29" i="3"/>
  <c r="CF25" i="3"/>
  <c r="CF34" i="3"/>
  <c r="CF32" i="3"/>
  <c r="CF24" i="3"/>
  <c r="AR7" i="3"/>
  <c r="BJ7" i="3"/>
  <c r="AB8" i="3"/>
  <c r="AT8" i="3"/>
  <c r="BC8" i="3"/>
  <c r="BL8" i="3"/>
  <c r="CN8" i="3"/>
  <c r="AB9" i="3"/>
  <c r="AT9" i="3"/>
  <c r="BD9" i="3"/>
  <c r="CN9" i="3"/>
  <c r="T22" i="3"/>
  <c r="CF22" i="3"/>
  <c r="BB24" i="3"/>
  <c r="N34" i="3"/>
  <c r="BZ34" i="3"/>
  <c r="BZ46" i="3"/>
  <c r="L20" i="3"/>
  <c r="V20" i="3"/>
  <c r="V47" i="3"/>
  <c r="V45" i="3"/>
  <c r="V33" i="3"/>
  <c r="V29" i="3"/>
  <c r="V25" i="3"/>
  <c r="V46" i="3"/>
  <c r="V44" i="3"/>
  <c r="AE20" i="3"/>
  <c r="AE47" i="3"/>
  <c r="AE45" i="3"/>
  <c r="AE46" i="3"/>
  <c r="AE33" i="3"/>
  <c r="AE29" i="3"/>
  <c r="AE25" i="3"/>
  <c r="AE34" i="3"/>
  <c r="AE32" i="3"/>
  <c r="AE24" i="3"/>
  <c r="AE22" i="3"/>
  <c r="AE9" i="3"/>
  <c r="AE7" i="3"/>
  <c r="AN20" i="3"/>
  <c r="AN47" i="3"/>
  <c r="AN45" i="3"/>
  <c r="AN46" i="3"/>
  <c r="AN34" i="3"/>
  <c r="AN32" i="3"/>
  <c r="AN24" i="3"/>
  <c r="AN22" i="3"/>
  <c r="AN44" i="3"/>
  <c r="AN33" i="3"/>
  <c r="AN29" i="3"/>
  <c r="AN25" i="3"/>
  <c r="BP20" i="3"/>
  <c r="BP46" i="3"/>
  <c r="BP44" i="3"/>
  <c r="BP47" i="3"/>
  <c r="BP45" i="3"/>
  <c r="BP33" i="3"/>
  <c r="BP29" i="3"/>
  <c r="BP25" i="3"/>
  <c r="BP34" i="3"/>
  <c r="BP32" i="3"/>
  <c r="BP24" i="3"/>
  <c r="CH20" i="3"/>
  <c r="CH28" i="3"/>
  <c r="CH47" i="3"/>
  <c r="CH45" i="3"/>
  <c r="CH33" i="3"/>
  <c r="CH29" i="3"/>
  <c r="CH25" i="3"/>
  <c r="CH46" i="3"/>
  <c r="CH44" i="3"/>
  <c r="CQ20" i="3"/>
  <c r="CQ47" i="3"/>
  <c r="CQ45" i="3"/>
  <c r="CQ46" i="3"/>
  <c r="CQ33" i="3"/>
  <c r="CQ29" i="3"/>
  <c r="CQ25" i="3"/>
  <c r="CQ34" i="3"/>
  <c r="CQ32" i="3"/>
  <c r="CQ24" i="3"/>
  <c r="CQ22" i="3"/>
  <c r="CQ9" i="3"/>
  <c r="CQ7" i="3"/>
  <c r="AB7" i="3"/>
  <c r="AT7" i="3"/>
  <c r="BD7" i="3"/>
  <c r="CN7" i="3"/>
  <c r="L8" i="3"/>
  <c r="AD8" i="3"/>
  <c r="AM8" i="3"/>
  <c r="AV8" i="3"/>
  <c r="BX8" i="3"/>
  <c r="CP8" i="3"/>
  <c r="L9" i="3"/>
  <c r="AD9" i="3"/>
  <c r="AN9" i="3"/>
  <c r="BX9" i="3"/>
  <c r="CP9" i="3"/>
  <c r="AT22" i="3"/>
  <c r="BP22" i="3"/>
  <c r="BR24" i="3"/>
  <c r="AL32" i="3"/>
  <c r="AD34" i="3"/>
  <c r="CP34" i="3"/>
  <c r="AE44" i="3"/>
  <c r="AV9" i="3"/>
  <c r="AD32" i="3"/>
  <c r="CP32" i="3"/>
  <c r="S44" i="3"/>
  <c r="N20" i="3"/>
  <c r="N47" i="3"/>
  <c r="N45" i="3"/>
  <c r="N33" i="3"/>
  <c r="N29" i="3"/>
  <c r="N25" i="3"/>
  <c r="N44" i="3"/>
  <c r="W20" i="3"/>
  <c r="W47" i="3"/>
  <c r="W45" i="3"/>
  <c r="W46" i="3"/>
  <c r="W33" i="3"/>
  <c r="W29" i="3"/>
  <c r="W25" i="3"/>
  <c r="W44" i="3"/>
  <c r="W34" i="3"/>
  <c r="W32" i="3"/>
  <c r="W24" i="3"/>
  <c r="W22" i="3"/>
  <c r="W9" i="3"/>
  <c r="W7" i="3"/>
  <c r="AF30" i="3"/>
  <c r="AF20" i="3"/>
  <c r="AF47" i="3"/>
  <c r="AF45" i="3"/>
  <c r="AF46" i="3"/>
  <c r="AF34" i="3"/>
  <c r="AF32" i="3"/>
  <c r="AF24" i="3"/>
  <c r="AF22" i="3"/>
  <c r="AF44" i="3"/>
  <c r="AF33" i="3"/>
  <c r="AF29" i="3"/>
  <c r="AF25" i="3"/>
  <c r="BH46" i="3"/>
  <c r="BH44" i="3"/>
  <c r="BH20" i="3"/>
  <c r="BH26" i="3"/>
  <c r="BH47" i="3"/>
  <c r="BH45" i="3"/>
  <c r="BH33" i="3"/>
  <c r="BH29" i="3"/>
  <c r="BH25" i="3"/>
  <c r="BH34" i="3"/>
  <c r="BH32" i="3"/>
  <c r="BH24" i="3"/>
  <c r="BZ27" i="3"/>
  <c r="BZ20" i="3"/>
  <c r="BZ47" i="3"/>
  <c r="BZ45" i="3"/>
  <c r="BZ33" i="3"/>
  <c r="BZ29" i="3"/>
  <c r="BZ25" i="3"/>
  <c r="BZ44" i="3"/>
  <c r="CI20" i="3"/>
  <c r="CI47" i="3"/>
  <c r="CI45" i="3"/>
  <c r="CI46" i="3"/>
  <c r="CI33" i="3"/>
  <c r="CI29" i="3"/>
  <c r="CI25" i="3"/>
  <c r="CI44" i="3"/>
  <c r="CI34" i="3"/>
  <c r="CI32" i="3"/>
  <c r="CI24" i="3"/>
  <c r="CI22" i="3"/>
  <c r="CI9" i="3"/>
  <c r="CI7" i="3"/>
  <c r="CR30" i="3"/>
  <c r="CR20" i="3"/>
  <c r="CR47" i="3"/>
  <c r="CR45" i="3"/>
  <c r="CR46" i="3"/>
  <c r="CR34" i="3"/>
  <c r="CR32" i="3"/>
  <c r="CR24" i="3"/>
  <c r="CR22" i="3"/>
  <c r="CR44" i="3"/>
  <c r="CR33" i="3"/>
  <c r="CR29" i="3"/>
  <c r="CR25" i="3"/>
  <c r="L7" i="3"/>
  <c r="T7" i="3"/>
  <c r="AL7" i="3"/>
  <c r="AV7" i="3"/>
  <c r="CF7" i="3"/>
  <c r="V8" i="3"/>
  <c r="AE8" i="3"/>
  <c r="AN8" i="3"/>
  <c r="BP8" i="3"/>
  <c r="CH8" i="3"/>
  <c r="CQ8" i="3"/>
  <c r="V9" i="3"/>
  <c r="AF9" i="3"/>
  <c r="BP9" i="3"/>
  <c r="CH9" i="3"/>
  <c r="CR9" i="3"/>
  <c r="AB22" i="3"/>
  <c r="CN22" i="3"/>
  <c r="N24" i="3"/>
  <c r="BZ24" i="3"/>
  <c r="AT32" i="3"/>
  <c r="AL34" i="3"/>
  <c r="J8" i="3"/>
  <c r="BN9" i="3"/>
  <c r="AP29" i="3"/>
  <c r="Z33" i="3"/>
  <c r="AK47" i="3"/>
  <c r="O20" i="3"/>
  <c r="O47" i="3"/>
  <c r="O45" i="3"/>
  <c r="O46" i="3"/>
  <c r="O33" i="3"/>
  <c r="O29" i="3"/>
  <c r="O25" i="3"/>
  <c r="O44" i="3"/>
  <c r="O34" i="3"/>
  <c r="O32" i="3"/>
  <c r="O24" i="3"/>
  <c r="O22" i="3"/>
  <c r="O9" i="3"/>
  <c r="X20" i="3"/>
  <c r="X47" i="3"/>
  <c r="X45" i="3"/>
  <c r="X46" i="3"/>
  <c r="X30" i="3"/>
  <c r="X44" i="3"/>
  <c r="X34" i="3"/>
  <c r="X32" i="3"/>
  <c r="X24" i="3"/>
  <c r="X22" i="3"/>
  <c r="X33" i="3"/>
  <c r="X29" i="3"/>
  <c r="X25" i="3"/>
  <c r="AZ46" i="3"/>
  <c r="AZ44" i="3"/>
  <c r="AZ20" i="3"/>
  <c r="AZ47" i="3"/>
  <c r="AZ45" i="3"/>
  <c r="AZ33" i="3"/>
  <c r="AZ29" i="3"/>
  <c r="AZ25" i="3"/>
  <c r="AZ34" i="3"/>
  <c r="AZ32" i="3"/>
  <c r="AZ24" i="3"/>
  <c r="BR27" i="3"/>
  <c r="BR43" i="3"/>
  <c r="BR47" i="3"/>
  <c r="BR45" i="3"/>
  <c r="BR20" i="3"/>
  <c r="BR44" i="3"/>
  <c r="BR33" i="3"/>
  <c r="BR29" i="3"/>
  <c r="BR25" i="3"/>
  <c r="BR46" i="3"/>
  <c r="CA20" i="3"/>
  <c r="CA47" i="3"/>
  <c r="CA45" i="3"/>
  <c r="CA46" i="3"/>
  <c r="CA33" i="3"/>
  <c r="CA29" i="3"/>
  <c r="CA25" i="3"/>
  <c r="CA44" i="3"/>
  <c r="CA34" i="3"/>
  <c r="CA32" i="3"/>
  <c r="CA24" i="3"/>
  <c r="CA22" i="3"/>
  <c r="CA9" i="3"/>
  <c r="CA7" i="3"/>
  <c r="CJ20" i="3"/>
  <c r="CJ47" i="3"/>
  <c r="CJ45" i="3"/>
  <c r="CJ46" i="3"/>
  <c r="CJ44" i="3"/>
  <c r="CJ34" i="3"/>
  <c r="CJ32" i="3"/>
  <c r="CJ24" i="3"/>
  <c r="CJ22" i="3"/>
  <c r="CJ33" i="3"/>
  <c r="CJ29" i="3"/>
  <c r="CJ25" i="3"/>
  <c r="AD7" i="3"/>
  <c r="AN7" i="3"/>
  <c r="BX7" i="3"/>
  <c r="CP7" i="3"/>
  <c r="N8" i="3"/>
  <c r="W8" i="3"/>
  <c r="AF8" i="3"/>
  <c r="BH8" i="3"/>
  <c r="BZ8" i="3"/>
  <c r="CI8" i="3"/>
  <c r="CR8" i="3"/>
  <c r="N9" i="3"/>
  <c r="X9" i="3"/>
  <c r="BH9" i="3"/>
  <c r="BZ9" i="3"/>
  <c r="CJ9" i="3"/>
  <c r="AZ22" i="3"/>
  <c r="CP22" i="3"/>
  <c r="V24" i="3"/>
  <c r="CH24" i="3"/>
  <c r="BB32" i="3"/>
  <c r="AT34" i="3"/>
  <c r="L46" i="3"/>
  <c r="L44" i="3"/>
  <c r="L47" i="3"/>
  <c r="L45" i="3"/>
  <c r="L33" i="3"/>
  <c r="L29" i="3"/>
  <c r="L25" i="3"/>
  <c r="L34" i="3"/>
  <c r="L32" i="3"/>
  <c r="L24" i="3"/>
  <c r="AD47" i="3"/>
  <c r="AD45" i="3"/>
  <c r="AD46" i="3"/>
  <c r="AD33" i="3"/>
  <c r="AD29" i="3"/>
  <c r="AD25" i="3"/>
  <c r="AD20" i="3"/>
  <c r="AD44" i="3"/>
  <c r="AV20" i="3"/>
  <c r="AV47" i="3"/>
  <c r="AV45" i="3"/>
  <c r="AV30" i="3"/>
  <c r="AV46" i="3"/>
  <c r="AV44" i="3"/>
  <c r="AV34" i="3"/>
  <c r="AV32" i="3"/>
  <c r="AV24" i="3"/>
  <c r="AV22" i="3"/>
  <c r="AV33" i="3"/>
  <c r="AV29" i="3"/>
  <c r="AV25" i="3"/>
  <c r="P20" i="3"/>
  <c r="P26" i="3"/>
  <c r="P47" i="3"/>
  <c r="P45" i="3"/>
  <c r="P46" i="3"/>
  <c r="P44" i="3"/>
  <c r="P34" i="3"/>
  <c r="P32" i="3"/>
  <c r="P24" i="3"/>
  <c r="P22" i="3"/>
  <c r="P33" i="3"/>
  <c r="P29" i="3"/>
  <c r="P25" i="3"/>
  <c r="AR20" i="3"/>
  <c r="AR46" i="3"/>
  <c r="AR44" i="3"/>
  <c r="AR47" i="3"/>
  <c r="AR45" i="3"/>
  <c r="AR33" i="3"/>
  <c r="AR29" i="3"/>
  <c r="AR25" i="3"/>
  <c r="AR34" i="3"/>
  <c r="AR32" i="3"/>
  <c r="AR24" i="3"/>
  <c r="BJ20" i="3"/>
  <c r="BJ47" i="3"/>
  <c r="BJ45" i="3"/>
  <c r="BJ46" i="3"/>
  <c r="BJ33" i="3"/>
  <c r="BJ29" i="3"/>
  <c r="BJ25" i="3"/>
  <c r="BJ44" i="3"/>
  <c r="BS20" i="3"/>
  <c r="BS47" i="3"/>
  <c r="BS45" i="3"/>
  <c r="BS46" i="3"/>
  <c r="BS33" i="3"/>
  <c r="BS29" i="3"/>
  <c r="BS25" i="3"/>
  <c r="BS34" i="3"/>
  <c r="BS32" i="3"/>
  <c r="BS24" i="3"/>
  <c r="BS22" i="3"/>
  <c r="BS9" i="3"/>
  <c r="BS7" i="3"/>
  <c r="BS44" i="3"/>
  <c r="CB20" i="3"/>
  <c r="CB47" i="3"/>
  <c r="CB45" i="3"/>
  <c r="CB46" i="3"/>
  <c r="CB44" i="3"/>
  <c r="CB34" i="3"/>
  <c r="CB32" i="3"/>
  <c r="CB24" i="3"/>
  <c r="CB22" i="3"/>
  <c r="CB29" i="3"/>
  <c r="CB25" i="3"/>
  <c r="N7" i="3"/>
  <c r="V7" i="3"/>
  <c r="AF7" i="3"/>
  <c r="BP7" i="3"/>
  <c r="CH7" i="3"/>
  <c r="CR7" i="3"/>
  <c r="O8" i="3"/>
  <c r="X8" i="3"/>
  <c r="AZ8" i="3"/>
  <c r="BR8" i="3"/>
  <c r="CA8" i="3"/>
  <c r="CJ8" i="3"/>
  <c r="P9" i="3"/>
  <c r="AZ9" i="3"/>
  <c r="BR9" i="3"/>
  <c r="CB9" i="3"/>
  <c r="L22" i="3"/>
  <c r="BB22" i="3"/>
  <c r="BX22" i="3"/>
  <c r="AD24" i="3"/>
  <c r="CP24" i="3"/>
  <c r="BJ32" i="3"/>
  <c r="AJ46" i="3"/>
  <c r="AJ44" i="3"/>
  <c r="AJ20" i="3"/>
  <c r="AJ47" i="3"/>
  <c r="AJ45" i="3"/>
  <c r="AJ33" i="3"/>
  <c r="AJ29" i="3"/>
  <c r="AJ25" i="3"/>
  <c r="AJ34" i="3"/>
  <c r="AJ32" i="3"/>
  <c r="AJ24" i="3"/>
  <c r="BB20" i="3"/>
  <c r="BB47" i="3"/>
  <c r="BB45" i="3"/>
  <c r="BB33" i="3"/>
  <c r="BB29" i="3"/>
  <c r="BB25" i="3"/>
  <c r="BB46" i="3"/>
  <c r="BB44" i="3"/>
  <c r="BK30" i="3"/>
  <c r="BK20" i="3"/>
  <c r="BK47" i="3"/>
  <c r="BK45" i="3"/>
  <c r="BK46" i="3"/>
  <c r="BK33" i="3"/>
  <c r="BK29" i="3"/>
  <c r="BK25" i="3"/>
  <c r="BK34" i="3"/>
  <c r="BK32" i="3"/>
  <c r="BK24" i="3"/>
  <c r="BK22" i="3"/>
  <c r="BK9" i="3"/>
  <c r="BK7" i="3"/>
  <c r="BT20" i="3"/>
  <c r="BT47" i="3"/>
  <c r="BT45" i="3"/>
  <c r="BT46" i="3"/>
  <c r="BT34" i="3"/>
  <c r="BT32" i="3"/>
  <c r="BT24" i="3"/>
  <c r="BT22" i="3"/>
  <c r="BT44" i="3"/>
  <c r="BT33" i="3"/>
  <c r="BT29" i="3"/>
  <c r="BT25" i="3"/>
  <c r="P8" i="3"/>
  <c r="AR8" i="3"/>
  <c r="BJ8" i="3"/>
  <c r="BS8" i="3"/>
  <c r="CB8" i="3"/>
  <c r="AR9" i="3"/>
  <c r="BJ9" i="3"/>
  <c r="BT9" i="3"/>
  <c r="N22" i="3"/>
  <c r="AJ22" i="3"/>
  <c r="BZ22" i="3"/>
  <c r="AL24" i="3"/>
  <c r="BR32" i="3"/>
  <c r="BJ34" i="3"/>
  <c r="N46" i="3"/>
  <c r="CX35" i="3"/>
  <c r="CT35" i="3"/>
  <c r="CU35" i="3"/>
  <c r="CW35" i="3"/>
  <c r="AW35" i="3"/>
  <c r="AO35" i="3"/>
  <c r="AG35" i="3"/>
  <c r="CS35" i="3"/>
  <c r="Y35" i="3"/>
  <c r="CK35" i="3"/>
  <c r="Q35" i="3"/>
  <c r="CC35" i="3"/>
  <c r="I35" i="3"/>
  <c r="BU35" i="3"/>
  <c r="BM35" i="3"/>
  <c r="E19" i="26" l="1"/>
  <c r="K54" i="26"/>
  <c r="B54" i="26"/>
  <c r="B20" i="26"/>
  <c r="Z19" i="26"/>
  <c r="C19" i="26"/>
  <c r="I54" i="26"/>
  <c r="G54" i="26"/>
  <c r="F30" i="3"/>
  <c r="BL26" i="3"/>
  <c r="E42" i="3"/>
  <c r="B42" i="3"/>
  <c r="D27" i="3"/>
  <c r="B45" i="3"/>
  <c r="H43" i="3"/>
  <c r="H48" i="3" s="1"/>
  <c r="C26" i="3"/>
  <c r="C43" i="3"/>
  <c r="I22" i="3"/>
  <c r="H30" i="3"/>
  <c r="F26" i="3"/>
  <c r="G36" i="3"/>
  <c r="G21" i="3"/>
  <c r="I34" i="3"/>
  <c r="B27" i="3"/>
  <c r="H26" i="3"/>
  <c r="G43" i="3"/>
  <c r="G48" i="3" s="1"/>
  <c r="E27" i="3"/>
  <c r="C28" i="3"/>
  <c r="H31" i="3"/>
  <c r="F21" i="3"/>
  <c r="H21" i="3"/>
  <c r="C27" i="3"/>
  <c r="H28" i="3"/>
  <c r="G27" i="3"/>
  <c r="G26" i="3"/>
  <c r="D6" i="3"/>
  <c r="D10" i="3" s="1"/>
  <c r="C13" i="3"/>
  <c r="C14" i="3" s="1"/>
  <c r="C6" i="3"/>
  <c r="C10" i="3" s="1"/>
  <c r="G31" i="3"/>
  <c r="H13" i="3"/>
  <c r="H14" i="3" s="1"/>
  <c r="G6" i="3"/>
  <c r="G10" i="3" s="1"/>
  <c r="E31" i="3"/>
  <c r="H19" i="3"/>
  <c r="E45" i="3"/>
  <c r="D21" i="3"/>
  <c r="C31" i="3"/>
  <c r="D13" i="3"/>
  <c r="D14" i="3" s="1"/>
  <c r="C52" i="3"/>
  <c r="I47" i="3"/>
  <c r="I24" i="3"/>
  <c r="H36" i="3"/>
  <c r="E52" i="3"/>
  <c r="I8" i="3"/>
  <c r="F31" i="3"/>
  <c r="F36" i="3"/>
  <c r="G52" i="3"/>
  <c r="I44" i="3"/>
  <c r="G19" i="3"/>
  <c r="H52" i="3"/>
  <c r="F52" i="3"/>
  <c r="B43" i="3"/>
  <c r="D26" i="3"/>
  <c r="C30" i="3"/>
  <c r="H6" i="3"/>
  <c r="H10" i="3" s="1"/>
  <c r="BH21" i="3"/>
  <c r="AL30" i="3"/>
  <c r="B26" i="3"/>
  <c r="B28" i="3"/>
  <c r="D31" i="3"/>
  <c r="C19" i="3"/>
  <c r="D52" i="3"/>
  <c r="I46" i="3"/>
  <c r="C42" i="3"/>
  <c r="B7" i="3"/>
  <c r="I7" i="3" s="1"/>
  <c r="F28" i="3"/>
  <c r="F27" i="3"/>
  <c r="G30" i="3"/>
  <c r="G28" i="3"/>
  <c r="D28" i="3"/>
  <c r="D36" i="3"/>
  <c r="CP45" i="3"/>
  <c r="CX45" i="3" s="1"/>
  <c r="AV31" i="3"/>
  <c r="BH43" i="3"/>
  <c r="W26" i="3"/>
  <c r="BR21" i="3"/>
  <c r="BP26" i="3"/>
  <c r="AN26" i="3"/>
  <c r="AE27" i="3"/>
  <c r="P31" i="3"/>
  <c r="BD36" i="3"/>
  <c r="BK27" i="3"/>
  <c r="BS30" i="3"/>
  <c r="AZ30" i="3"/>
  <c r="BP28" i="3"/>
  <c r="BP31" i="3"/>
  <c r="V30" i="3"/>
  <c r="BL28" i="3"/>
  <c r="BC28" i="3"/>
  <c r="AU43" i="3"/>
  <c r="BJ30" i="3"/>
  <c r="BT28" i="3"/>
  <c r="AM30" i="3"/>
  <c r="BT36" i="3"/>
  <c r="AL36" i="3"/>
  <c r="BP43" i="3"/>
  <c r="P43" i="3"/>
  <c r="AN43" i="3"/>
  <c r="AR21" i="3"/>
  <c r="BR30" i="3"/>
  <c r="O28" i="3"/>
  <c r="AL26" i="3"/>
  <c r="W43" i="3"/>
  <c r="T28" i="3"/>
  <c r="AT30" i="3"/>
  <c r="W30" i="3"/>
  <c r="W31" i="3"/>
  <c r="W36" i="3"/>
  <c r="N43" i="3"/>
  <c r="N30" i="3"/>
  <c r="BD21" i="3"/>
  <c r="AU36" i="3"/>
  <c r="T30" i="3"/>
  <c r="BC26" i="3"/>
  <c r="AM21" i="3"/>
  <c r="AM31" i="3"/>
  <c r="AR30" i="3"/>
  <c r="P36" i="3"/>
  <c r="O52" i="3"/>
  <c r="P21" i="3"/>
  <c r="AV26" i="3"/>
  <c r="L26" i="3"/>
  <c r="AZ6" i="3"/>
  <c r="AZ10" i="3" s="1"/>
  <c r="AZ31" i="3"/>
  <c r="X36" i="3"/>
  <c r="X43" i="3"/>
  <c r="BH30" i="3"/>
  <c r="N26" i="3"/>
  <c r="AE30" i="3"/>
  <c r="BC43" i="3"/>
  <c r="BB27" i="3"/>
  <c r="AR27" i="3"/>
  <c r="AD43" i="3"/>
  <c r="CA30" i="3"/>
  <c r="AZ28" i="3"/>
  <c r="AN13" i="3"/>
  <c r="AN14" i="3" s="1"/>
  <c r="BD26" i="3"/>
  <c r="AL13" i="3"/>
  <c r="AL14" i="3" s="1"/>
  <c r="AL21" i="3"/>
  <c r="T43" i="3"/>
  <c r="BL21" i="3"/>
  <c r="BL19" i="3"/>
  <c r="BL36" i="3"/>
  <c r="BC36" i="3"/>
  <c r="AB21" i="3"/>
  <c r="AM28" i="3"/>
  <c r="AE36" i="3"/>
  <c r="BD30" i="3"/>
  <c r="L6" i="3"/>
  <c r="L52" i="3"/>
  <c r="AJ28" i="3"/>
  <c r="BS43" i="3"/>
  <c r="BJ43" i="3"/>
  <c r="AD36" i="3"/>
  <c r="BR36" i="3"/>
  <c r="AZ27" i="3"/>
  <c r="BH28" i="3"/>
  <c r="AF21" i="3"/>
  <c r="X31" i="3"/>
  <c r="O6" i="3"/>
  <c r="AF36" i="3"/>
  <c r="W28" i="3"/>
  <c r="N28" i="3"/>
  <c r="AN27" i="3"/>
  <c r="BK31" i="3"/>
  <c r="BK43" i="3"/>
  <c r="AJ27" i="3"/>
  <c r="AJ31" i="3"/>
  <c r="AJ30" i="3"/>
  <c r="BR31" i="3"/>
  <c r="AF26" i="3"/>
  <c r="AB27" i="3"/>
  <c r="BT26" i="3"/>
  <c r="BT43" i="3"/>
  <c r="BK36" i="3"/>
  <c r="BB6" i="3"/>
  <c r="BB10" i="3" s="1"/>
  <c r="BB43" i="3"/>
  <c r="BB30" i="3"/>
  <c r="AJ21" i="3"/>
  <c r="AR28" i="3"/>
  <c r="P28" i="3"/>
  <c r="BZ28" i="3"/>
  <c r="AU26" i="3"/>
  <c r="AT36" i="3"/>
  <c r="BS21" i="3"/>
  <c r="BS36" i="3"/>
  <c r="AR43" i="3"/>
  <c r="AR31" i="3"/>
  <c r="X26" i="3"/>
  <c r="AB26" i="3"/>
  <c r="CV32" i="3"/>
  <c r="CN43" i="3"/>
  <c r="CQ28" i="3"/>
  <c r="CY20" i="3"/>
  <c r="CX44" i="3"/>
  <c r="CV45" i="3"/>
  <c r="CP27" i="3"/>
  <c r="CR26" i="3"/>
  <c r="CR43" i="3"/>
  <c r="CY9" i="3"/>
  <c r="CR19" i="3"/>
  <c r="CY25" i="3"/>
  <c r="CV25" i="3"/>
  <c r="CN28" i="3"/>
  <c r="CQ43" i="3"/>
  <c r="CV33" i="3"/>
  <c r="CV47" i="3"/>
  <c r="CP30" i="3"/>
  <c r="CX34" i="3"/>
  <c r="CQ19" i="3"/>
  <c r="CQ31" i="3"/>
  <c r="CN30" i="3"/>
  <c r="CR28" i="3"/>
  <c r="CP43" i="3"/>
  <c r="CV8" i="3"/>
  <c r="CV34" i="3"/>
  <c r="CX20" i="3"/>
  <c r="CV44" i="3"/>
  <c r="CF43" i="3"/>
  <c r="CX9" i="3"/>
  <c r="CV24" i="3"/>
  <c r="CY47" i="3"/>
  <c r="BZ43" i="3"/>
  <c r="CB33" i="3"/>
  <c r="CZ33" i="3" s="1"/>
  <c r="CZ9" i="3"/>
  <c r="CY7" i="3"/>
  <c r="CY24" i="3"/>
  <c r="CZ34" i="3"/>
  <c r="CY44" i="3"/>
  <c r="CH30" i="3"/>
  <c r="CI43" i="3"/>
  <c r="CX32" i="3"/>
  <c r="CJ31" i="3"/>
  <c r="CH43" i="3"/>
  <c r="CF6" i="3"/>
  <c r="CF10" i="3" s="1"/>
  <c r="CF26" i="3"/>
  <c r="CX7" i="3"/>
  <c r="CJ26" i="3"/>
  <c r="CI28" i="3"/>
  <c r="CV20" i="3"/>
  <c r="CI26" i="3"/>
  <c r="CZ20" i="3"/>
  <c r="BX28" i="3"/>
  <c r="BX30" i="3"/>
  <c r="CX22" i="3"/>
  <c r="CA31" i="3"/>
  <c r="CV22" i="3"/>
  <c r="CB19" i="3"/>
  <c r="CB31" i="3"/>
  <c r="CY8" i="3"/>
  <c r="CZ22" i="3"/>
  <c r="CZ47" i="3"/>
  <c r="CY22" i="3"/>
  <c r="CY33" i="3"/>
  <c r="CX33" i="3"/>
  <c r="CX29" i="3"/>
  <c r="CY34" i="3"/>
  <c r="BZ26" i="3"/>
  <c r="CV9" i="3"/>
  <c r="CZ7" i="3"/>
  <c r="CZ45" i="3"/>
  <c r="CZ25" i="3"/>
  <c r="CZ24" i="3"/>
  <c r="CY45" i="3"/>
  <c r="CV7" i="3"/>
  <c r="BZ36" i="3"/>
  <c r="CB28" i="3"/>
  <c r="CZ29" i="3"/>
  <c r="BX43" i="3"/>
  <c r="BX31" i="3"/>
  <c r="CB36" i="3"/>
  <c r="CB43" i="3"/>
  <c r="CV46" i="3"/>
  <c r="CZ46" i="3"/>
  <c r="CF30" i="3"/>
  <c r="CZ8" i="3"/>
  <c r="CH27" i="3"/>
  <c r="CZ44" i="3"/>
  <c r="CH26" i="3"/>
  <c r="CY32" i="3"/>
  <c r="CX8" i="3"/>
  <c r="CJ21" i="3"/>
  <c r="CY29" i="3"/>
  <c r="CH6" i="3"/>
  <c r="CH10" i="3" s="1"/>
  <c r="CH21" i="3"/>
  <c r="CV29" i="3"/>
  <c r="CX25" i="3"/>
  <c r="CX47" i="3"/>
  <c r="CY46" i="3"/>
  <c r="CX24" i="3"/>
  <c r="CJ36" i="3"/>
  <c r="CH19" i="3"/>
  <c r="CF28" i="3"/>
  <c r="CM47" i="3"/>
  <c r="AS47" i="3"/>
  <c r="AR42" i="3"/>
  <c r="AY44" i="3"/>
  <c r="N52" i="3"/>
  <c r="AH33" i="3"/>
  <c r="BY32" i="3"/>
  <c r="BY33" i="3"/>
  <c r="BG42" i="3"/>
  <c r="BG45" i="3"/>
  <c r="AX22" i="3"/>
  <c r="AX47" i="3"/>
  <c r="M45" i="3"/>
  <c r="M42" i="3"/>
  <c r="M44" i="3"/>
  <c r="S9" i="3"/>
  <c r="CL7" i="3"/>
  <c r="CO24" i="3"/>
  <c r="CO33" i="3"/>
  <c r="BW42" i="3"/>
  <c r="BW47" i="3"/>
  <c r="BN22" i="3"/>
  <c r="AU27" i="3"/>
  <c r="AC24" i="3"/>
  <c r="AC33" i="3"/>
  <c r="K42" i="3"/>
  <c r="K47" i="3"/>
  <c r="K46" i="3"/>
  <c r="BV33" i="3"/>
  <c r="Z29" i="3"/>
  <c r="CD9" i="3"/>
  <c r="CE33" i="3"/>
  <c r="BV24" i="3"/>
  <c r="BC27" i="3"/>
  <c r="AK34" i="3"/>
  <c r="AK42" i="3"/>
  <c r="AK44" i="3"/>
  <c r="AB13" i="3"/>
  <c r="AB14" i="3" s="1"/>
  <c r="S42" i="3"/>
  <c r="J44" i="3"/>
  <c r="CP26" i="3"/>
  <c r="BF45" i="3"/>
  <c r="U46" i="3"/>
  <c r="AH45" i="3"/>
  <c r="AH34" i="3"/>
  <c r="O42" i="3"/>
  <c r="J25" i="3"/>
  <c r="BW7" i="3"/>
  <c r="CR31" i="3"/>
  <c r="CR27" i="3"/>
  <c r="BQ24" i="3"/>
  <c r="BH31" i="3"/>
  <c r="AY42" i="3"/>
  <c r="AY45" i="3"/>
  <c r="AY46" i="3"/>
  <c r="AP32" i="3"/>
  <c r="AF52" i="3"/>
  <c r="W21" i="3"/>
  <c r="CG9" i="3"/>
  <c r="BY34" i="3"/>
  <c r="BP27" i="3"/>
  <c r="BP30" i="3"/>
  <c r="BG44" i="3"/>
  <c r="BG47" i="3"/>
  <c r="AX24" i="3"/>
  <c r="AN28" i="3"/>
  <c r="V36" i="3"/>
  <c r="V52" i="3"/>
  <c r="M47" i="3"/>
  <c r="M46" i="3"/>
  <c r="J9" i="3"/>
  <c r="AK8" i="3"/>
  <c r="CO32" i="3"/>
  <c r="CO44" i="3"/>
  <c r="CF31" i="3"/>
  <c r="BW44" i="3"/>
  <c r="BN24" i="3"/>
  <c r="BD28" i="3"/>
  <c r="AU31" i="3"/>
  <c r="AC32" i="3"/>
  <c r="AC44" i="3"/>
  <c r="T26" i="3"/>
  <c r="T31" i="3"/>
  <c r="K44" i="3"/>
  <c r="J33" i="3"/>
  <c r="CE22" i="3"/>
  <c r="CN13" i="3"/>
  <c r="CN14" i="3" s="1"/>
  <c r="CN31" i="3"/>
  <c r="CE45" i="3"/>
  <c r="BV32" i="3"/>
  <c r="BV47" i="3"/>
  <c r="BL52" i="3"/>
  <c r="BC31" i="3"/>
  <c r="AT21" i="3"/>
  <c r="AK46" i="3"/>
  <c r="S8" i="3"/>
  <c r="S24" i="3"/>
  <c r="J45" i="3"/>
  <c r="BO22" i="3"/>
  <c r="BX27" i="3"/>
  <c r="BF42" i="3"/>
  <c r="U47" i="3"/>
  <c r="AS44" i="3"/>
  <c r="BG7" i="3"/>
  <c r="CG22" i="3"/>
  <c r="AX33" i="3"/>
  <c r="AQ44" i="3"/>
  <c r="M9" i="3"/>
  <c r="CL9" i="3"/>
  <c r="AS45" i="3"/>
  <c r="AJ42" i="3"/>
  <c r="AA42" i="3"/>
  <c r="R44" i="3"/>
  <c r="AX7" i="3"/>
  <c r="BE7" i="3" s="1"/>
  <c r="BJ52" i="3"/>
  <c r="AV42" i="3"/>
  <c r="AD28" i="3"/>
  <c r="BI47" i="3"/>
  <c r="AF13" i="3"/>
  <c r="AF14" i="3" s="1"/>
  <c r="CD29" i="3"/>
  <c r="CM44" i="3"/>
  <c r="CD44" i="3"/>
  <c r="BT27" i="3"/>
  <c r="BK42" i="3"/>
  <c r="BK48" i="3" s="1"/>
  <c r="BK28" i="3"/>
  <c r="AA8" i="3"/>
  <c r="AA24" i="3"/>
  <c r="R42" i="3"/>
  <c r="R46" i="3"/>
  <c r="BF33" i="3"/>
  <c r="Z25" i="3"/>
  <c r="CL42" i="3"/>
  <c r="CB27" i="3"/>
  <c r="BS26" i="3"/>
  <c r="BA45" i="3"/>
  <c r="BA46" i="3"/>
  <c r="AI42" i="3"/>
  <c r="Z47" i="3"/>
  <c r="P27" i="3"/>
  <c r="CG32" i="3"/>
  <c r="CG42" i="3"/>
  <c r="BO8" i="3"/>
  <c r="BO34" i="3"/>
  <c r="BO46" i="3"/>
  <c r="L36" i="3"/>
  <c r="AY9" i="3"/>
  <c r="BQ8" i="3"/>
  <c r="U7" i="3"/>
  <c r="CJ43" i="3"/>
  <c r="CA42" i="3"/>
  <c r="BR52" i="3"/>
  <c r="BI42" i="3"/>
  <c r="BI44" i="3"/>
  <c r="AQ25" i="3"/>
  <c r="AQ46" i="3"/>
  <c r="AH42" i="3"/>
  <c r="X27" i="3"/>
  <c r="X52" i="3"/>
  <c r="BY9" i="3"/>
  <c r="BN7" i="3"/>
  <c r="BU7" i="3" s="1"/>
  <c r="CI52" i="3"/>
  <c r="BZ21" i="3"/>
  <c r="BQ32" i="3"/>
  <c r="BQ42" i="3"/>
  <c r="BH27" i="3"/>
  <c r="AY8" i="3"/>
  <c r="AY47" i="3"/>
  <c r="AP34" i="3"/>
  <c r="AF28" i="3"/>
  <c r="W42" i="3"/>
  <c r="N42" i="3"/>
  <c r="N31" i="3"/>
  <c r="CM22" i="3"/>
  <c r="U8" i="3"/>
  <c r="AK7" i="3"/>
  <c r="CQ27" i="3"/>
  <c r="CQ36" i="3"/>
  <c r="BY42" i="3"/>
  <c r="BG8" i="3"/>
  <c r="AX32" i="3"/>
  <c r="BF25" i="3"/>
  <c r="CD33" i="3"/>
  <c r="CE9" i="3"/>
  <c r="CO34" i="3"/>
  <c r="CO42" i="3"/>
  <c r="CO46" i="3"/>
  <c r="CF27" i="3"/>
  <c r="BW8" i="3"/>
  <c r="BW46" i="3"/>
  <c r="BN32" i="3"/>
  <c r="BN47" i="3"/>
  <c r="BD43" i="3"/>
  <c r="AU42" i="3"/>
  <c r="AC34" i="3"/>
  <c r="AC42" i="3"/>
  <c r="AC46" i="3"/>
  <c r="T42" i="3"/>
  <c r="T27" i="3"/>
  <c r="K8" i="3"/>
  <c r="S22" i="3"/>
  <c r="AQ7" i="3"/>
  <c r="AW7" i="3" s="1"/>
  <c r="CN42" i="3"/>
  <c r="CN27" i="3"/>
  <c r="CE47" i="3"/>
  <c r="BV34" i="3"/>
  <c r="BC42" i="3"/>
  <c r="BC48" i="3" s="1"/>
  <c r="AT52" i="3"/>
  <c r="AK52" i="3"/>
  <c r="S32" i="3"/>
  <c r="J46" i="3"/>
  <c r="CP42" i="3"/>
  <c r="BF46" i="3"/>
  <c r="U25" i="3"/>
  <c r="U52" i="3"/>
  <c r="DA35" i="3"/>
  <c r="BG22" i="3"/>
  <c r="CM42" i="3"/>
  <c r="AS52" i="3"/>
  <c r="AA32" i="3"/>
  <c r="BJ42" i="3"/>
  <c r="BJ27" i="3"/>
  <c r="BJ26" i="3"/>
  <c r="BA52" i="3"/>
  <c r="AI44" i="3"/>
  <c r="AI46" i="3"/>
  <c r="CG34" i="3"/>
  <c r="CG45" i="3"/>
  <c r="CG44" i="3"/>
  <c r="AV21" i="3"/>
  <c r="AD31" i="3"/>
  <c r="AD52" i="3"/>
  <c r="L28" i="3"/>
  <c r="BN29" i="3"/>
  <c r="BW22" i="3"/>
  <c r="AP9" i="3"/>
  <c r="M7" i="3"/>
  <c r="CJ27" i="3"/>
  <c r="CJ52" i="3"/>
  <c r="BR42" i="3"/>
  <c r="BR48" i="3" s="1"/>
  <c r="BI45" i="3"/>
  <c r="BI46" i="3"/>
  <c r="AQ29" i="3"/>
  <c r="AQ24" i="3"/>
  <c r="AH44" i="3"/>
  <c r="X42" i="3"/>
  <c r="X21" i="3"/>
  <c r="O13" i="3"/>
  <c r="O26" i="3"/>
  <c r="AP33" i="3"/>
  <c r="AY22" i="3"/>
  <c r="CR42" i="3"/>
  <c r="BQ34" i="3"/>
  <c r="BQ47" i="3"/>
  <c r="AP42" i="3"/>
  <c r="AF43" i="3"/>
  <c r="AX29" i="3"/>
  <c r="BO9" i="3"/>
  <c r="CH36" i="3"/>
  <c r="CH52" i="3"/>
  <c r="BY45" i="3"/>
  <c r="BY47" i="3"/>
  <c r="BY44" i="3"/>
  <c r="AX34" i="3"/>
  <c r="AN36" i="3"/>
  <c r="AE42" i="3"/>
  <c r="V27" i="3"/>
  <c r="V31" i="3"/>
  <c r="M52" i="3"/>
  <c r="R33" i="3"/>
  <c r="BV9" i="3"/>
  <c r="I9" i="3"/>
  <c r="R8" i="3"/>
  <c r="AI7" i="3"/>
  <c r="CO47" i="3"/>
  <c r="CF42" i="3"/>
  <c r="BW24" i="3"/>
  <c r="BN34" i="3"/>
  <c r="BD27" i="3"/>
  <c r="BD52" i="3"/>
  <c r="AL52" i="3"/>
  <c r="AC47" i="3"/>
  <c r="T13" i="3"/>
  <c r="T14" i="3" s="1"/>
  <c r="K24" i="3"/>
  <c r="AS8" i="3"/>
  <c r="AH7" i="3"/>
  <c r="CE8" i="3"/>
  <c r="CE42" i="3"/>
  <c r="CE46" i="3"/>
  <c r="BV42" i="3"/>
  <c r="BL43" i="3"/>
  <c r="AB52" i="3"/>
  <c r="S34" i="3"/>
  <c r="J22" i="3"/>
  <c r="CP13" i="3"/>
  <c r="CP14" i="3" s="1"/>
  <c r="BX42" i="3"/>
  <c r="BX21" i="3"/>
  <c r="BX26" i="3"/>
  <c r="BF22" i="3"/>
  <c r="AM27" i="3"/>
  <c r="AM52" i="3"/>
  <c r="U29" i="3"/>
  <c r="BN33" i="3"/>
  <c r="R32" i="3"/>
  <c r="AH9" i="3"/>
  <c r="AI45" i="3"/>
  <c r="CM33" i="3"/>
  <c r="CD34" i="3"/>
  <c r="R34" i="3"/>
  <c r="CL25" i="3"/>
  <c r="CL45" i="3"/>
  <c r="BA42" i="3"/>
  <c r="AI47" i="3"/>
  <c r="Z42" i="3"/>
  <c r="AD21" i="3"/>
  <c r="AZ42" i="3"/>
  <c r="CX46" i="3"/>
  <c r="BQ45" i="3"/>
  <c r="BA9" i="3"/>
  <c r="BA8" i="3"/>
  <c r="CM8" i="3"/>
  <c r="CM24" i="3"/>
  <c r="CD45" i="3"/>
  <c r="BT42" i="3"/>
  <c r="BT31" i="3"/>
  <c r="BK21" i="3"/>
  <c r="BK52" i="3"/>
  <c r="BB26" i="3"/>
  <c r="AS22" i="3"/>
  <c r="AS25" i="3"/>
  <c r="AJ52" i="3"/>
  <c r="AA34" i="3"/>
  <c r="R45" i="3"/>
  <c r="BV29" i="3"/>
  <c r="CL22" i="3"/>
  <c r="CL46" i="3"/>
  <c r="CB26" i="3"/>
  <c r="CB21" i="3"/>
  <c r="BA22" i="3"/>
  <c r="AR26" i="3"/>
  <c r="AR52" i="3"/>
  <c r="AI25" i="3"/>
  <c r="AI24" i="3"/>
  <c r="Z22" i="3"/>
  <c r="Z46" i="3"/>
  <c r="P13" i="3"/>
  <c r="P30" i="3"/>
  <c r="CG46" i="3"/>
  <c r="BO25" i="3"/>
  <c r="BO45" i="3"/>
  <c r="AV52" i="3"/>
  <c r="AD30" i="3"/>
  <c r="L43" i="3"/>
  <c r="L31" i="3"/>
  <c r="L30" i="3"/>
  <c r="CD25" i="3"/>
  <c r="AX8" i="3"/>
  <c r="CJ30" i="3"/>
  <c r="CA28" i="3"/>
  <c r="CA26" i="3"/>
  <c r="BR26" i="3"/>
  <c r="BI52" i="3"/>
  <c r="AZ26" i="3"/>
  <c r="AZ52" i="3"/>
  <c r="AQ33" i="3"/>
  <c r="AQ32" i="3"/>
  <c r="X13" i="3"/>
  <c r="X14" i="3" s="1"/>
  <c r="O43" i="3"/>
  <c r="BG9" i="3"/>
  <c r="M8" i="3"/>
  <c r="CI27" i="3"/>
  <c r="BQ44" i="3"/>
  <c r="BH42" i="3"/>
  <c r="BH48" i="3" s="1"/>
  <c r="BH13" i="3"/>
  <c r="BH14" i="3" s="1"/>
  <c r="AY25" i="3"/>
  <c r="AP44" i="3"/>
  <c r="AP47" i="3"/>
  <c r="AF31" i="3"/>
  <c r="AF27" i="3"/>
  <c r="N21" i="3"/>
  <c r="BZ13" i="3"/>
  <c r="BZ14" i="3" s="1"/>
  <c r="BF9" i="3"/>
  <c r="CG8" i="3"/>
  <c r="S7" i="3"/>
  <c r="CQ42" i="3"/>
  <c r="BY46" i="3"/>
  <c r="BP42" i="3"/>
  <c r="BP48" i="3" s="1"/>
  <c r="BP21" i="3"/>
  <c r="BG25" i="3"/>
  <c r="BG46" i="3"/>
  <c r="AX44" i="3"/>
  <c r="AN52" i="3"/>
  <c r="AE52" i="3"/>
  <c r="AE26" i="3"/>
  <c r="V42" i="3"/>
  <c r="V26" i="3"/>
  <c r="M22" i="3"/>
  <c r="M25" i="3"/>
  <c r="Z7" i="3"/>
  <c r="CO45" i="3"/>
  <c r="BW25" i="3"/>
  <c r="BW32" i="3"/>
  <c r="BN45" i="3"/>
  <c r="BD31" i="3"/>
  <c r="AU28" i="3"/>
  <c r="AL31" i="3"/>
  <c r="AC45" i="3"/>
  <c r="K25" i="3"/>
  <c r="K32" i="3"/>
  <c r="AA9" i="3"/>
  <c r="CN26" i="3"/>
  <c r="BV44" i="3"/>
  <c r="BL31" i="3"/>
  <c r="BL27" i="3"/>
  <c r="AT31" i="3"/>
  <c r="AK25" i="3"/>
  <c r="AB36" i="3"/>
  <c r="S25" i="3"/>
  <c r="J24" i="3"/>
  <c r="CP28" i="3"/>
  <c r="CP21" i="3"/>
  <c r="CP36" i="3"/>
  <c r="BX52" i="3"/>
  <c r="BF24" i="3"/>
  <c r="U22" i="3"/>
  <c r="U33" i="3"/>
  <c r="CD32" i="3"/>
  <c r="AS42" i="3"/>
  <c r="CL44" i="3"/>
  <c r="BQ9" i="3"/>
  <c r="AH47" i="3"/>
  <c r="BV25" i="3"/>
  <c r="BZ42" i="3"/>
  <c r="BQ22" i="3"/>
  <c r="BB52" i="3"/>
  <c r="CL47" i="3"/>
  <c r="BA47" i="3"/>
  <c r="AI8" i="3"/>
  <c r="BO32" i="3"/>
  <c r="AZ21" i="3"/>
  <c r="R29" i="3"/>
  <c r="CD42" i="3"/>
  <c r="CD46" i="3"/>
  <c r="BT52" i="3"/>
  <c r="BB31" i="3"/>
  <c r="CM32" i="3"/>
  <c r="BT30" i="3"/>
  <c r="BB42" i="3"/>
  <c r="AS24" i="3"/>
  <c r="AS29" i="3"/>
  <c r="AJ26" i="3"/>
  <c r="AJ36" i="3"/>
  <c r="AA25" i="3"/>
  <c r="AK45" i="3"/>
  <c r="J29" i="3"/>
  <c r="BI9" i="3"/>
  <c r="CL24" i="3"/>
  <c r="CB42" i="3"/>
  <c r="CB48" i="3" s="1"/>
  <c r="CB30" i="3"/>
  <c r="BS28" i="3"/>
  <c r="BS27" i="3"/>
  <c r="BA24" i="3"/>
  <c r="BA25" i="3"/>
  <c r="AI29" i="3"/>
  <c r="AI32" i="3"/>
  <c r="Z24" i="3"/>
  <c r="P42" i="3"/>
  <c r="P48" i="3" s="1"/>
  <c r="CG47" i="3"/>
  <c r="BO29" i="3"/>
  <c r="BO44" i="3"/>
  <c r="BO47" i="3"/>
  <c r="AV28" i="3"/>
  <c r="AD26" i="3"/>
  <c r="L27" i="3"/>
  <c r="R25" i="3"/>
  <c r="K22" i="3"/>
  <c r="CJ42" i="3"/>
  <c r="CA52" i="3"/>
  <c r="CA43" i="3"/>
  <c r="BR13" i="3"/>
  <c r="BR14" i="3" s="1"/>
  <c r="BI25" i="3"/>
  <c r="AQ34" i="3"/>
  <c r="O30" i="3"/>
  <c r="O27" i="3"/>
  <c r="AX9" i="3"/>
  <c r="AC7" i="3"/>
  <c r="CI30" i="3"/>
  <c r="CI31" i="3"/>
  <c r="CI36" i="3"/>
  <c r="BZ30" i="3"/>
  <c r="BZ52" i="3"/>
  <c r="BQ46" i="3"/>
  <c r="AY29" i="3"/>
  <c r="AY24" i="3"/>
  <c r="AP45" i="3"/>
  <c r="AP46" i="3"/>
  <c r="AF42" i="3"/>
  <c r="W52" i="3"/>
  <c r="BN25" i="3"/>
  <c r="AA22" i="3"/>
  <c r="K7" i="3"/>
  <c r="CQ30" i="3"/>
  <c r="CH31" i="3"/>
  <c r="BY52" i="3"/>
  <c r="BP52" i="3"/>
  <c r="BG29" i="3"/>
  <c r="BG24" i="3"/>
  <c r="AX42" i="3"/>
  <c r="AX46" i="3"/>
  <c r="AN42" i="3"/>
  <c r="AN31" i="3"/>
  <c r="AE21" i="3"/>
  <c r="AE28" i="3"/>
  <c r="V28" i="3"/>
  <c r="M24" i="3"/>
  <c r="M29" i="3"/>
  <c r="CD8" i="3"/>
  <c r="CO52" i="3"/>
  <c r="CF52" i="3"/>
  <c r="BW29" i="3"/>
  <c r="BW34" i="3"/>
  <c r="BN42" i="3"/>
  <c r="BD42" i="3"/>
  <c r="AU21" i="3"/>
  <c r="AC52" i="3"/>
  <c r="T52" i="3"/>
  <c r="K29" i="3"/>
  <c r="K34" i="3"/>
  <c r="CR13" i="3"/>
  <c r="CR14" i="3" s="1"/>
  <c r="R9" i="3"/>
  <c r="Z8" i="3"/>
  <c r="AG8" i="3" s="1"/>
  <c r="CN21" i="3"/>
  <c r="CE24" i="3"/>
  <c r="BV45" i="3"/>
  <c r="BV46" i="3"/>
  <c r="BC21" i="3"/>
  <c r="AT28" i="3"/>
  <c r="AT26" i="3"/>
  <c r="AK22" i="3"/>
  <c r="AK29" i="3"/>
  <c r="AB28" i="3"/>
  <c r="S29" i="3"/>
  <c r="S45" i="3"/>
  <c r="J32" i="3"/>
  <c r="BF32" i="3"/>
  <c r="AM36" i="3"/>
  <c r="U24" i="3"/>
  <c r="CM46" i="3"/>
  <c r="AI22" i="3"/>
  <c r="AP8" i="3"/>
  <c r="Z44" i="3"/>
  <c r="CG33" i="3"/>
  <c r="BO24" i="3"/>
  <c r="CA21" i="3"/>
  <c r="AQ8" i="3"/>
  <c r="AH32" i="3"/>
  <c r="BF8" i="3"/>
  <c r="AP24" i="3"/>
  <c r="BB36" i="3"/>
  <c r="AS46" i="3"/>
  <c r="CG24" i="3"/>
  <c r="CJ28" i="3"/>
  <c r="BI34" i="3"/>
  <c r="I29" i="3"/>
  <c r="AI9" i="3"/>
  <c r="AH8" i="3"/>
  <c r="CM34" i="3"/>
  <c r="CD22" i="3"/>
  <c r="BT13" i="3"/>
  <c r="BT14" i="3" s="1"/>
  <c r="BK26" i="3"/>
  <c r="BB13" i="3"/>
  <c r="BB14" i="3" s="1"/>
  <c r="AS32" i="3"/>
  <c r="AS33" i="3"/>
  <c r="AA29" i="3"/>
  <c r="AA45" i="3"/>
  <c r="R22" i="3"/>
  <c r="R47" i="3"/>
  <c r="BS13" i="3"/>
  <c r="BS14" i="3" s="1"/>
  <c r="BI8" i="3"/>
  <c r="BY7" i="3"/>
  <c r="CL32" i="3"/>
  <c r="BS52" i="3"/>
  <c r="BA32" i="3"/>
  <c r="BA29" i="3"/>
  <c r="AR36" i="3"/>
  <c r="AI33" i="3"/>
  <c r="AI34" i="3"/>
  <c r="Z32" i="3"/>
  <c r="CG25" i="3"/>
  <c r="CG52" i="3"/>
  <c r="BO33" i="3"/>
  <c r="AV36" i="3"/>
  <c r="AV43" i="3"/>
  <c r="L21" i="3"/>
  <c r="BF7" i="3"/>
  <c r="CJ13" i="3"/>
  <c r="CJ14" i="3" s="1"/>
  <c r="CA27" i="3"/>
  <c r="BR28" i="3"/>
  <c r="BI22" i="3"/>
  <c r="BI29" i="3"/>
  <c r="AZ36" i="3"/>
  <c r="AQ45" i="3"/>
  <c r="AH22" i="3"/>
  <c r="AH46" i="3"/>
  <c r="O21" i="3"/>
  <c r="O36" i="3"/>
  <c r="BP13" i="3"/>
  <c r="BP14" i="3" s="1"/>
  <c r="BY8" i="3"/>
  <c r="CC8" i="3" s="1"/>
  <c r="CR21" i="3"/>
  <c r="CR52" i="3"/>
  <c r="BQ25" i="3"/>
  <c r="BQ52" i="3"/>
  <c r="BH52" i="3"/>
  <c r="AY33" i="3"/>
  <c r="AY32" i="3"/>
  <c r="N36" i="3"/>
  <c r="BN8" i="3"/>
  <c r="BU8" i="3" s="1"/>
  <c r="CE7" i="3"/>
  <c r="CK7" i="3" s="1"/>
  <c r="CQ21" i="3"/>
  <c r="CQ26" i="3"/>
  <c r="CH42" i="3"/>
  <c r="BY22" i="3"/>
  <c r="BY25" i="3"/>
  <c r="BP36" i="3"/>
  <c r="BG33" i="3"/>
  <c r="BG32" i="3"/>
  <c r="AX45" i="3"/>
  <c r="AN30" i="3"/>
  <c r="AE43" i="3"/>
  <c r="V43" i="3"/>
  <c r="V21" i="3"/>
  <c r="M32" i="3"/>
  <c r="M33" i="3"/>
  <c r="AK9" i="3"/>
  <c r="CO25" i="3"/>
  <c r="CF21" i="3"/>
  <c r="BW33" i="3"/>
  <c r="BN44" i="3"/>
  <c r="AU13" i="3"/>
  <c r="AU14" i="3" s="1"/>
  <c r="AU30" i="3"/>
  <c r="AL42" i="3"/>
  <c r="AC25" i="3"/>
  <c r="K33" i="3"/>
  <c r="CN52" i="3"/>
  <c r="CE25" i="3"/>
  <c r="CE32" i="3"/>
  <c r="BL42" i="3"/>
  <c r="BL13" i="3"/>
  <c r="BL14" i="3" s="1"/>
  <c r="BC52" i="3"/>
  <c r="AT42" i="3"/>
  <c r="AT48" i="3" s="1"/>
  <c r="AT27" i="3"/>
  <c r="AK24" i="3"/>
  <c r="AK33" i="3"/>
  <c r="AB43" i="3"/>
  <c r="AB31" i="3"/>
  <c r="S33" i="3"/>
  <c r="S47" i="3"/>
  <c r="J34" i="3"/>
  <c r="CP31" i="3"/>
  <c r="CP52" i="3"/>
  <c r="BX36" i="3"/>
  <c r="BF34" i="3"/>
  <c r="AM42" i="3"/>
  <c r="AM48" i="3" s="1"/>
  <c r="U32" i="3"/>
  <c r="U42" i="3"/>
  <c r="CM29" i="3"/>
  <c r="AA44" i="3"/>
  <c r="AD42" i="3"/>
  <c r="AD48" i="3" s="1"/>
  <c r="BI32" i="3"/>
  <c r="X28" i="3"/>
  <c r="BQ33" i="3"/>
  <c r="AA46" i="3"/>
  <c r="BS42" i="3"/>
  <c r="BS48" i="3" s="1"/>
  <c r="BJ31" i="3"/>
  <c r="BA44" i="3"/>
  <c r="Z45" i="3"/>
  <c r="BO42" i="3"/>
  <c r="AH25" i="3"/>
  <c r="BJ13" i="3"/>
  <c r="BJ14" i="3" s="1"/>
  <c r="Z9" i="3"/>
  <c r="CM25" i="3"/>
  <c r="CM45" i="3"/>
  <c r="CD24" i="3"/>
  <c r="CD47" i="3"/>
  <c r="BT21" i="3"/>
  <c r="BB28" i="3"/>
  <c r="BB21" i="3"/>
  <c r="AS34" i="3"/>
  <c r="AJ43" i="3"/>
  <c r="AA33" i="3"/>
  <c r="AG33" i="3" s="1"/>
  <c r="AA47" i="3"/>
  <c r="R24" i="3"/>
  <c r="AQ9" i="3"/>
  <c r="CL34" i="3"/>
  <c r="CB52" i="3"/>
  <c r="BS31" i="3"/>
  <c r="BJ28" i="3"/>
  <c r="BJ21" i="3"/>
  <c r="BJ36" i="3"/>
  <c r="BA34" i="3"/>
  <c r="BA33" i="3"/>
  <c r="Z34" i="3"/>
  <c r="P52" i="3"/>
  <c r="CG29" i="3"/>
  <c r="AV13" i="3"/>
  <c r="AV14" i="3" s="1"/>
  <c r="AV27" i="3"/>
  <c r="AD27" i="3"/>
  <c r="L42" i="3"/>
  <c r="L48" i="3" s="1"/>
  <c r="CA36" i="3"/>
  <c r="BI24" i="3"/>
  <c r="BI33" i="3"/>
  <c r="AZ13" i="3"/>
  <c r="AZ14" i="3" s="1"/>
  <c r="AZ43" i="3"/>
  <c r="AQ42" i="3"/>
  <c r="AQ47" i="3"/>
  <c r="AH24" i="3"/>
  <c r="O31" i="3"/>
  <c r="BF29" i="3"/>
  <c r="CO7" i="3"/>
  <c r="CR36" i="3"/>
  <c r="CI42" i="3"/>
  <c r="CI21" i="3"/>
  <c r="BZ31" i="3"/>
  <c r="BQ29" i="3"/>
  <c r="BH36" i="3"/>
  <c r="AY34" i="3"/>
  <c r="AP22" i="3"/>
  <c r="AW22" i="3" s="1"/>
  <c r="W27" i="3"/>
  <c r="N27" i="3"/>
  <c r="U9" i="3"/>
  <c r="BV7" i="3"/>
  <c r="CQ13" i="3"/>
  <c r="CQ14" i="3" s="1"/>
  <c r="CQ52" i="3"/>
  <c r="CH13" i="3"/>
  <c r="CH14" i="3" s="1"/>
  <c r="BY24" i="3"/>
  <c r="BY29" i="3"/>
  <c r="BG34" i="3"/>
  <c r="AN21" i="3"/>
  <c r="AE31" i="3"/>
  <c r="M34" i="3"/>
  <c r="BX13" i="3"/>
  <c r="BX14" i="3" s="1"/>
  <c r="AH29" i="3"/>
  <c r="CO22" i="3"/>
  <c r="CO29" i="3"/>
  <c r="CF36" i="3"/>
  <c r="BW45" i="3"/>
  <c r="BN46" i="3"/>
  <c r="AU52" i="3"/>
  <c r="AL43" i="3"/>
  <c r="AL28" i="3"/>
  <c r="AC22" i="3"/>
  <c r="AC29" i="3"/>
  <c r="T21" i="3"/>
  <c r="T36" i="3"/>
  <c r="K45" i="3"/>
  <c r="CE44" i="3"/>
  <c r="CL29" i="3"/>
  <c r="CM9" i="3"/>
  <c r="CL8" i="3"/>
  <c r="CN36" i="3"/>
  <c r="CE29" i="3"/>
  <c r="CE34" i="3"/>
  <c r="BV22" i="3"/>
  <c r="AT13" i="3"/>
  <c r="AT14" i="3" s="1"/>
  <c r="AK32" i="3"/>
  <c r="AB42" i="3"/>
  <c r="AB30" i="3"/>
  <c r="S46" i="3"/>
  <c r="J42" i="3"/>
  <c r="J47" i="3"/>
  <c r="BF44" i="3"/>
  <c r="BF47" i="3"/>
  <c r="AM13" i="3"/>
  <c r="AM14" i="3" s="1"/>
  <c r="AM26" i="3"/>
  <c r="U34" i="3"/>
  <c r="U45" i="3"/>
  <c r="U44" i="3"/>
  <c r="G65" i="26" l="1"/>
  <c r="K65" i="26"/>
  <c r="I65" i="26"/>
  <c r="E54" i="26"/>
  <c r="Z54" i="26"/>
  <c r="Z20" i="26"/>
  <c r="AA19" i="26"/>
  <c r="B65" i="26"/>
  <c r="C54" i="26"/>
  <c r="AG32" i="3"/>
  <c r="X48" i="3"/>
  <c r="AN48" i="3"/>
  <c r="CA13" i="3"/>
  <c r="CA14" i="3" s="1"/>
  <c r="BE9" i="3"/>
  <c r="AW24" i="3"/>
  <c r="B21" i="3"/>
  <c r="B48" i="3"/>
  <c r="I45" i="3"/>
  <c r="E6" i="3"/>
  <c r="E10" i="3" s="1"/>
  <c r="E21" i="3"/>
  <c r="E13" i="3"/>
  <c r="E14" i="3" s="1"/>
  <c r="F13" i="3"/>
  <c r="F14" i="3" s="1"/>
  <c r="C48" i="3"/>
  <c r="G13" i="3"/>
  <c r="G14" i="3" s="1"/>
  <c r="G16" i="3" s="1"/>
  <c r="E23" i="3"/>
  <c r="B31" i="3"/>
  <c r="I31" i="3" s="1"/>
  <c r="G23" i="3"/>
  <c r="G37" i="3" s="1"/>
  <c r="H23" i="3"/>
  <c r="BT48" i="3"/>
  <c r="BJ48" i="3"/>
  <c r="BD13" i="3"/>
  <c r="BD14" i="3" s="1"/>
  <c r="BE25" i="3"/>
  <c r="AP13" i="3"/>
  <c r="AP14" i="3" s="1"/>
  <c r="AW25" i="3"/>
  <c r="AO47" i="3"/>
  <c r="AJ23" i="3"/>
  <c r="AE23" i="3"/>
  <c r="U21" i="3"/>
  <c r="AU48" i="3"/>
  <c r="AR48" i="3"/>
  <c r="Z13" i="3"/>
  <c r="Z14" i="3" s="1"/>
  <c r="AG9" i="3"/>
  <c r="N48" i="3"/>
  <c r="E43" i="3"/>
  <c r="E48" i="3" s="1"/>
  <c r="E26" i="3"/>
  <c r="I26" i="3" s="1"/>
  <c r="D16" i="3"/>
  <c r="C16" i="3"/>
  <c r="H16" i="3"/>
  <c r="F6" i="3"/>
  <c r="F10" i="3" s="1"/>
  <c r="CC7" i="3"/>
  <c r="BH23" i="3"/>
  <c r="BL48" i="3"/>
  <c r="AU23" i="3"/>
  <c r="AB48" i="3"/>
  <c r="T48" i="3"/>
  <c r="W48" i="3"/>
  <c r="P23" i="3"/>
  <c r="L23" i="3"/>
  <c r="I42" i="3"/>
  <c r="E30" i="3"/>
  <c r="E20" i="3"/>
  <c r="C23" i="3"/>
  <c r="C36" i="3"/>
  <c r="D43" i="3"/>
  <c r="D48" i="3" s="1"/>
  <c r="E36" i="3"/>
  <c r="B52" i="3"/>
  <c r="I52" i="3" s="1"/>
  <c r="D30" i="3"/>
  <c r="CV30" i="3" s="1"/>
  <c r="E28" i="3"/>
  <c r="I28" i="3" s="1"/>
  <c r="B36" i="3"/>
  <c r="CS47" i="3"/>
  <c r="CR48" i="3"/>
  <c r="AR23" i="3"/>
  <c r="Y8" i="3"/>
  <c r="BU44" i="3"/>
  <c r="BO13" i="3"/>
  <c r="BO14" i="3" s="1"/>
  <c r="BM29" i="3"/>
  <c r="AO29" i="3"/>
  <c r="AI13" i="3"/>
  <c r="AI14" i="3" s="1"/>
  <c r="K13" i="3"/>
  <c r="AZ23" i="3"/>
  <c r="Q9" i="3"/>
  <c r="R7" i="3"/>
  <c r="CT7" i="3" s="1"/>
  <c r="BD48" i="3"/>
  <c r="AB23" i="3"/>
  <c r="AD13" i="3"/>
  <c r="AD14" i="3" s="1"/>
  <c r="L13" i="3"/>
  <c r="L14" i="3" s="1"/>
  <c r="BU45" i="3"/>
  <c r="BA19" i="3"/>
  <c r="T23" i="3"/>
  <c r="BM44" i="3"/>
  <c r="BE46" i="3"/>
  <c r="AF48" i="3"/>
  <c r="AV23" i="3"/>
  <c r="BD23" i="3"/>
  <c r="Y22" i="3"/>
  <c r="CC46" i="3"/>
  <c r="AD23" i="3"/>
  <c r="B25" i="3"/>
  <c r="I25" i="3" s="1"/>
  <c r="BG13" i="3"/>
  <c r="BG14" i="3" s="1"/>
  <c r="BJ23" i="3"/>
  <c r="O23" i="3"/>
  <c r="AM23" i="3"/>
  <c r="C33" i="3"/>
  <c r="I33" i="3" s="1"/>
  <c r="BU46" i="3"/>
  <c r="BM8" i="3"/>
  <c r="BM9" i="3"/>
  <c r="BE8" i="3"/>
  <c r="H32" i="3"/>
  <c r="CC22" i="3"/>
  <c r="AO22" i="3"/>
  <c r="AG24" i="3"/>
  <c r="BU9" i="3"/>
  <c r="BL23" i="3"/>
  <c r="BL37" i="3" s="1"/>
  <c r="BI13" i="3"/>
  <c r="BI14" i="3" s="1"/>
  <c r="AI19" i="3"/>
  <c r="BM47" i="3"/>
  <c r="AO25" i="3"/>
  <c r="BC23" i="3"/>
  <c r="BB48" i="3"/>
  <c r="Y29" i="3"/>
  <c r="N13" i="3"/>
  <c r="N14" i="3" s="1"/>
  <c r="B13" i="3"/>
  <c r="AA13" i="3"/>
  <c r="AA14" i="3" s="1"/>
  <c r="AG34" i="3"/>
  <c r="AO46" i="3"/>
  <c r="AO8" i="3"/>
  <c r="AQ13" i="3"/>
  <c r="AQ14" i="3" s="1"/>
  <c r="AO44" i="3"/>
  <c r="AW29" i="3"/>
  <c r="AO34" i="3"/>
  <c r="CS33" i="3"/>
  <c r="CQ48" i="3"/>
  <c r="CS8" i="3"/>
  <c r="CR23" i="3"/>
  <c r="CR37" i="3" s="1"/>
  <c r="CS32" i="3"/>
  <c r="CN48" i="3"/>
  <c r="CP48" i="3"/>
  <c r="CS44" i="3"/>
  <c r="CO19" i="3"/>
  <c r="CP23" i="3"/>
  <c r="CQ23" i="3"/>
  <c r="CQ37" i="3" s="1"/>
  <c r="CS25" i="3"/>
  <c r="CS29" i="3"/>
  <c r="CS22" i="3"/>
  <c r="CM13" i="3"/>
  <c r="CM14" i="3" s="1"/>
  <c r="CX28" i="3"/>
  <c r="CF48" i="3"/>
  <c r="CF13" i="3"/>
  <c r="CF14" i="3" s="1"/>
  <c r="CF16" i="3" s="1"/>
  <c r="CX27" i="3"/>
  <c r="CI48" i="3"/>
  <c r="CH48" i="3"/>
  <c r="CK45" i="3"/>
  <c r="CF23" i="3"/>
  <c r="CZ26" i="3"/>
  <c r="CD13" i="3"/>
  <c r="CD14" i="3" s="1"/>
  <c r="CW42" i="3"/>
  <c r="BX48" i="3"/>
  <c r="CZ28" i="3"/>
  <c r="BZ48" i="3"/>
  <c r="CK47" i="3"/>
  <c r="CY52" i="3"/>
  <c r="CJ48" i="3"/>
  <c r="CZ43" i="3"/>
  <c r="CE13" i="3"/>
  <c r="CE14" i="3" s="1"/>
  <c r="CW33" i="3"/>
  <c r="CX30" i="3"/>
  <c r="CZ42" i="3"/>
  <c r="CU45" i="3"/>
  <c r="BW13" i="3"/>
  <c r="BW14" i="3" s="1"/>
  <c r="CB23" i="3"/>
  <c r="CB37" i="3" s="1"/>
  <c r="CB13" i="3"/>
  <c r="CB14" i="3" s="1"/>
  <c r="CC44" i="3"/>
  <c r="CC9" i="3"/>
  <c r="CZ52" i="3"/>
  <c r="CZ21" i="3"/>
  <c r="CC47" i="3"/>
  <c r="CV26" i="3"/>
  <c r="CV52" i="3"/>
  <c r="CG19" i="3"/>
  <c r="CW47" i="3"/>
  <c r="CW45" i="3"/>
  <c r="CJ23" i="3"/>
  <c r="CU22" i="3"/>
  <c r="CK8" i="3"/>
  <c r="CG13" i="3"/>
  <c r="CG14" i="3" s="1"/>
  <c r="AH19" i="3"/>
  <c r="BN19" i="3"/>
  <c r="AU19" i="3"/>
  <c r="AU37" i="3" s="1"/>
  <c r="K19" i="3"/>
  <c r="BW19" i="3"/>
  <c r="BZ19" i="3"/>
  <c r="J19" i="3"/>
  <c r="O14" i="3"/>
  <c r="BT19" i="3"/>
  <c r="AM19" i="3"/>
  <c r="AM37" i="3" s="1"/>
  <c r="AY19" i="3"/>
  <c r="BO19" i="3"/>
  <c r="P14" i="3"/>
  <c r="CD19" i="3"/>
  <c r="CA19" i="3"/>
  <c r="CP19" i="3"/>
  <c r="CI19" i="3"/>
  <c r="BB19" i="3"/>
  <c r="AL19" i="3"/>
  <c r="AE19" i="3"/>
  <c r="AE37" i="3" s="1"/>
  <c r="R19" i="3"/>
  <c r="AR19" i="3"/>
  <c r="AR37" i="3" s="1"/>
  <c r="AJ19" i="3"/>
  <c r="AJ37" i="3" s="1"/>
  <c r="AV19" i="3"/>
  <c r="S52" i="3"/>
  <c r="N19" i="3"/>
  <c r="CL27" i="3"/>
  <c r="AX30" i="3"/>
  <c r="AA43" i="3"/>
  <c r="CV42" i="3"/>
  <c r="J26" i="3"/>
  <c r="BP6" i="3"/>
  <c r="BP10" i="3" s="1"/>
  <c r="BP16" i="3" s="1"/>
  <c r="BA43" i="3"/>
  <c r="BA48" i="3" s="1"/>
  <c r="CY42" i="3"/>
  <c r="BF6" i="3"/>
  <c r="BX19" i="3"/>
  <c r="Q34" i="3"/>
  <c r="CT34" i="3"/>
  <c r="BC6" i="3"/>
  <c r="BC10" i="3" s="1"/>
  <c r="BV21" i="3"/>
  <c r="AL48" i="3"/>
  <c r="AX21" i="3"/>
  <c r="BG27" i="3"/>
  <c r="CY21" i="3"/>
  <c r="BM7" i="3"/>
  <c r="BO27" i="3"/>
  <c r="AZ16" i="3"/>
  <c r="AG44" i="3"/>
  <c r="BK13" i="3"/>
  <c r="BK14" i="3" s="1"/>
  <c r="AL23" i="3"/>
  <c r="BU42" i="3"/>
  <c r="M6" i="3"/>
  <c r="BU25" i="3"/>
  <c r="CR6" i="3"/>
  <c r="CR10" i="3" s="1"/>
  <c r="CR16" i="3" s="1"/>
  <c r="AQ31" i="3"/>
  <c r="Z28" i="3"/>
  <c r="BA30" i="3"/>
  <c r="CM43" i="3"/>
  <c r="CM48" i="3" s="1"/>
  <c r="CK46" i="3"/>
  <c r="BA27" i="3"/>
  <c r="BF36" i="3"/>
  <c r="AT23" i="3"/>
  <c r="K52" i="3"/>
  <c r="AC31" i="3"/>
  <c r="CO13" i="3"/>
  <c r="CO14" i="3" s="1"/>
  <c r="BG30" i="3"/>
  <c r="BQ21" i="3"/>
  <c r="BQ13" i="3"/>
  <c r="BQ14" i="3" s="1"/>
  <c r="AQ27" i="3"/>
  <c r="AZ19" i="3"/>
  <c r="CJ6" i="3"/>
  <c r="CJ10" i="3" s="1"/>
  <c r="CJ16" i="3" s="1"/>
  <c r="CV31" i="3"/>
  <c r="BO36" i="3"/>
  <c r="AQ6" i="3"/>
  <c r="AQ10" i="3" s="1"/>
  <c r="BB23" i="3"/>
  <c r="BK23" i="3"/>
  <c r="BI20" i="3"/>
  <c r="Z27" i="3"/>
  <c r="AO9" i="3"/>
  <c r="BU33" i="3"/>
  <c r="U26" i="3"/>
  <c r="BF31" i="3"/>
  <c r="AC26" i="3"/>
  <c r="BW21" i="3"/>
  <c r="V13" i="3"/>
  <c r="V14" i="3" s="1"/>
  <c r="BG52" i="3"/>
  <c r="AP20" i="3"/>
  <c r="AW42" i="3"/>
  <c r="AW9" i="3"/>
  <c r="BO26" i="3"/>
  <c r="Z30" i="3"/>
  <c r="CL30" i="3"/>
  <c r="CO36" i="3"/>
  <c r="M27" i="3"/>
  <c r="AH30" i="3"/>
  <c r="CA48" i="3"/>
  <c r="CV36" i="3"/>
  <c r="AI30" i="3"/>
  <c r="AR13" i="3"/>
  <c r="AR14" i="3" s="1"/>
  <c r="CS42" i="3"/>
  <c r="AG25" i="3"/>
  <c r="CD27" i="3"/>
  <c r="BM42" i="3"/>
  <c r="CJ19" i="3"/>
  <c r="AL6" i="3"/>
  <c r="AL10" i="3" s="1"/>
  <c r="AL16" i="3" s="1"/>
  <c r="CW46" i="3"/>
  <c r="AJ13" i="3"/>
  <c r="AJ14" i="3" s="1"/>
  <c r="Q25" i="3"/>
  <c r="U27" i="3"/>
  <c r="CC24" i="3"/>
  <c r="CE6" i="3"/>
  <c r="CE10" i="3" s="1"/>
  <c r="AE13" i="3"/>
  <c r="AE14" i="3" s="1"/>
  <c r="CC33" i="3"/>
  <c r="AC28" i="3"/>
  <c r="CU9" i="3"/>
  <c r="AO33" i="3"/>
  <c r="AY6" i="3"/>
  <c r="AY10" i="3" s="1"/>
  <c r="AY13" i="3"/>
  <c r="AY14" i="3" s="1"/>
  <c r="M43" i="3"/>
  <c r="M48" i="3" s="1"/>
  <c r="AX31" i="3"/>
  <c r="K28" i="3"/>
  <c r="AC21" i="3"/>
  <c r="BJ19" i="3"/>
  <c r="BJ37" i="3" s="1"/>
  <c r="BF26" i="3"/>
  <c r="Q47" i="3"/>
  <c r="CT47" i="3"/>
  <c r="S21" i="3"/>
  <c r="BL6" i="3"/>
  <c r="BL10" i="3" s="1"/>
  <c r="BL16" i="3" s="1"/>
  <c r="BW31" i="3"/>
  <c r="BG43" i="3"/>
  <c r="BG48" i="3" s="1"/>
  <c r="BY30" i="3"/>
  <c r="AP21" i="3"/>
  <c r="BI21" i="3"/>
  <c r="AV6" i="3"/>
  <c r="AV10" i="3" s="1"/>
  <c r="AV16" i="3" s="1"/>
  <c r="Z31" i="3"/>
  <c r="AS6" i="3"/>
  <c r="AS10" i="3" s="1"/>
  <c r="BF21" i="3"/>
  <c r="BC13" i="3"/>
  <c r="BC14" i="3" s="1"/>
  <c r="AP30" i="3"/>
  <c r="BQ6" i="3"/>
  <c r="BQ10" i="3" s="1"/>
  <c r="AQ36" i="3"/>
  <c r="CV21" i="3"/>
  <c r="Z20" i="3"/>
  <c r="BK19" i="3"/>
  <c r="BB16" i="3"/>
  <c r="AA52" i="3"/>
  <c r="J43" i="3"/>
  <c r="S20" i="3"/>
  <c r="BV52" i="3"/>
  <c r="BW30" i="3"/>
  <c r="V6" i="3"/>
  <c r="V10" i="3" s="1"/>
  <c r="BY21" i="3"/>
  <c r="AY27" i="3"/>
  <c r="CL20" i="3"/>
  <c r="AS26" i="3"/>
  <c r="AP43" i="3"/>
  <c r="BI43" i="3"/>
  <c r="CK32" i="3"/>
  <c r="BM24" i="3"/>
  <c r="J36" i="3"/>
  <c r="AK30" i="3"/>
  <c r="BV13" i="3"/>
  <c r="M20" i="3"/>
  <c r="V23" i="3"/>
  <c r="CY43" i="3"/>
  <c r="AH21" i="3"/>
  <c r="BO20" i="3"/>
  <c r="AI27" i="3"/>
  <c r="Y45" i="3"/>
  <c r="AS27" i="3"/>
  <c r="CD30" i="3"/>
  <c r="CM27" i="3"/>
  <c r="Y34" i="3"/>
  <c r="BQ30" i="3"/>
  <c r="Y32" i="3"/>
  <c r="BM22" i="3"/>
  <c r="BV20" i="3"/>
  <c r="CC42" i="3"/>
  <c r="Y33" i="3"/>
  <c r="M21" i="3"/>
  <c r="AY52" i="3"/>
  <c r="BO6" i="3"/>
  <c r="BO10" i="3" s="1"/>
  <c r="BA21" i="3"/>
  <c r="J52" i="3"/>
  <c r="AK21" i="3"/>
  <c r="AK13" i="3"/>
  <c r="AK14" i="3" s="1"/>
  <c r="CC34" i="3"/>
  <c r="CE21" i="3"/>
  <c r="J13" i="3"/>
  <c r="CU8" i="3"/>
  <c r="BG26" i="3"/>
  <c r="CX31" i="3"/>
  <c r="BA31" i="3"/>
  <c r="AS31" i="3"/>
  <c r="AA48" i="3"/>
  <c r="CS9" i="3"/>
  <c r="AT19" i="3"/>
  <c r="AT37" i="3" s="1"/>
  <c r="BV26" i="3"/>
  <c r="CC32" i="3"/>
  <c r="K20" i="3"/>
  <c r="BU24" i="3"/>
  <c r="AP6" i="3"/>
  <c r="Q8" i="3"/>
  <c r="AQ20" i="3"/>
  <c r="BE22" i="3"/>
  <c r="CX52" i="3"/>
  <c r="BH19" i="3"/>
  <c r="BH37" i="3" s="1"/>
  <c r="P6" i="3"/>
  <c r="CM30" i="3"/>
  <c r="CL43" i="3"/>
  <c r="CL48" i="3" s="1"/>
  <c r="CT29" i="3"/>
  <c r="AI52" i="3"/>
  <c r="BA26" i="3"/>
  <c r="CG26" i="3"/>
  <c r="CM26" i="3"/>
  <c r="CO31" i="3"/>
  <c r="CZ31" i="3"/>
  <c r="BD6" i="3"/>
  <c r="BD10" i="3" s="1"/>
  <c r="R52" i="3"/>
  <c r="AA28" i="3"/>
  <c r="CI6" i="3"/>
  <c r="CI10" i="3" s="1"/>
  <c r="BD19" i="3"/>
  <c r="BD37" i="3" s="1"/>
  <c r="BV43" i="3"/>
  <c r="CU46" i="3"/>
  <c r="AC27" i="3"/>
  <c r="BE47" i="3"/>
  <c r="BY28" i="3"/>
  <c r="L10" i="3"/>
  <c r="O19" i="3"/>
  <c r="BS19" i="3"/>
  <c r="AM6" i="3"/>
  <c r="AM10" i="3" s="1"/>
  <c r="AM16" i="3" s="1"/>
  <c r="Q42" i="3"/>
  <c r="AC20" i="3"/>
  <c r="BN43" i="3"/>
  <c r="BN48" i="3" s="1"/>
  <c r="BQ27" i="3"/>
  <c r="BO28" i="3"/>
  <c r="AG45" i="3"/>
  <c r="J6" i="3"/>
  <c r="CO21" i="3"/>
  <c r="CT8" i="3"/>
  <c r="BE45" i="3"/>
  <c r="CG20" i="3"/>
  <c r="Y47" i="3"/>
  <c r="BS6" i="3"/>
  <c r="BS10" i="3" s="1"/>
  <c r="BS16" i="3" s="1"/>
  <c r="AW8" i="3"/>
  <c r="BM32" i="3"/>
  <c r="CC45" i="3"/>
  <c r="CY28" i="3"/>
  <c r="BE42" i="3"/>
  <c r="AP52" i="3"/>
  <c r="CS24" i="3"/>
  <c r="R43" i="3"/>
  <c r="R48" i="3" s="1"/>
  <c r="CD28" i="3"/>
  <c r="CU42" i="3"/>
  <c r="S13" i="3"/>
  <c r="S14" i="3" s="1"/>
  <c r="CX42" i="3"/>
  <c r="AI20" i="3"/>
  <c r="CC25" i="3"/>
  <c r="BF43" i="3"/>
  <c r="S6" i="3"/>
  <c r="S10" i="3" s="1"/>
  <c r="CE30" i="3"/>
  <c r="V48" i="3"/>
  <c r="BG20" i="3"/>
  <c r="BY31" i="3"/>
  <c r="AF19" i="3"/>
  <c r="AW47" i="3"/>
  <c r="CZ30" i="3"/>
  <c r="AG42" i="3"/>
  <c r="BQ20" i="3"/>
  <c r="BF28" i="3"/>
  <c r="CE31" i="3"/>
  <c r="X19" i="3"/>
  <c r="CT9" i="3"/>
  <c r="BE34" i="3"/>
  <c r="BQ36" i="3"/>
  <c r="CY26" i="3"/>
  <c r="AQ30" i="3"/>
  <c r="AI28" i="3"/>
  <c r="AR6" i="3"/>
  <c r="AR10" i="3" s="1"/>
  <c r="BJ6" i="3"/>
  <c r="BJ10" i="3" s="1"/>
  <c r="BJ16" i="3" s="1"/>
  <c r="BF52" i="3"/>
  <c r="BF20" i="3"/>
  <c r="S43" i="3"/>
  <c r="S48" i="3" s="1"/>
  <c r="AB19" i="3"/>
  <c r="AB37" i="3" s="1"/>
  <c r="CE52" i="3"/>
  <c r="T6" i="3"/>
  <c r="T10" i="3" s="1"/>
  <c r="T16" i="3" s="1"/>
  <c r="BU47" i="3"/>
  <c r="M26" i="3"/>
  <c r="AW34" i="3"/>
  <c r="BZ23" i="3"/>
  <c r="AD19" i="3"/>
  <c r="BA20" i="3"/>
  <c r="BM33" i="3"/>
  <c r="BT23" i="3"/>
  <c r="AJ48" i="3"/>
  <c r="CW9" i="3"/>
  <c r="CD26" i="3"/>
  <c r="J20" i="3"/>
  <c r="Q45" i="3"/>
  <c r="CN6" i="3"/>
  <c r="CN10" i="3" s="1"/>
  <c r="CN16" i="3" s="1"/>
  <c r="BQ26" i="3"/>
  <c r="BM45" i="3"/>
  <c r="S36" i="3"/>
  <c r="BV6" i="3"/>
  <c r="BN13" i="3"/>
  <c r="BU22" i="3"/>
  <c r="CO28" i="3"/>
  <c r="CT42" i="3"/>
  <c r="BV19" i="3"/>
  <c r="AY43" i="3"/>
  <c r="AY48" i="3" s="1"/>
  <c r="BI30" i="3"/>
  <c r="M30" i="3"/>
  <c r="AX52" i="3"/>
  <c r="CN23" i="3"/>
  <c r="AC6" i="3"/>
  <c r="AC10" i="3" s="1"/>
  <c r="CL13" i="3"/>
  <c r="W19" i="3"/>
  <c r="BE29" i="3"/>
  <c r="AQ21" i="3"/>
  <c r="BW6" i="3"/>
  <c r="BW10" i="3" s="1"/>
  <c r="AN6" i="3"/>
  <c r="AN10" i="3" s="1"/>
  <c r="AN16" i="3" s="1"/>
  <c r="BY43" i="3"/>
  <c r="BY48" i="3" s="1"/>
  <c r="U36" i="3"/>
  <c r="BV28" i="3"/>
  <c r="AF6" i="3"/>
  <c r="AF10" i="3" s="1"/>
  <c r="AF16" i="3" s="1"/>
  <c r="Y24" i="3"/>
  <c r="J27" i="3"/>
  <c r="AK26" i="3"/>
  <c r="BW28" i="3"/>
  <c r="CW32" i="3"/>
  <c r="BG28" i="3"/>
  <c r="Z43" i="3"/>
  <c r="Z48" i="3" s="1"/>
  <c r="BA28" i="3"/>
  <c r="CK22" i="3"/>
  <c r="AO32" i="3"/>
  <c r="CL26" i="3"/>
  <c r="Q32" i="3"/>
  <c r="CT32" i="3"/>
  <c r="BV30" i="3"/>
  <c r="CE28" i="3"/>
  <c r="CE19" i="3"/>
  <c r="K36" i="3"/>
  <c r="CU34" i="3"/>
  <c r="BN21" i="3"/>
  <c r="CF19" i="3"/>
  <c r="CW29" i="3"/>
  <c r="BP23" i="3"/>
  <c r="AW45" i="3"/>
  <c r="Y25" i="3"/>
  <c r="CG6" i="3"/>
  <c r="CG10" i="3" s="1"/>
  <c r="CL28" i="3"/>
  <c r="CM36" i="3"/>
  <c r="CK42" i="3"/>
  <c r="BA36" i="3"/>
  <c r="CU32" i="3"/>
  <c r="BW52" i="3"/>
  <c r="CO6" i="3"/>
  <c r="CO10" i="3" s="1"/>
  <c r="CW25" i="3"/>
  <c r="AY21" i="3"/>
  <c r="CW8" i="3"/>
  <c r="BR23" i="3"/>
  <c r="CG27" i="3"/>
  <c r="AG22" i="3"/>
  <c r="AI21" i="3"/>
  <c r="CL52" i="3"/>
  <c r="R28" i="3"/>
  <c r="CD21" i="3"/>
  <c r="BX23" i="3"/>
  <c r="Q22" i="3"/>
  <c r="CT22" i="3"/>
  <c r="AO7" i="3"/>
  <c r="CW52" i="3"/>
  <c r="AE48" i="3"/>
  <c r="BI31" i="3"/>
  <c r="BI26" i="3"/>
  <c r="CW7" i="3"/>
  <c r="BF19" i="3"/>
  <c r="BI36" i="3"/>
  <c r="U20" i="3"/>
  <c r="BX6" i="3"/>
  <c r="BX10" i="3" s="1"/>
  <c r="BX16" i="3" s="1"/>
  <c r="J30" i="3"/>
  <c r="AK6" i="3"/>
  <c r="AK10" i="3" s="1"/>
  <c r="BU32" i="3"/>
  <c r="M13" i="3"/>
  <c r="BI48" i="3"/>
  <c r="Y42" i="3"/>
  <c r="BT6" i="3"/>
  <c r="BT10" i="3" s="1"/>
  <c r="BT16" i="3" s="1"/>
  <c r="CK44" i="3"/>
  <c r="CK29" i="3"/>
  <c r="Y44" i="3"/>
  <c r="J31" i="3"/>
  <c r="S28" i="3"/>
  <c r="BV27" i="3"/>
  <c r="CE26" i="3"/>
  <c r="BN6" i="3"/>
  <c r="CO43" i="3"/>
  <c r="CO48" i="3" s="1"/>
  <c r="AX36" i="3"/>
  <c r="BG6" i="3"/>
  <c r="BG10" i="3" s="1"/>
  <c r="BY27" i="3"/>
  <c r="AP26" i="3"/>
  <c r="CU47" i="3"/>
  <c r="BN27" i="3"/>
  <c r="AK43" i="3"/>
  <c r="AK48" i="3" s="1"/>
  <c r="N6" i="3"/>
  <c r="J28" i="3"/>
  <c r="BN30" i="3"/>
  <c r="AA19" i="3"/>
  <c r="AJ6" i="3"/>
  <c r="AJ10" i="3" s="1"/>
  <c r="AH52" i="3"/>
  <c r="AO52" i="3" s="1"/>
  <c r="CK33" i="3"/>
  <c r="L19" i="3"/>
  <c r="BF30" i="3"/>
  <c r="CO20" i="3"/>
  <c r="AX6" i="3"/>
  <c r="AO24" i="3"/>
  <c r="AN19" i="3"/>
  <c r="R36" i="3"/>
  <c r="U43" i="3"/>
  <c r="U48" i="3" s="1"/>
  <c r="S31" i="3"/>
  <c r="AK36" i="3"/>
  <c r="K43" i="3"/>
  <c r="K48" i="3" s="1"/>
  <c r="AC30" i="3"/>
  <c r="CW34" i="3"/>
  <c r="BC19" i="3"/>
  <c r="CY31" i="3"/>
  <c r="BO31" i="3"/>
  <c r="AS43" i="3"/>
  <c r="AS48" i="3" s="1"/>
  <c r="CD36" i="3"/>
  <c r="BM34" i="3"/>
  <c r="CE43" i="3"/>
  <c r="CE48" i="3" s="1"/>
  <c r="K27" i="3"/>
  <c r="M28" i="3"/>
  <c r="AF23" i="3"/>
  <c r="AH27" i="3"/>
  <c r="CL21" i="3"/>
  <c r="CL6" i="3"/>
  <c r="AS28" i="3"/>
  <c r="CD43" i="3"/>
  <c r="CM19" i="3"/>
  <c r="AK28" i="3"/>
  <c r="Y9" i="3"/>
  <c r="AX28" i="3"/>
  <c r="Q7" i="3"/>
  <c r="CU7" i="3"/>
  <c r="W23" i="3"/>
  <c r="AY28" i="3"/>
  <c r="BQ31" i="3"/>
  <c r="CA23" i="3"/>
  <c r="BO30" i="3"/>
  <c r="BK6" i="3"/>
  <c r="BK10" i="3" s="1"/>
  <c r="CM20" i="3"/>
  <c r="K21" i="3"/>
  <c r="AG7" i="3"/>
  <c r="BH6" i="3"/>
  <c r="BH10" i="3" s="1"/>
  <c r="BH16" i="3" s="1"/>
  <c r="AQ28" i="3"/>
  <c r="Z52" i="3"/>
  <c r="AG52" i="3" s="1"/>
  <c r="AI43" i="3"/>
  <c r="AI48" i="3" s="1"/>
  <c r="CS46" i="3"/>
  <c r="AS21" i="3"/>
  <c r="AZ48" i="3"/>
  <c r="AH26" i="3"/>
  <c r="CT45" i="3"/>
  <c r="CZ36" i="3"/>
  <c r="AP36" i="3"/>
  <c r="O10" i="3"/>
  <c r="AH28" i="3"/>
  <c r="AQ52" i="3"/>
  <c r="BU29" i="3"/>
  <c r="CG36" i="3"/>
  <c r="R30" i="3"/>
  <c r="AA27" i="3"/>
  <c r="CP6" i="3"/>
  <c r="CP10" i="3" s="1"/>
  <c r="CP16" i="3" s="1"/>
  <c r="K26" i="3"/>
  <c r="AE6" i="3"/>
  <c r="AE10" i="3" s="1"/>
  <c r="AX20" i="3"/>
  <c r="BQ43" i="3"/>
  <c r="BQ48" i="3" s="1"/>
  <c r="CI23" i="3"/>
  <c r="X6" i="3"/>
  <c r="X10" i="3" s="1"/>
  <c r="X16" i="3" s="1"/>
  <c r="R31" i="3"/>
  <c r="AA31" i="3"/>
  <c r="AS13" i="3"/>
  <c r="AS14" i="3" s="1"/>
  <c r="CM52" i="3"/>
  <c r="AP31" i="3"/>
  <c r="BE33" i="3"/>
  <c r="Q33" i="3"/>
  <c r="BW20" i="3"/>
  <c r="AO45" i="3"/>
  <c r="Q44" i="3"/>
  <c r="CT44" i="3"/>
  <c r="AG29" i="3"/>
  <c r="CO27" i="3"/>
  <c r="CW44" i="3"/>
  <c r="AX27" i="3"/>
  <c r="CH16" i="3"/>
  <c r="AI36" i="3"/>
  <c r="BI27" i="3"/>
  <c r="Z26" i="3"/>
  <c r="CU44" i="3"/>
  <c r="AD6" i="3"/>
  <c r="AD10" i="3" s="1"/>
  <c r="AD16" i="3" s="1"/>
  <c r="R20" i="3"/>
  <c r="AS36" i="3"/>
  <c r="BV36" i="3"/>
  <c r="BG31" i="3"/>
  <c r="AH6" i="3"/>
  <c r="R6" i="3"/>
  <c r="R26" i="3"/>
  <c r="U28" i="3"/>
  <c r="BF27" i="3"/>
  <c r="CE36" i="3"/>
  <c r="CU29" i="3"/>
  <c r="AC19" i="3"/>
  <c r="CW24" i="3"/>
  <c r="BG36" i="3"/>
  <c r="W6" i="3"/>
  <c r="W10" i="3" s="1"/>
  <c r="CY27" i="3"/>
  <c r="AQ43" i="3"/>
  <c r="AQ48" i="3" s="1"/>
  <c r="BI6" i="3"/>
  <c r="BI10" i="3" s="1"/>
  <c r="BI16" i="3" s="1"/>
  <c r="CG31" i="3"/>
  <c r="Q29" i="3"/>
  <c r="AA21" i="3"/>
  <c r="CU25" i="3"/>
  <c r="AU6" i="3"/>
  <c r="AU10" i="3" s="1"/>
  <c r="AU16" i="3" s="1"/>
  <c r="CW22" i="3"/>
  <c r="AW44" i="3"/>
  <c r="CK25" i="3"/>
  <c r="BO52" i="3"/>
  <c r="AA36" i="3"/>
  <c r="CD52" i="3"/>
  <c r="BO21" i="3"/>
  <c r="BW36" i="3"/>
  <c r="CO26" i="3"/>
  <c r="CV28" i="3"/>
  <c r="BR6" i="3"/>
  <c r="BR10" i="3" s="1"/>
  <c r="BR16" i="3" s="1"/>
  <c r="U6" i="3"/>
  <c r="U10" i="3" s="1"/>
  <c r="Q46" i="3"/>
  <c r="CT46" i="3"/>
  <c r="K6" i="3"/>
  <c r="AC36" i="3"/>
  <c r="BM25" i="3"/>
  <c r="AN23" i="3"/>
  <c r="BE32" i="3"/>
  <c r="BY36" i="3"/>
  <c r="AY26" i="3"/>
  <c r="CI13" i="3"/>
  <c r="CI14" i="3" s="1"/>
  <c r="AO42" i="3"/>
  <c r="CG43" i="3"/>
  <c r="CG48" i="3" s="1"/>
  <c r="AI6" i="3"/>
  <c r="AI10" i="3" s="1"/>
  <c r="AI16" i="3" s="1"/>
  <c r="Y46" i="3"/>
  <c r="CD31" i="3"/>
  <c r="AV48" i="3"/>
  <c r="BO43" i="3"/>
  <c r="BO48" i="3" s="1"/>
  <c r="U31" i="3"/>
  <c r="AK31" i="3"/>
  <c r="CE20" i="3"/>
  <c r="AW32" i="3"/>
  <c r="O48" i="3"/>
  <c r="AH36" i="3"/>
  <c r="U13" i="3"/>
  <c r="U14" i="3" s="1"/>
  <c r="S30" i="3"/>
  <c r="BV31" i="3"/>
  <c r="CK9" i="3"/>
  <c r="CS7" i="3"/>
  <c r="M36" i="3"/>
  <c r="BY6" i="3"/>
  <c r="BY10" i="3" s="1"/>
  <c r="AB6" i="3"/>
  <c r="AB10" i="3" s="1"/>
  <c r="AB16" i="3" s="1"/>
  <c r="CD6" i="3"/>
  <c r="K14" i="3"/>
  <c r="CU24" i="3"/>
  <c r="CQ6" i="3"/>
  <c r="CQ10" i="3" s="1"/>
  <c r="CQ16" i="3" s="1"/>
  <c r="CM31" i="3"/>
  <c r="AY20" i="3"/>
  <c r="CO30" i="3"/>
  <c r="V19" i="3"/>
  <c r="BG21" i="3"/>
  <c r="AK20" i="3"/>
  <c r="BR19" i="3"/>
  <c r="BA6" i="3"/>
  <c r="BA10" i="3" s="1"/>
  <c r="AT6" i="3"/>
  <c r="AT10" i="3" s="1"/>
  <c r="AT16" i="3" s="1"/>
  <c r="K31" i="3"/>
  <c r="BW43" i="3"/>
  <c r="BW48" i="3" s="1"/>
  <c r="BY20" i="3"/>
  <c r="AP28" i="3"/>
  <c r="BI28" i="3"/>
  <c r="CG21" i="3"/>
  <c r="Z21" i="3"/>
  <c r="CS34" i="3"/>
  <c r="R27" i="3"/>
  <c r="AA26" i="3"/>
  <c r="AS20" i="3"/>
  <c r="CD20" i="3"/>
  <c r="CK24" i="3"/>
  <c r="AA6" i="3"/>
  <c r="AA10" i="3" s="1"/>
  <c r="CL36" i="3"/>
  <c r="AX13" i="3"/>
  <c r="BN28" i="3"/>
  <c r="BW27" i="3"/>
  <c r="CT33" i="3"/>
  <c r="AX43" i="3"/>
  <c r="BP19" i="3"/>
  <c r="CX36" i="3"/>
  <c r="BZ6" i="3"/>
  <c r="BZ10" i="3" s="1"/>
  <c r="BZ16" i="3" s="1"/>
  <c r="CY36" i="3"/>
  <c r="Z6" i="3"/>
  <c r="CL31" i="3"/>
  <c r="CM21" i="3"/>
  <c r="CG30" i="3"/>
  <c r="S26" i="3"/>
  <c r="AK27" i="3"/>
  <c r="CE27" i="3"/>
  <c r="CN19" i="3"/>
  <c r="K30" i="3"/>
  <c r="BN52" i="3"/>
  <c r="W13" i="3"/>
  <c r="W14" i="3" s="1"/>
  <c r="AW46" i="3"/>
  <c r="AY31" i="3"/>
  <c r="CY30" i="3"/>
  <c r="AH31" i="3"/>
  <c r="CA6" i="3"/>
  <c r="CA10" i="3" s="1"/>
  <c r="P19" i="3"/>
  <c r="CV27" i="3"/>
  <c r="AS30" i="3"/>
  <c r="CM6" i="3"/>
  <c r="CM10" i="3" s="1"/>
  <c r="AY36" i="3"/>
  <c r="U30" i="3"/>
  <c r="Q24" i="3"/>
  <c r="CT24" i="3"/>
  <c r="T19" i="3"/>
  <c r="T37" i="3" s="1"/>
  <c r="AC13" i="3"/>
  <c r="AC14" i="3" s="1"/>
  <c r="BN20" i="3"/>
  <c r="BN31" i="3"/>
  <c r="CX26" i="3"/>
  <c r="BE44" i="3"/>
  <c r="BY26" i="3"/>
  <c r="BY13" i="3"/>
  <c r="BY14" i="3" s="1"/>
  <c r="CX21" i="3"/>
  <c r="AY30" i="3"/>
  <c r="AH43" i="3"/>
  <c r="AG46" i="3"/>
  <c r="AI31" i="3"/>
  <c r="CC29" i="3"/>
  <c r="CM28" i="3"/>
  <c r="CS45" i="3"/>
  <c r="CK34" i="3"/>
  <c r="CB6" i="3"/>
  <c r="CB10" i="3" s="1"/>
  <c r="CB16" i="3" s="1"/>
  <c r="J21" i="3"/>
  <c r="BN26" i="3"/>
  <c r="BN36" i="3"/>
  <c r="BU34" i="3"/>
  <c r="N23" i="3"/>
  <c r="AW33" i="3"/>
  <c r="Z36" i="3"/>
  <c r="BA13" i="3"/>
  <c r="BA14" i="3" s="1"/>
  <c r="R21" i="3"/>
  <c r="BM46" i="3"/>
  <c r="BW26" i="3"/>
  <c r="M31" i="3"/>
  <c r="AG47" i="3"/>
  <c r="BS23" i="3"/>
  <c r="AA20" i="3"/>
  <c r="CG28" i="3"/>
  <c r="AI26" i="3"/>
  <c r="AA30" i="3"/>
  <c r="S27" i="3"/>
  <c r="AC43" i="3"/>
  <c r="AC48" i="3" s="1"/>
  <c r="AX26" i="3"/>
  <c r="BE24" i="3"/>
  <c r="AP27" i="3"/>
  <c r="BQ28" i="3"/>
  <c r="X23" i="3"/>
  <c r="AQ26" i="3"/>
  <c r="B74" i="26" l="1"/>
  <c r="B66" i="26"/>
  <c r="C65" i="26"/>
  <c r="E65" i="26"/>
  <c r="Z65" i="26"/>
  <c r="AA54" i="26"/>
  <c r="I74" i="26"/>
  <c r="K74" i="26"/>
  <c r="G74" i="26"/>
  <c r="BK16" i="3"/>
  <c r="AJ16" i="3"/>
  <c r="AJ39" i="3" s="1"/>
  <c r="AA16" i="3"/>
  <c r="BH39" i="3"/>
  <c r="BH50" i="3" s="1"/>
  <c r="BH53" i="3" s="1"/>
  <c r="BH55" i="3" s="1"/>
  <c r="BD16" i="3"/>
  <c r="BD39" i="3" s="1"/>
  <c r="BD50" i="3" s="1"/>
  <c r="BD53" i="3" s="1"/>
  <c r="BO16" i="3"/>
  <c r="O16" i="3"/>
  <c r="CA16" i="3"/>
  <c r="BK37" i="3"/>
  <c r="Y20" i="3"/>
  <c r="BG16" i="3"/>
  <c r="BM52" i="3"/>
  <c r="BC37" i="3"/>
  <c r="AZ37" i="3"/>
  <c r="AZ39" i="3" s="1"/>
  <c r="AZ50" i="3" s="1"/>
  <c r="AZ53" i="3" s="1"/>
  <c r="AV37" i="3"/>
  <c r="AV39" i="3" s="1"/>
  <c r="AV50" i="3" s="1"/>
  <c r="AV53" i="3" s="1"/>
  <c r="CX13" i="3"/>
  <c r="CX14" i="3" s="1"/>
  <c r="F16" i="3"/>
  <c r="B19" i="3"/>
  <c r="E16" i="3"/>
  <c r="G39" i="3"/>
  <c r="G50" i="3" s="1"/>
  <c r="G53" i="3" s="1"/>
  <c r="CV43" i="3"/>
  <c r="CV48" i="3" s="1"/>
  <c r="CC31" i="3"/>
  <c r="BP37" i="3"/>
  <c r="BP39" i="3" s="1"/>
  <c r="BP50" i="3" s="1"/>
  <c r="BP53" i="3" s="1"/>
  <c r="BU27" i="3"/>
  <c r="AW27" i="3"/>
  <c r="AM39" i="3"/>
  <c r="AM50" i="3" s="1"/>
  <c r="AM53" i="3" s="1"/>
  <c r="AQ16" i="3"/>
  <c r="AK16" i="3"/>
  <c r="Y21" i="3"/>
  <c r="CT25" i="3"/>
  <c r="DA25" i="3" s="1"/>
  <c r="BU20" i="3"/>
  <c r="BE52" i="3"/>
  <c r="BE27" i="3"/>
  <c r="BE43" i="3"/>
  <c r="AU39" i="3"/>
  <c r="AU50" i="3" s="1"/>
  <c r="AU53" i="3" s="1"/>
  <c r="AR16" i="3"/>
  <c r="AR39" i="3" s="1"/>
  <c r="AR50" i="3" s="1"/>
  <c r="AR53" i="3" s="1"/>
  <c r="AO43" i="3"/>
  <c r="AD37" i="3"/>
  <c r="AD39" i="3" s="1"/>
  <c r="AD50" i="3" s="1"/>
  <c r="AD53" i="3" s="1"/>
  <c r="I36" i="3"/>
  <c r="B23" i="3"/>
  <c r="CU33" i="3"/>
  <c r="DA33" i="3" s="1"/>
  <c r="CN37" i="3"/>
  <c r="CN39" i="3" s="1"/>
  <c r="CN50" i="3" s="1"/>
  <c r="CN53" i="3" s="1"/>
  <c r="CM16" i="3"/>
  <c r="Y7" i="3"/>
  <c r="AE16" i="3"/>
  <c r="AE39" i="3" s="1"/>
  <c r="AE50" i="3" s="1"/>
  <c r="AE53" i="3" s="1"/>
  <c r="Y52" i="3"/>
  <c r="BU52" i="3"/>
  <c r="AG36" i="3"/>
  <c r="BU26" i="3"/>
  <c r="Y36" i="3"/>
  <c r="AW31" i="3"/>
  <c r="BM30" i="3"/>
  <c r="Y31" i="3"/>
  <c r="BU30" i="3"/>
  <c r="AW52" i="3"/>
  <c r="BU36" i="3"/>
  <c r="AO31" i="3"/>
  <c r="BW16" i="3"/>
  <c r="AW13" i="3"/>
  <c r="AW14" i="3" s="1"/>
  <c r="AB39" i="3"/>
  <c r="AB50" i="3" s="1"/>
  <c r="AB53" i="3" s="1"/>
  <c r="AO21" i="3"/>
  <c r="H27" i="3"/>
  <c r="B20" i="3"/>
  <c r="AW28" i="3"/>
  <c r="Y30" i="3"/>
  <c r="BJ39" i="3"/>
  <c r="BJ50" i="3" s="1"/>
  <c r="BJ53" i="3" s="1"/>
  <c r="BJ55" i="3" s="1"/>
  <c r="B14" i="3"/>
  <c r="I13" i="3"/>
  <c r="I14" i="3" s="1"/>
  <c r="I32" i="3"/>
  <c r="CZ32" i="3"/>
  <c r="DA32" i="3" s="1"/>
  <c r="AW36" i="3"/>
  <c r="F23" i="3"/>
  <c r="B30" i="3"/>
  <c r="I30" i="3" s="1"/>
  <c r="F19" i="3"/>
  <c r="CX19" i="3" s="1"/>
  <c r="C21" i="3"/>
  <c r="AT39" i="3"/>
  <c r="AT50" i="3" s="1"/>
  <c r="AT53" i="3" s="1"/>
  <c r="BR37" i="3"/>
  <c r="BR39" i="3" s="1"/>
  <c r="BR50" i="3" s="1"/>
  <c r="BR53" i="3" s="1"/>
  <c r="Y26" i="3"/>
  <c r="BM43" i="3"/>
  <c r="B6" i="3"/>
  <c r="CQ39" i="3"/>
  <c r="CQ50" i="3" s="1"/>
  <c r="CQ53" i="3" s="1"/>
  <c r="CP37" i="3"/>
  <c r="CP39" i="3" s="1"/>
  <c r="CP50" i="3" s="1"/>
  <c r="CP53" i="3" s="1"/>
  <c r="CS36" i="3"/>
  <c r="CO16" i="3"/>
  <c r="CS48" i="3"/>
  <c r="CS31" i="3"/>
  <c r="CS21" i="3"/>
  <c r="CF37" i="3"/>
  <c r="CF39" i="3" s="1"/>
  <c r="CF50" i="3" s="1"/>
  <c r="CF53" i="3" s="1"/>
  <c r="CK52" i="3"/>
  <c r="CZ23" i="3"/>
  <c r="CB39" i="3"/>
  <c r="CB50" i="3" s="1"/>
  <c r="CB53" i="3" s="1"/>
  <c r="CC30" i="3"/>
  <c r="CZ48" i="3"/>
  <c r="CU13" i="3"/>
  <c r="CU14" i="3" s="1"/>
  <c r="CE16" i="3"/>
  <c r="CW31" i="3"/>
  <c r="CG16" i="3"/>
  <c r="CK20" i="3"/>
  <c r="CW36" i="3"/>
  <c r="BY16" i="3"/>
  <c r="DA45" i="3"/>
  <c r="CZ13" i="3"/>
  <c r="CZ14" i="3" s="1"/>
  <c r="DA9" i="3"/>
  <c r="DA22" i="3"/>
  <c r="CY23" i="3"/>
  <c r="DA7" i="3"/>
  <c r="CK26" i="3"/>
  <c r="CJ37" i="3"/>
  <c r="CJ39" i="3" s="1"/>
  <c r="CJ50" i="3" s="1"/>
  <c r="CJ53" i="3" s="1"/>
  <c r="CI16" i="3"/>
  <c r="BU48" i="3"/>
  <c r="BA16" i="3"/>
  <c r="BV23" i="3"/>
  <c r="BV37" i="3" s="1"/>
  <c r="BM27" i="3"/>
  <c r="CE23" i="3"/>
  <c r="CE37" i="3" s="1"/>
  <c r="CM23" i="3"/>
  <c r="CM37" i="3" s="1"/>
  <c r="CU27" i="3"/>
  <c r="CS26" i="3"/>
  <c r="AC16" i="3"/>
  <c r="BM28" i="3"/>
  <c r="S16" i="3"/>
  <c r="CC43" i="3"/>
  <c r="AX19" i="3"/>
  <c r="BV48" i="3"/>
  <c r="CC48" i="3" s="1"/>
  <c r="Q43" i="3"/>
  <c r="CT43" i="3"/>
  <c r="CT48" i="3" s="1"/>
  <c r="AG31" i="3"/>
  <c r="AW21" i="3"/>
  <c r="BM26" i="3"/>
  <c r="CI37" i="3"/>
  <c r="AY23" i="3"/>
  <c r="AY37" i="3" s="1"/>
  <c r="Z10" i="3"/>
  <c r="Z16" i="3" s="1"/>
  <c r="AG6" i="3"/>
  <c r="AG10" i="3" s="1"/>
  <c r="BY23" i="3"/>
  <c r="BF23" i="3"/>
  <c r="BF37" i="3" s="1"/>
  <c r="BN23" i="3"/>
  <c r="BN37" i="3" s="1"/>
  <c r="DA46" i="3"/>
  <c r="AO26" i="3"/>
  <c r="CK43" i="3"/>
  <c r="L37" i="3"/>
  <c r="Q28" i="3"/>
  <c r="CT28" i="3"/>
  <c r="CC27" i="3"/>
  <c r="U19" i="3"/>
  <c r="CK21" i="3"/>
  <c r="CD48" i="3"/>
  <c r="CK48" i="3" s="1"/>
  <c r="BU21" i="3"/>
  <c r="Q27" i="3"/>
  <c r="CT27" i="3"/>
  <c r="CC28" i="3"/>
  <c r="W37" i="3"/>
  <c r="BG19" i="3"/>
  <c r="BW23" i="3"/>
  <c r="BW37" i="3" s="1"/>
  <c r="O37" i="3"/>
  <c r="CY19" i="3"/>
  <c r="P10" i="3"/>
  <c r="P16" i="3" s="1"/>
  <c r="CZ6" i="3"/>
  <c r="CZ10" i="3" s="1"/>
  <c r="BV14" i="3"/>
  <c r="CC13" i="3"/>
  <c r="CC14" i="3" s="1"/>
  <c r="AW43" i="3"/>
  <c r="CS20" i="3"/>
  <c r="CW43" i="3"/>
  <c r="CW48" i="3" s="1"/>
  <c r="AP48" i="3"/>
  <c r="AW48" i="3" s="1"/>
  <c r="CC21" i="3"/>
  <c r="CV13" i="3"/>
  <c r="CV14" i="3" s="1"/>
  <c r="N37" i="3"/>
  <c r="AQ23" i="3"/>
  <c r="CC26" i="3"/>
  <c r="AA23" i="3"/>
  <c r="AA37" i="3" s="1"/>
  <c r="AA39" i="3" s="1"/>
  <c r="AA50" i="3" s="1"/>
  <c r="AA53" i="3" s="1"/>
  <c r="AW30" i="3"/>
  <c r="CS30" i="3"/>
  <c r="BE30" i="3"/>
  <c r="CK19" i="3"/>
  <c r="K23" i="3"/>
  <c r="K37" i="3" s="1"/>
  <c r="Y28" i="3"/>
  <c r="AG48" i="3"/>
  <c r="AP10" i="3"/>
  <c r="AP16" i="3" s="1"/>
  <c r="AW6" i="3"/>
  <c r="AW10" i="3" s="1"/>
  <c r="AW16" i="3" s="1"/>
  <c r="AS23" i="3"/>
  <c r="Q21" i="3"/>
  <c r="CT21" i="3"/>
  <c r="R23" i="3"/>
  <c r="R37" i="3" s="1"/>
  <c r="BU31" i="3"/>
  <c r="AG21" i="3"/>
  <c r="AO36" i="3"/>
  <c r="U16" i="3"/>
  <c r="AH10" i="3"/>
  <c r="AO6" i="3"/>
  <c r="AO10" i="3" s="1"/>
  <c r="DA44" i="3"/>
  <c r="AO28" i="3"/>
  <c r="AI23" i="3"/>
  <c r="AI37" i="3" s="1"/>
  <c r="AI39" i="3" s="1"/>
  <c r="AI50" i="3" s="1"/>
  <c r="AI53" i="3" s="1"/>
  <c r="AJ50" i="3"/>
  <c r="AJ53" i="3" s="1"/>
  <c r="AG43" i="3"/>
  <c r="DA42" i="3"/>
  <c r="Y43" i="3"/>
  <c r="DA8" i="3"/>
  <c r="AK23" i="3"/>
  <c r="AC23" i="3"/>
  <c r="AC37" i="3" s="1"/>
  <c r="CW21" i="3"/>
  <c r="CD23" i="3"/>
  <c r="CD37" i="3" s="1"/>
  <c r="BM21" i="3"/>
  <c r="AS16" i="3"/>
  <c r="CK27" i="3"/>
  <c r="BC16" i="3"/>
  <c r="BF10" i="3"/>
  <c r="BM6" i="3"/>
  <c r="BM10" i="3" s="1"/>
  <c r="K10" i="3"/>
  <c r="K16" i="3" s="1"/>
  <c r="CU6" i="3"/>
  <c r="CU10" i="3" s="1"/>
  <c r="BA23" i="3"/>
  <c r="BA37" i="3" s="1"/>
  <c r="BY19" i="3"/>
  <c r="CD10" i="3"/>
  <c r="CD16" i="3" s="1"/>
  <c r="CK6" i="3"/>
  <c r="CK10" i="3" s="1"/>
  <c r="CL19" i="3"/>
  <c r="S23" i="3"/>
  <c r="CC36" i="3"/>
  <c r="CY6" i="3"/>
  <c r="CY10" i="3" s="1"/>
  <c r="CW28" i="3"/>
  <c r="CU43" i="3"/>
  <c r="CU48" i="3" s="1"/>
  <c r="AQ19" i="3"/>
  <c r="F43" i="3"/>
  <c r="AX23" i="3"/>
  <c r="J23" i="3"/>
  <c r="J37" i="3" s="1"/>
  <c r="CS28" i="3"/>
  <c r="CW30" i="3"/>
  <c r="T39" i="3"/>
  <c r="T50" i="3" s="1"/>
  <c r="T53" i="3" s="1"/>
  <c r="AH13" i="3"/>
  <c r="AF37" i="3"/>
  <c r="AF39" i="3" s="1"/>
  <c r="AF50" i="3" s="1"/>
  <c r="AF53" i="3" s="1"/>
  <c r="BU43" i="3"/>
  <c r="CV6" i="3"/>
  <c r="CV10" i="3" s="1"/>
  <c r="DA29" i="3"/>
  <c r="CC20" i="3"/>
  <c r="CK30" i="3"/>
  <c r="CW20" i="3"/>
  <c r="DA47" i="3"/>
  <c r="BF48" i="3"/>
  <c r="BM48" i="3" s="1"/>
  <c r="BM31" i="3"/>
  <c r="AG27" i="3"/>
  <c r="BM36" i="3"/>
  <c r="DA34" i="3"/>
  <c r="CY48" i="3"/>
  <c r="AL37" i="3"/>
  <c r="AL39" i="3" s="1"/>
  <c r="AL50" i="3" s="1"/>
  <c r="AL53" i="3" s="1"/>
  <c r="M19" i="3"/>
  <c r="Q19" i="3" s="1"/>
  <c r="BG23" i="3"/>
  <c r="BE26" i="3"/>
  <c r="DA24" i="3"/>
  <c r="AH48" i="3"/>
  <c r="AO48" i="3" s="1"/>
  <c r="W16" i="3"/>
  <c r="R10" i="3"/>
  <c r="Y6" i="3"/>
  <c r="M23" i="3"/>
  <c r="CU26" i="3"/>
  <c r="AK19" i="3"/>
  <c r="BI23" i="3"/>
  <c r="BE28" i="3"/>
  <c r="N10" i="3"/>
  <c r="N16" i="3" s="1"/>
  <c r="CX6" i="3"/>
  <c r="CX10" i="3" s="1"/>
  <c r="AW26" i="3"/>
  <c r="CS52" i="3"/>
  <c r="CL14" i="3"/>
  <c r="CS13" i="3"/>
  <c r="CS14" i="3" s="1"/>
  <c r="BM20" i="3"/>
  <c r="X37" i="3"/>
  <c r="X39" i="3" s="1"/>
  <c r="X50" i="3" s="1"/>
  <c r="X53" i="3" s="1"/>
  <c r="CK28" i="3"/>
  <c r="BF13" i="3"/>
  <c r="L16" i="3"/>
  <c r="CU20" i="3"/>
  <c r="J14" i="3"/>
  <c r="Q13" i="3"/>
  <c r="Q14" i="3" s="1"/>
  <c r="AP23" i="3"/>
  <c r="V16" i="3"/>
  <c r="AG20" i="3"/>
  <c r="AW20" i="3"/>
  <c r="Z23" i="3"/>
  <c r="AG28" i="3"/>
  <c r="CR39" i="3"/>
  <c r="CR50" i="3" s="1"/>
  <c r="CR53" i="3" s="1"/>
  <c r="CS27" i="3"/>
  <c r="CA37" i="3"/>
  <c r="CA39" i="3" s="1"/>
  <c r="CA50" i="3" s="1"/>
  <c r="CA53" i="3" s="1"/>
  <c r="R13" i="3"/>
  <c r="BO23" i="3"/>
  <c r="BO37" i="3" s="1"/>
  <c r="AS19" i="3"/>
  <c r="P37" i="3"/>
  <c r="CZ19" i="3"/>
  <c r="CU30" i="3"/>
  <c r="BU28" i="3"/>
  <c r="AX14" i="3"/>
  <c r="BE13" i="3"/>
  <c r="BE14" i="3" s="1"/>
  <c r="Y27" i="3"/>
  <c r="CU31" i="3"/>
  <c r="V37" i="3"/>
  <c r="CO23" i="3"/>
  <c r="CO37" i="3" s="1"/>
  <c r="CK31" i="3"/>
  <c r="AG26" i="3"/>
  <c r="BE20" i="3"/>
  <c r="BQ19" i="3"/>
  <c r="CK36" i="3"/>
  <c r="AN37" i="3"/>
  <c r="AN39" i="3" s="1"/>
  <c r="AN50" i="3" s="1"/>
  <c r="AN53" i="3" s="1"/>
  <c r="BE36" i="3"/>
  <c r="Q31" i="3"/>
  <c r="CT31" i="3"/>
  <c r="Y48" i="3"/>
  <c r="Q30" i="3"/>
  <c r="CU36" i="3"/>
  <c r="Q20" i="3"/>
  <c r="AX48" i="3"/>
  <c r="BE48" i="3" s="1"/>
  <c r="J10" i="3"/>
  <c r="Q6" i="3"/>
  <c r="Q10" i="3" s="1"/>
  <c r="J48" i="3"/>
  <c r="Q48" i="3" s="1"/>
  <c r="U23" i="3"/>
  <c r="BI19" i="3"/>
  <c r="CG23" i="3"/>
  <c r="CG37" i="3" s="1"/>
  <c r="BQ16" i="3"/>
  <c r="BL39" i="3"/>
  <c r="BL50" i="3" s="1"/>
  <c r="BL53" i="3" s="1"/>
  <c r="CU28" i="3"/>
  <c r="AO30" i="3"/>
  <c r="CW27" i="3"/>
  <c r="AG30" i="3"/>
  <c r="S19" i="3"/>
  <c r="BB37" i="3"/>
  <c r="BB39" i="3" s="1"/>
  <c r="BB50" i="3" s="1"/>
  <c r="BB53" i="3" s="1"/>
  <c r="BT37" i="3"/>
  <c r="BT39" i="3" s="1"/>
  <c r="BT50" i="3" s="1"/>
  <c r="BT53" i="3" s="1"/>
  <c r="AB55" i="3"/>
  <c r="CL10" i="3"/>
  <c r="CS6" i="3"/>
  <c r="CS10" i="3" s="1"/>
  <c r="AO27" i="3"/>
  <c r="CL23" i="3"/>
  <c r="AX10" i="3"/>
  <c r="BE6" i="3"/>
  <c r="BE10" i="3" s="1"/>
  <c r="BN10" i="3"/>
  <c r="BU6" i="3"/>
  <c r="BU10" i="3" s="1"/>
  <c r="M14" i="3"/>
  <c r="CW13" i="3"/>
  <c r="CW14" i="3" s="1"/>
  <c r="CH23" i="3"/>
  <c r="CH37" i="3" s="1"/>
  <c r="CH39" i="3" s="1"/>
  <c r="CH50" i="3" s="1"/>
  <c r="CH53" i="3" s="1"/>
  <c r="BN14" i="3"/>
  <c r="BU13" i="3"/>
  <c r="BU14" i="3" s="1"/>
  <c r="BV10" i="3"/>
  <c r="CC6" i="3"/>
  <c r="CC10" i="3" s="1"/>
  <c r="AH23" i="3"/>
  <c r="CW26" i="3"/>
  <c r="BS37" i="3"/>
  <c r="BS39" i="3" s="1"/>
  <c r="BS50" i="3" s="1"/>
  <c r="BS53" i="3" s="1"/>
  <c r="CS43" i="3"/>
  <c r="BQ23" i="3"/>
  <c r="Q52" i="3"/>
  <c r="CT52" i="3"/>
  <c r="Q36" i="3"/>
  <c r="CT36" i="3"/>
  <c r="CC52" i="3"/>
  <c r="BE31" i="3"/>
  <c r="AY16" i="3"/>
  <c r="CU52" i="3"/>
  <c r="M10" i="3"/>
  <c r="CW6" i="3"/>
  <c r="CW10" i="3" s="1"/>
  <c r="BE21" i="3"/>
  <c r="BX37" i="3"/>
  <c r="BX39" i="3" s="1"/>
  <c r="BX50" i="3" s="1"/>
  <c r="BX53" i="3" s="1"/>
  <c r="Q26" i="3"/>
  <c r="CT26" i="3"/>
  <c r="CK13" i="3"/>
  <c r="CK14" i="3" s="1"/>
  <c r="CY13" i="3"/>
  <c r="CY14" i="3" s="1"/>
  <c r="AG13" i="3"/>
  <c r="AG14" i="3" s="1"/>
  <c r="BZ37" i="3"/>
  <c r="BZ39" i="3" s="1"/>
  <c r="BZ50" i="3" s="1"/>
  <c r="BZ53" i="3" s="1"/>
  <c r="Z74" i="26" l="1"/>
  <c r="Z66" i="26"/>
  <c r="AA65" i="26"/>
  <c r="G81" i="26"/>
  <c r="K81" i="26"/>
  <c r="E74" i="26"/>
  <c r="I81" i="26"/>
  <c r="B81" i="26"/>
  <c r="B83" i="26" s="1"/>
  <c r="C74" i="26"/>
  <c r="BK39" i="3"/>
  <c r="BK50" i="3" s="1"/>
  <c r="BK53" i="3" s="1"/>
  <c r="BK55" i="3" s="1"/>
  <c r="BO39" i="3"/>
  <c r="BO50" i="3" s="1"/>
  <c r="BO53" i="3" s="1"/>
  <c r="O39" i="3"/>
  <c r="O50" i="3" s="1"/>
  <c r="O53" i="3" s="1"/>
  <c r="O55" i="3" s="1"/>
  <c r="BC39" i="3"/>
  <c r="BC50" i="3" s="1"/>
  <c r="BC53" i="3" s="1"/>
  <c r="BC55" i="3" s="1"/>
  <c r="AM55" i="3"/>
  <c r="AW23" i="3"/>
  <c r="AT55" i="3"/>
  <c r="AS37" i="3"/>
  <c r="AS39" i="3" s="1"/>
  <c r="AS50" i="3" s="1"/>
  <c r="AS53" i="3" s="1"/>
  <c r="AS55" i="3" s="1"/>
  <c r="CX16" i="3"/>
  <c r="G55" i="3"/>
  <c r="CT30" i="3"/>
  <c r="DA30" i="3" s="1"/>
  <c r="BS55" i="3"/>
  <c r="AU55" i="3"/>
  <c r="AD55" i="3"/>
  <c r="W39" i="3"/>
  <c r="W50" i="3" s="1"/>
  <c r="W53" i="3" s="1"/>
  <c r="W55" i="3" s="1"/>
  <c r="AQ37" i="3"/>
  <c r="AQ39" i="3" s="1"/>
  <c r="AQ50" i="3" s="1"/>
  <c r="AQ53" i="3" s="1"/>
  <c r="AR55" i="3"/>
  <c r="AG23" i="3"/>
  <c r="BD55" i="3"/>
  <c r="CQ55" i="3"/>
  <c r="CM39" i="3"/>
  <c r="CM50" i="3" s="1"/>
  <c r="CM53" i="3" s="1"/>
  <c r="CP55" i="3"/>
  <c r="Y10" i="3"/>
  <c r="CN55" i="3"/>
  <c r="N39" i="3"/>
  <c r="N50" i="3" s="1"/>
  <c r="N53" i="3" s="1"/>
  <c r="N55" i="3" s="1"/>
  <c r="BW39" i="3"/>
  <c r="BW50" i="3" s="1"/>
  <c r="BW53" i="3" s="1"/>
  <c r="AO23" i="3"/>
  <c r="AE55" i="3"/>
  <c r="L39" i="3"/>
  <c r="L50" i="3" s="1"/>
  <c r="L53" i="3" s="1"/>
  <c r="L55" i="3" s="1"/>
  <c r="M16" i="3"/>
  <c r="AY39" i="3"/>
  <c r="AY50" i="3" s="1"/>
  <c r="AY53" i="3" s="1"/>
  <c r="AY55" i="3" s="1"/>
  <c r="AK37" i="3"/>
  <c r="AK39" i="3" s="1"/>
  <c r="AK50" i="3" s="1"/>
  <c r="AK53" i="3" s="1"/>
  <c r="CC16" i="3"/>
  <c r="BT55" i="3"/>
  <c r="BB55" i="3"/>
  <c r="AO19" i="3"/>
  <c r="V39" i="3"/>
  <c r="V50" i="3" s="1"/>
  <c r="V53" i="3" s="1"/>
  <c r="V55" i="3" s="1"/>
  <c r="AJ55" i="3"/>
  <c r="AL55" i="3"/>
  <c r="CB55" i="3"/>
  <c r="D23" i="3"/>
  <c r="I21" i="3"/>
  <c r="C37" i="3"/>
  <c r="C39" i="3" s="1"/>
  <c r="C50" i="3" s="1"/>
  <c r="C53" i="3" s="1"/>
  <c r="S37" i="3"/>
  <c r="S39" i="3" s="1"/>
  <c r="S50" i="3" s="1"/>
  <c r="S53" i="3" s="1"/>
  <c r="S55" i="3" s="1"/>
  <c r="E19" i="3"/>
  <c r="E37" i="3" s="1"/>
  <c r="E39" i="3" s="1"/>
  <c r="E50" i="3" s="1"/>
  <c r="E53" i="3" s="1"/>
  <c r="F37" i="3"/>
  <c r="F39" i="3" s="1"/>
  <c r="AF55" i="3"/>
  <c r="B10" i="3"/>
  <c r="B16" i="3" s="1"/>
  <c r="I6" i="3"/>
  <c r="I10" i="3" s="1"/>
  <c r="I16" i="3" s="1"/>
  <c r="I27" i="3"/>
  <c r="H37" i="3"/>
  <c r="H39" i="3" s="1"/>
  <c r="H50" i="3" s="1"/>
  <c r="H53" i="3" s="1"/>
  <c r="CZ27" i="3"/>
  <c r="CZ37" i="3" s="1"/>
  <c r="CT6" i="3"/>
  <c r="CT10" i="3" s="1"/>
  <c r="Q16" i="3"/>
  <c r="BI37" i="3"/>
  <c r="BI39" i="3" s="1"/>
  <c r="BI50" i="3" s="1"/>
  <c r="BI53" i="3" s="1"/>
  <c r="BI55" i="3" s="1"/>
  <c r="J16" i="3"/>
  <c r="J39" i="3" s="1"/>
  <c r="J50" i="3" s="1"/>
  <c r="J53" i="3" s="1"/>
  <c r="BR55" i="3"/>
  <c r="AN55" i="3"/>
  <c r="BM19" i="3"/>
  <c r="CU21" i="3"/>
  <c r="DA21" i="3" s="1"/>
  <c r="I20" i="3"/>
  <c r="B37" i="3"/>
  <c r="D19" i="3"/>
  <c r="CO39" i="3"/>
  <c r="CO50" i="3" s="1"/>
  <c r="CO53" i="3" s="1"/>
  <c r="CL16" i="3"/>
  <c r="CS23" i="3"/>
  <c r="CS16" i="3"/>
  <c r="CH55" i="3"/>
  <c r="CG39" i="3"/>
  <c r="CG50" i="3" s="1"/>
  <c r="CG53" i="3" s="1"/>
  <c r="CF55" i="3"/>
  <c r="CY37" i="3"/>
  <c r="CV16" i="3"/>
  <c r="CZ16" i="3"/>
  <c r="CE39" i="3"/>
  <c r="CE50" i="3" s="1"/>
  <c r="CE53" i="3" s="1"/>
  <c r="CI39" i="3"/>
  <c r="CI50" i="3" s="1"/>
  <c r="CI53" i="3" s="1"/>
  <c r="CU16" i="3"/>
  <c r="BY37" i="3"/>
  <c r="BY39" i="3" s="1"/>
  <c r="BY50" i="3" s="1"/>
  <c r="BY53" i="3" s="1"/>
  <c r="BV16" i="3"/>
  <c r="BV39" i="3" s="1"/>
  <c r="BV50" i="3" s="1"/>
  <c r="BV53" i="3" s="1"/>
  <c r="BV55" i="3" s="1"/>
  <c r="BX55" i="3"/>
  <c r="DA26" i="3"/>
  <c r="CC19" i="3"/>
  <c r="BZ55" i="3"/>
  <c r="CA55" i="3"/>
  <c r="DA36" i="3"/>
  <c r="DA52" i="3"/>
  <c r="CW16" i="3"/>
  <c r="DA31" i="3"/>
  <c r="CK16" i="3"/>
  <c r="K39" i="3"/>
  <c r="K50" i="3" s="1"/>
  <c r="K53" i="3" s="1"/>
  <c r="K55" i="3" s="1"/>
  <c r="BA39" i="3"/>
  <c r="BA50" i="3" s="1"/>
  <c r="BA53" i="3" s="1"/>
  <c r="BQ37" i="3"/>
  <c r="BQ39" i="3" s="1"/>
  <c r="BQ50" i="3" s="1"/>
  <c r="BQ53" i="3" s="1"/>
  <c r="R14" i="3"/>
  <c r="R16" i="3" s="1"/>
  <c r="R39" i="3" s="1"/>
  <c r="R50" i="3" s="1"/>
  <c r="R53" i="3" s="1"/>
  <c r="Y13" i="3"/>
  <c r="Y14" i="3" s="1"/>
  <c r="BL55" i="3"/>
  <c r="BF14" i="3"/>
  <c r="BF16" i="3" s="1"/>
  <c r="BF39" i="3" s="1"/>
  <c r="BF50" i="3" s="1"/>
  <c r="BF53" i="3" s="1"/>
  <c r="BM13" i="3"/>
  <c r="BM14" i="3" s="1"/>
  <c r="BM16" i="3" s="1"/>
  <c r="CD39" i="3"/>
  <c r="CD50" i="3" s="1"/>
  <c r="CD53" i="3" s="1"/>
  <c r="CK23" i="3"/>
  <c r="CK37" i="3" s="1"/>
  <c r="AZ55" i="3"/>
  <c r="AV55" i="3"/>
  <c r="DA28" i="3"/>
  <c r="AI55" i="3"/>
  <c r="AA55" i="3"/>
  <c r="AC39" i="3"/>
  <c r="AC50" i="3" s="1"/>
  <c r="AC53" i="3" s="1"/>
  <c r="CR55" i="3"/>
  <c r="Q23" i="3"/>
  <c r="Q37" i="3" s="1"/>
  <c r="CT23" i="3"/>
  <c r="BM23" i="3"/>
  <c r="AX37" i="3"/>
  <c r="BE19" i="3"/>
  <c r="BE16" i="3"/>
  <c r="AH20" i="3"/>
  <c r="Y19" i="3"/>
  <c r="CW23" i="3"/>
  <c r="AH14" i="3"/>
  <c r="AH16" i="3" s="1"/>
  <c r="AO13" i="3"/>
  <c r="AO14" i="3" s="1"/>
  <c r="AO16" i="3" s="1"/>
  <c r="CX43" i="3"/>
  <c r="CX48" i="3" s="1"/>
  <c r="DA48" i="3" s="1"/>
  <c r="I43" i="3"/>
  <c r="F48" i="3"/>
  <c r="BO55" i="3"/>
  <c r="U37" i="3"/>
  <c r="U39" i="3" s="1"/>
  <c r="U50" i="3" s="1"/>
  <c r="U53" i="3" s="1"/>
  <c r="U55" i="3" s="1"/>
  <c r="X55" i="3"/>
  <c r="BU16" i="3"/>
  <c r="AX16" i="3"/>
  <c r="BP55" i="3"/>
  <c r="CY16" i="3"/>
  <c r="CU23" i="3"/>
  <c r="P39" i="3"/>
  <c r="P50" i="3" s="1"/>
  <c r="P53" i="3" s="1"/>
  <c r="P55" i="3" s="1"/>
  <c r="BU19" i="3"/>
  <c r="BN16" i="3"/>
  <c r="BN39" i="3" s="1"/>
  <c r="BN50" i="3" s="1"/>
  <c r="BN53" i="3" s="1"/>
  <c r="CJ55" i="3"/>
  <c r="CT13" i="3"/>
  <c r="BE23" i="3"/>
  <c r="CS19" i="3"/>
  <c r="CL37" i="3"/>
  <c r="CX23" i="3"/>
  <c r="CX37" i="3" s="1"/>
  <c r="T55" i="3"/>
  <c r="Z19" i="3"/>
  <c r="CU19" i="3"/>
  <c r="M37" i="3"/>
  <c r="M39" i="3" s="1"/>
  <c r="M50" i="3" s="1"/>
  <c r="M53" i="3" s="1"/>
  <c r="Y23" i="3"/>
  <c r="BG37" i="3"/>
  <c r="BG39" i="3" s="1"/>
  <c r="BG50" i="3" s="1"/>
  <c r="BG53" i="3" s="1"/>
  <c r="BU23" i="3"/>
  <c r="AG16" i="3"/>
  <c r="AP19" i="3"/>
  <c r="CC23" i="3"/>
  <c r="B82" i="26" l="1"/>
  <c r="C81" i="26"/>
  <c r="Z81" i="26"/>
  <c r="AA74" i="26"/>
  <c r="E81" i="26"/>
  <c r="AQ55" i="3"/>
  <c r="BY55" i="3"/>
  <c r="AK55" i="3"/>
  <c r="C55" i="3"/>
  <c r="H55" i="3"/>
  <c r="CW19" i="3"/>
  <c r="CW37" i="3" s="1"/>
  <c r="CW39" i="3" s="1"/>
  <c r="CW50" i="3" s="1"/>
  <c r="CW53" i="3" s="1"/>
  <c r="BW55" i="3"/>
  <c r="BF55" i="3"/>
  <c r="CC37" i="3"/>
  <c r="CC39" i="3" s="1"/>
  <c r="CC50" i="3" s="1"/>
  <c r="CC53" i="3" s="1"/>
  <c r="Q39" i="3"/>
  <c r="Q50" i="3" s="1"/>
  <c r="Q53" i="3" s="1"/>
  <c r="CM55" i="3"/>
  <c r="CO55" i="3"/>
  <c r="Y16" i="3"/>
  <c r="DA27" i="3"/>
  <c r="M55" i="3"/>
  <c r="BN55" i="3"/>
  <c r="BM37" i="3"/>
  <c r="BM39" i="3" s="1"/>
  <c r="BM50" i="3" s="1"/>
  <c r="BM53" i="3" s="1"/>
  <c r="BQ55" i="3"/>
  <c r="CL39" i="3"/>
  <c r="CL50" i="3" s="1"/>
  <c r="CL53" i="3" s="1"/>
  <c r="CL55" i="3" s="1"/>
  <c r="B39" i="3"/>
  <c r="B50" i="3" s="1"/>
  <c r="B53" i="3" s="1"/>
  <c r="B55" i="3" s="1"/>
  <c r="R55" i="3"/>
  <c r="BG55" i="3"/>
  <c r="E55" i="3"/>
  <c r="D37" i="3"/>
  <c r="D39" i="3" s="1"/>
  <c r="D50" i="3" s="1"/>
  <c r="D53" i="3" s="1"/>
  <c r="D55" i="3" s="1"/>
  <c r="I19" i="3"/>
  <c r="CV19" i="3"/>
  <c r="J55" i="3"/>
  <c r="DA6" i="3"/>
  <c r="DA10" i="3" s="1"/>
  <c r="I23" i="3"/>
  <c r="CV23" i="3"/>
  <c r="DA23" i="3" s="1"/>
  <c r="CS37" i="3"/>
  <c r="CS39" i="3" s="1"/>
  <c r="CS50" i="3" s="1"/>
  <c r="CS53" i="3" s="1"/>
  <c r="CG55" i="3"/>
  <c r="CZ39" i="3"/>
  <c r="CZ50" i="3" s="1"/>
  <c r="CZ53" i="3" s="1"/>
  <c r="CI55" i="3"/>
  <c r="CY39" i="3"/>
  <c r="CY50" i="3" s="1"/>
  <c r="CY53" i="3" s="1"/>
  <c r="CE55" i="3"/>
  <c r="DA43" i="3"/>
  <c r="Y37" i="3"/>
  <c r="CX39" i="3"/>
  <c r="CX50" i="3" s="1"/>
  <c r="CX53" i="3" s="1"/>
  <c r="AG19" i="3"/>
  <c r="AG37" i="3" s="1"/>
  <c r="AG39" i="3" s="1"/>
  <c r="AG50" i="3" s="1"/>
  <c r="AG53" i="3" s="1"/>
  <c r="Z37" i="3"/>
  <c r="Z39" i="3" s="1"/>
  <c r="Z50" i="3" s="1"/>
  <c r="Z53" i="3" s="1"/>
  <c r="Z55" i="3" s="1"/>
  <c r="CT19" i="3"/>
  <c r="BU37" i="3"/>
  <c r="BU39" i="3" s="1"/>
  <c r="BU50" i="3" s="1"/>
  <c r="BU53" i="3" s="1"/>
  <c r="I48" i="3"/>
  <c r="F50" i="3"/>
  <c r="F53" i="3" s="1"/>
  <c r="F55" i="3" s="1"/>
  <c r="BE37" i="3"/>
  <c r="BE39" i="3" s="1"/>
  <c r="BE50" i="3" s="1"/>
  <c r="BE53" i="3" s="1"/>
  <c r="AP37" i="3"/>
  <c r="AP39" i="3" s="1"/>
  <c r="AP50" i="3" s="1"/>
  <c r="AP53" i="3" s="1"/>
  <c r="AP55" i="3" s="1"/>
  <c r="AW19" i="3"/>
  <c r="AW37" i="3" s="1"/>
  <c r="AW39" i="3" s="1"/>
  <c r="AW50" i="3" s="1"/>
  <c r="AW53" i="3" s="1"/>
  <c r="AX39" i="3"/>
  <c r="AX50" i="3" s="1"/>
  <c r="AX53" i="3" s="1"/>
  <c r="AX55" i="3" s="1"/>
  <c r="AC55" i="3"/>
  <c r="BA55" i="3"/>
  <c r="CU37" i="3"/>
  <c r="CT14" i="3"/>
  <c r="CT16" i="3" s="1"/>
  <c r="DA13" i="3"/>
  <c r="DA14" i="3" s="1"/>
  <c r="CK39" i="3"/>
  <c r="CK50" i="3" s="1"/>
  <c r="CK53" i="3" s="1"/>
  <c r="AO20" i="3"/>
  <c r="AO37" i="3" s="1"/>
  <c r="AO39" i="3" s="1"/>
  <c r="AO50" i="3" s="1"/>
  <c r="AO53" i="3" s="1"/>
  <c r="CT20" i="3"/>
  <c r="DA20" i="3" s="1"/>
  <c r="AH37" i="3"/>
  <c r="AH39" i="3" s="1"/>
  <c r="AH50" i="3" s="1"/>
  <c r="AH53" i="3" s="1"/>
  <c r="AH55" i="3" s="1"/>
  <c r="CD55" i="3"/>
  <c r="Z83" i="26" l="1"/>
  <c r="Z84" i="26"/>
  <c r="Z82" i="26"/>
  <c r="AA81" i="26"/>
  <c r="Y39" i="3"/>
  <c r="Y50" i="3" s="1"/>
  <c r="Y53" i="3" s="1"/>
  <c r="DA16" i="3"/>
  <c r="I37" i="3"/>
  <c r="I39" i="3" s="1"/>
  <c r="I50" i="3" s="1"/>
  <c r="I53" i="3" s="1"/>
  <c r="CV37" i="3"/>
  <c r="CV39" i="3" s="1"/>
  <c r="CV50" i="3" s="1"/>
  <c r="CV53" i="3" s="1"/>
  <c r="CW55" i="3"/>
  <c r="DA19" i="3"/>
  <c r="DA37" i="3" s="1"/>
  <c r="CU58" i="3" s="1"/>
  <c r="CT37" i="3"/>
  <c r="CT39" i="3" s="1"/>
  <c r="CT50" i="3" s="1"/>
  <c r="CT53" i="3" s="1"/>
  <c r="CU39" i="3"/>
  <c r="CU50" i="3" s="1"/>
  <c r="CU53" i="3" s="1"/>
  <c r="CU55" i="3" l="1"/>
  <c r="CT55" i="3"/>
  <c r="CV58" i="3"/>
  <c r="CZ58" i="3"/>
  <c r="CY58" i="3"/>
  <c r="CX58" i="3"/>
  <c r="CW58" i="3"/>
  <c r="DA39" i="3"/>
  <c r="DA50" i="3" s="1"/>
  <c r="DA53" i="3" s="1"/>
  <c r="CT58" i="3"/>
  <c r="DA55" i="3" l="1"/>
  <c r="BE55" i="3"/>
  <c r="CK55" i="3"/>
  <c r="Q55" i="3"/>
  <c r="Y55" i="3"/>
  <c r="BU55" i="3"/>
  <c r="AG55" i="3"/>
  <c r="AW55" i="3"/>
  <c r="CS55" i="3"/>
  <c r="CC55" i="3"/>
  <c r="I55" i="3" l="1"/>
  <c r="AO55" i="3"/>
  <c r="BM55" i="3"/>
</calcChain>
</file>

<file path=xl/sharedStrings.xml><?xml version="1.0" encoding="utf-8"?>
<sst xmlns="http://schemas.openxmlformats.org/spreadsheetml/2006/main" count="736" uniqueCount="136">
  <si>
    <t>US Dollars</t>
  </si>
  <si>
    <t>For the Period: 2025</t>
  </si>
  <si>
    <t>Revenue</t>
  </si>
  <si>
    <t>TOTAL</t>
  </si>
  <si>
    <t>SRL Services</t>
  </si>
  <si>
    <t>LLC transfers</t>
  </si>
  <si>
    <t>Other Revenue</t>
  </si>
  <si>
    <t>Total Revenue</t>
  </si>
  <si>
    <t>Cost of Revenue</t>
  </si>
  <si>
    <t>Personnel Salaries - (CoR)</t>
  </si>
  <si>
    <t>Payroll Taxes (CoR)</t>
  </si>
  <si>
    <t>Contract Services (CoR)</t>
  </si>
  <si>
    <t>Health Coverage (CoR)</t>
  </si>
  <si>
    <t>Training (CoR)</t>
  </si>
  <si>
    <t>Travel - Project Expense (CoR)</t>
  </si>
  <si>
    <t>Other (CoR)</t>
  </si>
  <si>
    <t>Total Cost of Goods Sold</t>
  </si>
  <si>
    <t>Gross Profit</t>
  </si>
  <si>
    <t>Gross Margin</t>
  </si>
  <si>
    <t>Operating Expenses</t>
  </si>
  <si>
    <t>Personnel Operating Salaries</t>
  </si>
  <si>
    <t>Payroll Operating Taxes</t>
  </si>
  <si>
    <t>Health Coverage - Non-Billable Labor</t>
  </si>
  <si>
    <t>Personnel - benefits</t>
  </si>
  <si>
    <t>Contract Operating Services</t>
  </si>
  <si>
    <t>Severance and Compensation</t>
  </si>
  <si>
    <t>Business development investments (Sales &amp; Marketing)</t>
  </si>
  <si>
    <t>Marketing and Promotion</t>
  </si>
  <si>
    <t>Meals and Entertainment</t>
  </si>
  <si>
    <t>Travel, Transfers and Accommodation</t>
  </si>
  <si>
    <t>Bank Fees</t>
  </si>
  <si>
    <t>Computer and Equipment</t>
  </si>
  <si>
    <t>Dues and Subscriptions</t>
  </si>
  <si>
    <t>Expenses Reimbursement</t>
  </si>
  <si>
    <t>Office Expense- Maintenance</t>
  </si>
  <si>
    <t>Office Expense- Rent</t>
  </si>
  <si>
    <t>Office Expense- Internet</t>
  </si>
  <si>
    <t>Office Supplies</t>
  </si>
  <si>
    <t>Cell Phones</t>
  </si>
  <si>
    <t>Other Professional Services</t>
  </si>
  <si>
    <t>Prof. Services- Accounting</t>
  </si>
  <si>
    <t>Prof. Services- Financial Advisor</t>
  </si>
  <si>
    <t>Prof. Services- IT Technical Support</t>
  </si>
  <si>
    <t>Prof. Services- Legal Fees</t>
  </si>
  <si>
    <t>Prof. Services- Payroll</t>
  </si>
  <si>
    <t>Software &amp; Subscriptions</t>
  </si>
  <si>
    <t>Training and development programs</t>
  </si>
  <si>
    <t>Expenses paid on behalf of Accelone</t>
  </si>
  <si>
    <t>Misc. Expense</t>
  </si>
  <si>
    <t>Total Operating Expenses</t>
  </si>
  <si>
    <t>Operating Income</t>
  </si>
  <si>
    <t>Other Income / (Expense)</t>
  </si>
  <si>
    <t>Interest Expense</t>
  </si>
  <si>
    <t>Other Income</t>
  </si>
  <si>
    <t>Other Expense</t>
  </si>
  <si>
    <t xml:space="preserve">Gain on FX </t>
  </si>
  <si>
    <t xml:space="preserve">Loss on FX </t>
  </si>
  <si>
    <t>Depreciation</t>
  </si>
  <si>
    <t>Total Other Income / (Expense)</t>
  </si>
  <si>
    <t>Earnings Before Tax</t>
  </si>
  <si>
    <t>Gross Income Tax (IIBB)</t>
  </si>
  <si>
    <t>Income tax</t>
  </si>
  <si>
    <t>Interest Tax</t>
  </si>
  <si>
    <t>Withholding Tax</t>
  </si>
  <si>
    <t>Other Taxes</t>
  </si>
  <si>
    <t>Net income (loss)</t>
  </si>
  <si>
    <r>
      <rPr>
        <sz val="16"/>
        <color rgb="FFFFFFFF"/>
        <rFont val="Calibri"/>
        <family val="2"/>
      </rPr>
      <t>AccelOne SRL - SRL Profit and Loss USD -</t>
    </r>
    <r>
      <rPr>
        <i/>
        <sz val="16"/>
        <color rgb="FFFFFFFF"/>
        <rFont val="Calibri"/>
        <family val="2"/>
      </rPr>
      <t xml:space="preserve"> </t>
    </r>
    <r>
      <rPr>
        <sz val="14"/>
        <color rgb="FFFFFFFF"/>
        <rFont val="Calibri"/>
        <family val="2"/>
      </rPr>
      <t>Horizontal Department Matrix</t>
    </r>
  </si>
  <si>
    <t>$USD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</si>
  <si>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</si>
  <si>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</si>
  <si>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</si>
  <si>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</si>
  <si>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</si>
  <si>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</si>
  <si>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</si>
  <si>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</si>
  <si>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</si>
  <si>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</si>
  <si>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</si>
  <si>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</si>
  <si>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</si>
  <si>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SRL Total</t>
  </si>
  <si>
    <t>Services</t>
  </si>
  <si>
    <t>Transfers</t>
  </si>
  <si>
    <t>Cost of Goods Sold</t>
  </si>
  <si>
    <t>Billable Labor</t>
  </si>
  <si>
    <t>Personnel Expense</t>
  </si>
  <si>
    <t>Benefits</t>
  </si>
  <si>
    <t>Continuing Education</t>
  </si>
  <si>
    <t>Sales &amp; Marketing</t>
  </si>
  <si>
    <t>Professional Services</t>
  </si>
  <si>
    <t>G&amp;A Expense</t>
  </si>
  <si>
    <t>Meals &amp; Entertainment</t>
  </si>
  <si>
    <t>Rent Expense</t>
  </si>
  <si>
    <t>Utilities</t>
  </si>
  <si>
    <t>Dues &amp; Subscriptions</t>
  </si>
  <si>
    <t>Licenses and Permits</t>
  </si>
  <si>
    <t>Bad Debts</t>
  </si>
  <si>
    <t>Research &amp; Development</t>
  </si>
  <si>
    <t>Interest Income</t>
  </si>
  <si>
    <t>Tax Expense - Other</t>
  </si>
  <si>
    <t>Tax Expense</t>
  </si>
  <si>
    <t>Net Income</t>
  </si>
  <si>
    <t>Control</t>
  </si>
  <si>
    <t>Operating Expense %</t>
  </si>
  <si>
    <t xml:space="preserve"> by Department</t>
  </si>
  <si>
    <t>Vuelvo a la pantalla anterior y exporte a excel</t>
  </si>
  <si>
    <t>Fuente para emitir sumas y saldos y ve Cuadro de Resultados</t>
  </si>
  <si>
    <t>Prof. Services- Pre-Employment Exams</t>
  </si>
  <si>
    <t>Interest income</t>
  </si>
  <si>
    <t>USD</t>
  </si>
  <si>
    <t>Exhibits</t>
  </si>
  <si>
    <t>ASSIST CARD ARG SA</t>
  </si>
  <si>
    <t>SERVICIOS Y CONSULTORA SAN LUIS</t>
  </si>
  <si>
    <t>CIA INDUSTRIAL CERVECERA S A</t>
  </si>
  <si>
    <t>BAIRES DENTAL TECH S.R.L.</t>
  </si>
  <si>
    <t>Net Income Margin</t>
  </si>
  <si>
    <t>EBITDA</t>
  </si>
  <si>
    <t>EBITDA Margin</t>
  </si>
  <si>
    <t>Transfers from DL</t>
  </si>
  <si>
    <t>Payments to DL</t>
  </si>
  <si>
    <t>Exchange Rate</t>
  </si>
  <si>
    <t>SRL Profit and Loss - Pesos</t>
  </si>
  <si>
    <t>Transfers from A1 LLC</t>
  </si>
  <si>
    <t>LLC Services</t>
  </si>
  <si>
    <t>SRL Transfer</t>
  </si>
  <si>
    <t>LLC Profit and Loss - USD</t>
  </si>
  <si>
    <t>Pesos</t>
  </si>
  <si>
    <t>%</t>
  </si>
  <si>
    <t>Arg Pesos</t>
  </si>
  <si>
    <t>usd</t>
  </si>
  <si>
    <t>SRL Profit and Loss - Pesos (miles)</t>
  </si>
  <si>
    <t>SRL Profit and Loss - USD (miles)</t>
  </si>
  <si>
    <t>Assist Card SRL PnL - Pesos</t>
  </si>
  <si>
    <t>CCU SRL PnL - Pesos</t>
  </si>
  <si>
    <t>Sapem LLC Combined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</si>
</sst>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_);_(&quot;$&quot;* \(#,##0\);_(&quot;$&quot;* &quot;-&quot;??_);_(@_)"/>
    <numFmt numFmtId="165" formatCode="#,##0_);\(#,##0\);\-_)"/>
    <numFmt numFmtId="166" formatCode="0.0%"/>
    <numFmt numFmtId="167" formatCode="[$-409]mmm\-yy"/>
    <numFmt numFmtId="168" formatCode="_(&quot;$&quot;* #,##0.0_);_(&quot;$&quot;* \(#,##0.0\);_(&quot;$&quot;* &quot;-&quot;??_);_(@_)"/>
  </numFmts>
  <fonts count="34" x14ac:knownFonts="1">
    <font>
      <sz val="11"/>
      <color theme="1"/>
      <name val="Calibri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6"/>
      <color rgb="FFFFFFFF"/>
      <name val="Calibri"/>
      <family val="2"/>
    </font>
    <font>
      <i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FF"/>
      <name val="Calibri"/>
      <family val="2"/>
    </font>
    <font>
      <i/>
      <sz val="9"/>
      <color theme="1"/>
      <name val="Calibri"/>
      <family val="2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u/>
      <sz val="10"/>
      <color theme="1"/>
      <name val="Cambria"/>
      <family val="1"/>
    </font>
    <font>
      <sz val="11"/>
      <color theme="1"/>
      <name val="Calibri"/>
      <family val="2"/>
      <scheme val="minor"/>
    </font>
    <font>
      <b/>
      <sz val="20"/>
      <color rgb="FF595959"/>
      <name val="Calibri"/>
      <family val="2"/>
    </font>
    <font>
      <i/>
      <sz val="16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mbria"/>
      <family val="1"/>
    </font>
    <font>
      <u/>
      <sz val="10"/>
      <color theme="1"/>
      <name val="Cambria"/>
      <family val="1"/>
    </font>
    <font>
      <b/>
      <sz val="16"/>
      <color theme="1"/>
      <name val="Cambria"/>
      <family val="1"/>
    </font>
    <font>
      <sz val="10"/>
      <color theme="1"/>
      <name val="Arial"/>
      <family val="2"/>
    </font>
    <font>
      <i/>
      <sz val="10"/>
      <color theme="1"/>
      <name val="Cambria"/>
      <family val="1"/>
    </font>
    <font>
      <b/>
      <i/>
      <sz val="10"/>
      <color theme="1"/>
      <name val="Cambria"/>
      <family val="1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mbria"/>
      <family val="1"/>
    </font>
    <font>
      <b/>
      <sz val="14"/>
      <color theme="1"/>
      <name val="Cambria"/>
      <family val="1"/>
    </font>
    <font>
      <b/>
      <i/>
      <sz val="14"/>
      <color theme="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44546A"/>
        <bgColor rgb="FF44546A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/>
      <top style="thin">
        <color rgb="FF000000"/>
      </top>
      <bottom style="thin">
        <color rgb="FF000000"/>
      </bottom>
      <diagonal/>
    </border>
    <border>
      <left style="thin">
        <color theme="1" tint="4.9989318521683403E-2"/>
      </left>
      <right/>
      <top style="thin">
        <color rgb="FF000000"/>
      </top>
      <bottom/>
      <diagonal/>
    </border>
    <border>
      <left style="thin">
        <color theme="1" tint="4.9989318521683403E-2"/>
      </left>
      <right/>
      <top/>
      <bottom style="thin">
        <color rgb="FF000000"/>
      </bottom>
      <diagonal/>
    </border>
    <border>
      <left style="thin">
        <color theme="1" tint="4.9989318521683403E-2"/>
      </left>
      <right/>
      <top style="thin">
        <color rgb="FF000000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/>
      </left>
      <right style="dashed">
        <color theme="1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ashed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dashed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000000"/>
      </left>
      <right style="thin">
        <color theme="2"/>
      </right>
      <top/>
      <bottom/>
      <diagonal/>
    </border>
    <border>
      <left style="thin">
        <color rgb="FF000000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/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2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17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6" borderId="1" xfId="0" applyFont="1" applyFill="1" applyBorder="1"/>
    <xf numFmtId="0" fontId="10" fillId="0" borderId="9" xfId="0" applyFont="1" applyBorder="1"/>
    <xf numFmtId="0" fontId="4" fillId="0" borderId="10" xfId="0" applyFont="1" applyBorder="1"/>
    <xf numFmtId="0" fontId="8" fillId="2" borderId="12" xfId="0" applyFont="1" applyFill="1" applyBorder="1" applyAlignment="1">
      <alignment horizontal="center"/>
    </xf>
    <xf numFmtId="0" fontId="11" fillId="0" borderId="0" xfId="0" applyFont="1"/>
    <xf numFmtId="165" fontId="12" fillId="0" borderId="0" xfId="0" applyNumberFormat="1" applyFont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Border="1"/>
    <xf numFmtId="165" fontId="6" fillId="0" borderId="9" xfId="0" applyNumberFormat="1" applyFont="1" applyBorder="1"/>
    <xf numFmtId="165" fontId="12" fillId="2" borderId="16" xfId="0" applyNumberFormat="1" applyFont="1" applyFill="1" applyBorder="1"/>
    <xf numFmtId="165" fontId="12" fillId="2" borderId="1" xfId="0" applyNumberFormat="1" applyFont="1" applyFill="1" applyBorder="1"/>
    <xf numFmtId="165" fontId="12" fillId="2" borderId="4" xfId="0" applyNumberFormat="1" applyFont="1" applyFill="1" applyBorder="1"/>
    <xf numFmtId="165" fontId="4" fillId="2" borderId="17" xfId="0" applyNumberFormat="1" applyFont="1" applyFill="1" applyBorder="1"/>
    <xf numFmtId="165" fontId="6" fillId="0" borderId="18" xfId="0" applyNumberFormat="1" applyFont="1" applyBorder="1"/>
    <xf numFmtId="165" fontId="6" fillId="0" borderId="6" xfId="0" applyNumberFormat="1" applyFont="1" applyBorder="1"/>
    <xf numFmtId="165" fontId="6" fillId="0" borderId="19" xfId="0" applyNumberFormat="1" applyFont="1" applyBorder="1"/>
    <xf numFmtId="0" fontId="12" fillId="0" borderId="0" xfId="0" applyFont="1"/>
    <xf numFmtId="0" fontId="10" fillId="0" borderId="0" xfId="0" applyFont="1"/>
    <xf numFmtId="165" fontId="13" fillId="5" borderId="1" xfId="0" applyNumberFormat="1" applyFont="1" applyFill="1" applyBorder="1"/>
    <xf numFmtId="0" fontId="4" fillId="0" borderId="20" xfId="0" applyFont="1" applyBorder="1"/>
    <xf numFmtId="0" fontId="4" fillId="0" borderId="15" xfId="0" applyFont="1" applyBorder="1"/>
    <xf numFmtId="0" fontId="8" fillId="0" borderId="6" xfId="0" applyFont="1" applyBorder="1" applyAlignment="1">
      <alignment horizontal="center"/>
    </xf>
    <xf numFmtId="0" fontId="4" fillId="0" borderId="5" xfId="0" applyFont="1" applyBorder="1"/>
    <xf numFmtId="166" fontId="4" fillId="0" borderId="7" xfId="0" applyNumberFormat="1" applyFont="1" applyBorder="1"/>
    <xf numFmtId="0" fontId="16" fillId="0" borderId="0" xfId="0" applyFont="1"/>
    <xf numFmtId="14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7" fontId="17" fillId="7" borderId="23" xfId="0" applyNumberFormat="1" applyFont="1" applyFill="1" applyBorder="1" applyAlignment="1">
      <alignment horizontal="center"/>
    </xf>
    <xf numFmtId="164" fontId="15" fillId="0" borderId="2" xfId="0" applyNumberFormat="1" applyFont="1" applyBorder="1"/>
    <xf numFmtId="165" fontId="15" fillId="0" borderId="0" xfId="0" applyNumberFormat="1" applyFont="1"/>
    <xf numFmtId="0" fontId="18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164" fontId="23" fillId="0" borderId="0" xfId="0" applyNumberFormat="1" applyFont="1"/>
    <xf numFmtId="0" fontId="23" fillId="0" borderId="0" xfId="0" applyFont="1"/>
    <xf numFmtId="9" fontId="15" fillId="2" borderId="8" xfId="0" applyNumberFormat="1" applyFont="1" applyFill="1" applyBorder="1"/>
    <xf numFmtId="0" fontId="8" fillId="0" borderId="12" xfId="0" applyFont="1" applyBorder="1" applyAlignment="1">
      <alignment horizontal="center"/>
    </xf>
    <xf numFmtId="0" fontId="4" fillId="0" borderId="16" xfId="0" applyFont="1" applyBorder="1"/>
    <xf numFmtId="0" fontId="4" fillId="0" borderId="4" xfId="0" applyFont="1" applyBorder="1"/>
    <xf numFmtId="0" fontId="4" fillId="0" borderId="17" xfId="0" applyFont="1" applyBorder="1"/>
    <xf numFmtId="165" fontId="12" fillId="0" borderId="16" xfId="0" applyNumberFormat="1" applyFont="1" applyBorder="1"/>
    <xf numFmtId="165" fontId="12" fillId="0" borderId="4" xfId="0" applyNumberFormat="1" applyFont="1" applyBorder="1"/>
    <xf numFmtId="165" fontId="4" fillId="0" borderId="17" xfId="0" applyNumberFormat="1" applyFont="1" applyBorder="1"/>
    <xf numFmtId="165" fontId="6" fillId="0" borderId="8" xfId="0" applyNumberFormat="1" applyFont="1" applyBorder="1"/>
    <xf numFmtId="0" fontId="12" fillId="0" borderId="16" xfId="0" applyFont="1" applyBorder="1"/>
    <xf numFmtId="0" fontId="12" fillId="0" borderId="4" xfId="0" applyFont="1" applyBorder="1"/>
    <xf numFmtId="0" fontId="4" fillId="0" borderId="12" xfId="0" applyFont="1" applyBorder="1"/>
    <xf numFmtId="166" fontId="4" fillId="0" borderId="12" xfId="0" applyNumberFormat="1" applyFont="1" applyBorder="1"/>
    <xf numFmtId="0" fontId="2" fillId="2" borderId="0" xfId="0" applyFont="1" applyFill="1"/>
    <xf numFmtId="0" fontId="4" fillId="3" borderId="0" xfId="0" applyFont="1" applyFill="1"/>
    <xf numFmtId="164" fontId="15" fillId="2" borderId="8" xfId="0" applyNumberFormat="1" applyFont="1" applyFill="1" applyBorder="1"/>
    <xf numFmtId="9" fontId="15" fillId="2" borderId="2" xfId="0" applyNumberFormat="1" applyFont="1" applyFill="1" applyBorder="1"/>
    <xf numFmtId="164" fontId="16" fillId="2" borderId="0" xfId="0" applyNumberFormat="1" applyFont="1" applyFill="1"/>
    <xf numFmtId="164" fontId="26" fillId="2" borderId="0" xfId="0" applyNumberFormat="1" applyFont="1" applyFill="1"/>
    <xf numFmtId="14" fontId="28" fillId="0" borderId="0" xfId="0" applyNumberFormat="1" applyFont="1" applyAlignment="1">
      <alignment horizontal="left"/>
    </xf>
    <xf numFmtId="14" fontId="2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27" fillId="2" borderId="0" xfId="0" applyNumberFormat="1" applyFont="1" applyFill="1" applyAlignment="1">
      <alignment horizontal="center"/>
    </xf>
    <xf numFmtId="164" fontId="3" fillId="2" borderId="8" xfId="0" applyNumberFormat="1" applyFont="1" applyFill="1" applyBorder="1"/>
    <xf numFmtId="164" fontId="3" fillId="0" borderId="8" xfId="0" applyNumberFormat="1" applyFont="1" applyBorder="1"/>
    <xf numFmtId="9" fontId="3" fillId="2" borderId="8" xfId="0" applyNumberFormat="1" applyFont="1" applyFill="1" applyBorder="1"/>
    <xf numFmtId="9" fontId="3" fillId="0" borderId="8" xfId="0" applyNumberFormat="1" applyFont="1" applyBorder="1"/>
    <xf numFmtId="164" fontId="26" fillId="2" borderId="22" xfId="0" applyNumberFormat="1" applyFont="1" applyFill="1" applyBorder="1"/>
    <xf numFmtId="0" fontId="29" fillId="8" borderId="0" xfId="0" applyFont="1" applyFill="1"/>
    <xf numFmtId="167" fontId="17" fillId="7" borderId="24" xfId="0" applyNumberFormat="1" applyFont="1" applyFill="1" applyBorder="1" applyAlignment="1">
      <alignment horizontal="center"/>
    </xf>
    <xf numFmtId="4" fontId="16" fillId="2" borderId="0" xfId="0" applyNumberFormat="1" applyFont="1" applyFill="1"/>
    <xf numFmtId="4" fontId="15" fillId="0" borderId="25" xfId="0" applyNumberFormat="1" applyFont="1" applyBorder="1"/>
    <xf numFmtId="4" fontId="15" fillId="0" borderId="26" xfId="0" applyNumberFormat="1" applyFont="1" applyBorder="1"/>
    <xf numFmtId="164" fontId="15" fillId="2" borderId="27" xfId="0" applyNumberFormat="1" applyFont="1" applyFill="1" applyBorder="1"/>
    <xf numFmtId="4" fontId="23" fillId="0" borderId="26" xfId="0" applyNumberFormat="1" applyFont="1" applyBorder="1"/>
    <xf numFmtId="9" fontId="15" fillId="2" borderId="27" xfId="0" applyNumberFormat="1" applyFont="1" applyFill="1" applyBorder="1"/>
    <xf numFmtId="4" fontId="16" fillId="2" borderId="26" xfId="0" applyNumberFormat="1" applyFont="1" applyFill="1" applyBorder="1"/>
    <xf numFmtId="4" fontId="15" fillId="2" borderId="8" xfId="0" applyNumberFormat="1" applyFont="1" applyFill="1" applyBorder="1"/>
    <xf numFmtId="0" fontId="23" fillId="0" borderId="26" xfId="0" applyFont="1" applyBorder="1"/>
    <xf numFmtId="0" fontId="23" fillId="0" borderId="28" xfId="0" applyFont="1" applyBorder="1"/>
    <xf numFmtId="4" fontId="15" fillId="0" borderId="29" xfId="0" applyNumberFormat="1" applyFont="1" applyBorder="1"/>
    <xf numFmtId="9" fontId="15" fillId="2" borderId="30" xfId="0" applyNumberFormat="1" applyFont="1" applyFill="1" applyBorder="1"/>
    <xf numFmtId="164" fontId="23" fillId="10" borderId="0" xfId="0" applyNumberFormat="1" applyFont="1" applyFill="1"/>
    <xf numFmtId="164" fontId="30" fillId="9" borderId="0" xfId="0" applyNumberFormat="1" applyFont="1" applyFill="1"/>
    <xf numFmtId="0" fontId="1" fillId="2" borderId="0" xfId="0" applyFont="1" applyFill="1"/>
    <xf numFmtId="0" fontId="5" fillId="2" borderId="0" xfId="0" applyFont="1" applyFill="1"/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16" fillId="2" borderId="22" xfId="0" applyFont="1" applyFill="1" applyBorder="1" applyAlignment="1">
      <alignment horizontal="left"/>
    </xf>
    <xf numFmtId="0" fontId="23" fillId="2" borderId="0" xfId="0" applyFont="1" applyFill="1"/>
    <xf numFmtId="0" fontId="25" fillId="8" borderId="0" xfId="0" applyFont="1" applyFill="1" applyAlignment="1">
      <alignment vertical="center"/>
    </xf>
    <xf numFmtId="0" fontId="14" fillId="4" borderId="0" xfId="0" applyFont="1" applyFill="1"/>
    <xf numFmtId="0" fontId="4" fillId="2" borderId="0" xfId="0" applyFont="1" applyFill="1"/>
    <xf numFmtId="0" fontId="3" fillId="0" borderId="31" xfId="0" applyFont="1" applyBorder="1" applyAlignment="1">
      <alignment horizontal="center"/>
    </xf>
    <xf numFmtId="0" fontId="4" fillId="3" borderId="32" xfId="0" applyFont="1" applyFill="1" applyBorder="1"/>
    <xf numFmtId="0" fontId="4" fillId="3" borderId="33" xfId="0" applyFont="1" applyFill="1" applyBorder="1"/>
    <xf numFmtId="4" fontId="27" fillId="11" borderId="0" xfId="0" applyNumberFormat="1" applyFont="1" applyFill="1" applyAlignment="1">
      <alignment horizontal="center"/>
    </xf>
    <xf numFmtId="167" fontId="17" fillId="7" borderId="34" xfId="0" applyNumberFormat="1" applyFont="1" applyFill="1" applyBorder="1" applyAlignment="1">
      <alignment horizontal="center"/>
    </xf>
    <xf numFmtId="167" fontId="17" fillId="7" borderId="35" xfId="0" applyNumberFormat="1" applyFont="1" applyFill="1" applyBorder="1" applyAlignment="1">
      <alignment horizontal="center"/>
    </xf>
    <xf numFmtId="9" fontId="27" fillId="2" borderId="36" xfId="0" applyNumberFormat="1" applyFont="1" applyFill="1" applyBorder="1"/>
    <xf numFmtId="4" fontId="0" fillId="0" borderId="0" xfId="0" applyNumberFormat="1"/>
    <xf numFmtId="4" fontId="16" fillId="2" borderId="37" xfId="0" applyNumberFormat="1" applyFont="1" applyFill="1" applyBorder="1"/>
    <xf numFmtId="9" fontId="28" fillId="2" borderId="38" xfId="0" applyNumberFormat="1" applyFont="1" applyFill="1" applyBorder="1"/>
    <xf numFmtId="164" fontId="15" fillId="2" borderId="39" xfId="0" applyNumberFormat="1" applyFont="1" applyFill="1" applyBorder="1"/>
    <xf numFmtId="9" fontId="15" fillId="2" borderId="39" xfId="0" applyNumberFormat="1" applyFont="1" applyFill="1" applyBorder="1"/>
    <xf numFmtId="4" fontId="15" fillId="2" borderId="3" xfId="0" applyNumberFormat="1" applyFont="1" applyFill="1" applyBorder="1"/>
    <xf numFmtId="0" fontId="4" fillId="3" borderId="40" xfId="0" applyFont="1" applyFill="1" applyBorder="1"/>
    <xf numFmtId="4" fontId="15" fillId="2" borderId="39" xfId="0" applyNumberFormat="1" applyFont="1" applyFill="1" applyBorder="1"/>
    <xf numFmtId="164" fontId="16" fillId="2" borderId="37" xfId="0" applyNumberFormat="1" applyFont="1" applyFill="1" applyBorder="1"/>
    <xf numFmtId="0" fontId="3" fillId="0" borderId="31" xfId="0" applyFont="1" applyBorder="1"/>
    <xf numFmtId="167" fontId="17" fillId="7" borderId="41" xfId="0" applyNumberFormat="1" applyFont="1" applyFill="1" applyBorder="1" applyAlignment="1">
      <alignment horizontal="center"/>
    </xf>
    <xf numFmtId="164" fontId="16" fillId="2" borderId="1" xfId="0" applyNumberFormat="1" applyFont="1" applyFill="1" applyBorder="1"/>
    <xf numFmtId="164" fontId="15" fillId="0" borderId="42" xfId="0" applyNumberFormat="1" applyFont="1" applyBorder="1"/>
    <xf numFmtId="164" fontId="15" fillId="0" borderId="8" xfId="0" applyNumberFormat="1" applyFont="1" applyBorder="1"/>
    <xf numFmtId="164" fontId="15" fillId="0" borderId="43" xfId="0" applyNumberFormat="1" applyFont="1" applyBorder="1"/>
    <xf numFmtId="0" fontId="23" fillId="0" borderId="42" xfId="0" applyFont="1" applyBorder="1"/>
    <xf numFmtId="9" fontId="15" fillId="0" borderId="8" xfId="0" applyNumberFormat="1" applyFont="1" applyBorder="1"/>
    <xf numFmtId="9" fontId="15" fillId="0" borderId="43" xfId="0" applyNumberFormat="1" applyFont="1" applyBorder="1"/>
    <xf numFmtId="164" fontId="15" fillId="2" borderId="43" xfId="0" applyNumberFormat="1" applyFont="1" applyFill="1" applyBorder="1"/>
    <xf numFmtId="164" fontId="15" fillId="0" borderId="44" xfId="0" applyNumberFormat="1" applyFont="1" applyBorder="1"/>
    <xf numFmtId="164" fontId="16" fillId="2" borderId="22" xfId="0" applyNumberFormat="1" applyFont="1" applyFill="1" applyBorder="1"/>
    <xf numFmtId="164" fontId="15" fillId="0" borderId="45" xfId="0" applyNumberFormat="1" applyFont="1" applyBorder="1"/>
    <xf numFmtId="164" fontId="15" fillId="2" borderId="44" xfId="0" applyNumberFormat="1" applyFont="1" applyFill="1" applyBorder="1"/>
    <xf numFmtId="9" fontId="15" fillId="2" borderId="43" xfId="0" applyNumberFormat="1" applyFont="1" applyFill="1" applyBorder="1"/>
    <xf numFmtId="164" fontId="27" fillId="9" borderId="0" xfId="0" applyNumberFormat="1" applyFont="1" applyFill="1"/>
    <xf numFmtId="164" fontId="31" fillId="0" borderId="0" xfId="0" applyNumberFormat="1" applyFont="1"/>
    <xf numFmtId="0" fontId="32" fillId="8" borderId="0" xfId="0" applyFont="1" applyFill="1"/>
    <xf numFmtId="0" fontId="33" fillId="8" borderId="0" xfId="0" applyFont="1" applyFill="1"/>
    <xf numFmtId="0" fontId="31" fillId="0" borderId="0" xfId="0" applyFont="1"/>
    <xf numFmtId="164" fontId="15" fillId="0" borderId="21" xfId="0" applyNumberFormat="1" applyFont="1" applyBorder="1"/>
    <xf numFmtId="168" fontId="16" fillId="2" borderId="0" xfId="0" applyNumberFormat="1" applyFont="1" applyFill="1"/>
    <xf numFmtId="168" fontId="15" fillId="2" borderId="8" xfId="0" applyNumberFormat="1" applyFont="1" applyFill="1" applyBorder="1"/>
    <xf numFmtId="43" fontId="2" fillId="2" borderId="0" xfId="0" applyNumberFormat="1" applyFont="1" applyFill="1"/>
    <xf numFmtId="164" fontId="2" fillId="2" borderId="0" xfId="0" applyNumberFormat="1" applyFont="1" applyFill="1"/>
    <xf numFmtId="164" fontId="16" fillId="11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16" fillId="2" borderId="1" xfId="0" applyFont="1" applyFill="1" applyBorder="1"/>
    <xf numFmtId="164" fontId="3" fillId="0" borderId="21" xfId="0" applyNumberFormat="1" applyFont="1" applyBorder="1"/>
    <xf numFmtId="164" fontId="3" fillId="0" borderId="2" xfId="0" applyNumberFormat="1" applyFont="1" applyBorder="1"/>
    <xf numFmtId="0" fontId="23" fillId="0" borderId="21" xfId="0" applyFont="1" applyBorder="1"/>
    <xf numFmtId="0" fontId="2" fillId="0" borderId="21" xfId="0" applyFont="1" applyBorder="1"/>
    <xf numFmtId="0" fontId="16" fillId="2" borderId="1" xfId="0" applyFont="1" applyFill="1" applyBorder="1" applyAlignment="1">
      <alignment horizontal="left"/>
    </xf>
    <xf numFmtId="9" fontId="15" fillId="0" borderId="3" xfId="0" applyNumberFormat="1" applyFont="1" applyBorder="1"/>
    <xf numFmtId="9" fontId="3" fillId="0" borderId="3" xfId="0" applyNumberFormat="1" applyFont="1" applyBorder="1"/>
    <xf numFmtId="164" fontId="15" fillId="2" borderId="2" xfId="0" applyNumberFormat="1" applyFont="1" applyFill="1" applyBorder="1"/>
    <xf numFmtId="164" fontId="3" fillId="2" borderId="2" xfId="0" applyNumberFormat="1" applyFont="1" applyFill="1" applyBorder="1"/>
    <xf numFmtId="0" fontId="0" fillId="0" borderId="1" xfId="0" applyBorder="1"/>
    <xf numFmtId="164" fontId="26" fillId="2" borderId="1" xfId="0" applyNumberFormat="1" applyFont="1" applyFill="1" applyBorder="1"/>
    <xf numFmtId="164" fontId="3" fillId="0" borderId="46" xfId="0" applyNumberFormat="1" applyFont="1" applyBorder="1"/>
    <xf numFmtId="0" fontId="23" fillId="2" borderId="1" xfId="0" applyFont="1" applyFill="1" applyBorder="1"/>
    <xf numFmtId="164" fontId="27" fillId="9" borderId="1" xfId="0" applyNumberFormat="1" applyFont="1" applyFill="1" applyBorder="1"/>
    <xf numFmtId="0" fontId="25" fillId="8" borderId="1" xfId="0" applyFont="1" applyFill="1" applyBorder="1" applyAlignment="1">
      <alignment vertical="center"/>
    </xf>
    <xf numFmtId="0" fontId="32" fillId="8" borderId="1" xfId="0" applyFont="1" applyFill="1" applyBorder="1"/>
    <xf numFmtId="0" fontId="14" fillId="4" borderId="1" xfId="0" applyFont="1" applyFill="1" applyBorder="1"/>
    <xf numFmtId="164" fontId="2" fillId="12" borderId="0" xfId="0" applyNumberFormat="1" applyFont="1" applyFill="1"/>
    <xf numFmtId="2" fontId="2" fillId="2" borderId="0" xfId="0" applyNumberFormat="1" applyFont="1" applyFill="1"/>
    <xf numFmtId="17" fontId="6" fillId="4" borderId="8" xfId="0" quotePrefix="1" applyNumberFormat="1" applyFont="1" applyFill="1" applyBorder="1" applyAlignment="1">
      <alignment horizontal="center"/>
    </xf>
    <xf numFmtId="0" fontId="7" fillId="0" borderId="8" xfId="0" applyFont="1" applyBorder="1"/>
    <xf numFmtId="0" fontId="7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7381875" cy="30670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19</xdr:row>
      <xdr:rowOff>104775</xdr:rowOff>
    </xdr:from>
    <xdr:ext cx="6372225" cy="3648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40</xdr:row>
      <xdr:rowOff>171450</xdr:rowOff>
    </xdr:from>
    <xdr:ext cx="9696450" cy="29813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C6E7"/>
  </sheetPr>
  <dimension ref="A1:DA1000"/>
  <sheetViews>
    <sheetView showGridLines="0" workbookViewId="0">
      <pane xSplit="1" ySplit="4" topLeftCell="CR45" activePane="bottomRight" state="frozen"/>
      <selection pane="topRight" activeCell="B1" sqref="B1"/>
      <selection pane="bottomLeft" activeCell="A5" sqref="A5"/>
      <selection pane="bottomRight" activeCell="CR56" sqref="CR56"/>
    </sheetView>
  </sheetViews>
  <sheetFormatPr baseColWidth="10" defaultColWidth="14.42578125" defaultRowHeight="15" customHeight="1" x14ac:dyDescent="0.25"/>
  <cols>
    <col min="1" max="1" width="33.7109375" customWidth="1"/>
    <col min="2" max="105" width="10.7109375" customWidth="1"/>
  </cols>
  <sheetData>
    <row r="1" spans="1:105" ht="21" x14ac:dyDescent="0.35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05" ht="7.5" customHeight="1" x14ac:dyDescent="0.25"/>
    <row r="3" spans="1:105" x14ac:dyDescent="0.25">
      <c r="A3" s="8" t="s">
        <v>67</v>
      </c>
      <c r="B3" s="164" t="s">
        <v>68</v>
      </c>
      <c r="C3" s="165"/>
      <c r="D3" s="165"/>
      <c r="E3" s="165"/>
      <c r="F3" s="165"/>
      <c r="G3" s="165"/>
      <c r="H3" s="166"/>
      <c r="I3" s="5" t="str">
        <f>+B3</f>
        <v>Jan-24</v>
      </c>
      <c r="J3" s="164" t="s">
        <v>69</v>
      </c>
      <c r="K3" s="165"/>
      <c r="L3" s="165"/>
      <c r="M3" s="165"/>
      <c r="N3" s="165"/>
      <c r="O3" s="165"/>
      <c r="P3" s="166"/>
      <c r="Q3" s="5" t="str">
        <f>+J3</f>
        <v>Feb-24</v>
      </c>
      <c r="R3" s="164" t="s">
        <v>70</v>
      </c>
      <c r="S3" s="165"/>
      <c r="T3" s="165"/>
      <c r="U3" s="165"/>
      <c r="V3" s="165"/>
      <c r="W3" s="165"/>
      <c r="X3" s="166"/>
      <c r="Y3" s="5" t="str">
        <f>+R3</f>
        <v>Mar-24</v>
      </c>
      <c r="Z3" s="164" t="s">
        <v>71</v>
      </c>
      <c r="AA3" s="165"/>
      <c r="AB3" s="165"/>
      <c r="AC3" s="165"/>
      <c r="AD3" s="165"/>
      <c r="AE3" s="165"/>
      <c r="AF3" s="166"/>
      <c r="AG3" s="5" t="str">
        <f>+Z3</f>
        <v>Apr-24</v>
      </c>
      <c r="AH3" s="164" t="s">
        <v>72</v>
      </c>
      <c r="AI3" s="165"/>
      <c r="AJ3" s="165"/>
      <c r="AK3" s="165"/>
      <c r="AL3" s="165"/>
      <c r="AM3" s="165"/>
      <c r="AN3" s="166"/>
      <c r="AO3" s="5" t="str">
        <f>+AH3</f>
        <v>May-24</v>
      </c>
      <c r="AP3" s="164" t="s">
        <v>73</v>
      </c>
      <c r="AQ3" s="165"/>
      <c r="AR3" s="165"/>
      <c r="AS3" s="165"/>
      <c r="AT3" s="165"/>
      <c r="AU3" s="165"/>
      <c r="AV3" s="166"/>
      <c r="AW3" s="5" t="str">
        <f>+AP3</f>
        <v>Jun-24</v>
      </c>
      <c r="AX3" s="164" t="s">
        <v>74</v>
      </c>
      <c r="AY3" s="165"/>
      <c r="AZ3" s="165"/>
      <c r="BA3" s="165"/>
      <c r="BB3" s="165"/>
      <c r="BC3" s="165"/>
      <c r="BD3" s="166"/>
      <c r="BE3" s="5" t="str">
        <f>+AX3</f>
        <v>Jul-24</v>
      </c>
      <c r="BF3" s="164" t="s">
        <v>75</v>
      </c>
      <c r="BG3" s="165"/>
      <c r="BH3" s="165"/>
      <c r="BI3" s="165"/>
      <c r="BJ3" s="165"/>
      <c r="BK3" s="165"/>
      <c r="BL3" s="166"/>
      <c r="BM3" s="5" t="str">
        <f>+BF3</f>
        <v>Aug-24</v>
      </c>
      <c r="BN3" s="164" t="s">
        <v>76</v>
      </c>
      <c r="BO3" s="165"/>
      <c r="BP3" s="165"/>
      <c r="BQ3" s="165"/>
      <c r="BR3" s="165"/>
      <c r="BS3" s="165"/>
      <c r="BT3" s="166"/>
      <c r="BU3" s="5" t="str">
        <f>+BN3</f>
        <v>Sep-24</v>
      </c>
      <c r="BV3" s="164" t="s">
        <v>77</v>
      </c>
      <c r="BW3" s="165"/>
      <c r="BX3" s="165"/>
      <c r="BY3" s="165"/>
      <c r="BZ3" s="165"/>
      <c r="CA3" s="165"/>
      <c r="CB3" s="166"/>
      <c r="CC3" s="5" t="str">
        <f>+BV3</f>
        <v>Oct-24</v>
      </c>
      <c r="CD3" s="164" t="s">
        <v>78</v>
      </c>
      <c r="CE3" s="165"/>
      <c r="CF3" s="165"/>
      <c r="CG3" s="165"/>
      <c r="CH3" s="165"/>
      <c r="CI3" s="165"/>
      <c r="CJ3" s="166"/>
      <c r="CK3" s="5" t="str">
        <f>+CD3</f>
        <v>Nov-24</v>
      </c>
      <c r="CL3" s="164" t="s">
        <v>79</v>
      </c>
      <c r="CM3" s="165"/>
      <c r="CN3" s="165"/>
      <c r="CO3" s="165"/>
      <c r="CP3" s="165"/>
      <c r="CQ3" s="165"/>
      <c r="CR3" s="166"/>
      <c r="CS3" s="5" t="str">
        <f>+CL3</f>
        <v>Dec-24</v>
      </c>
      <c r="CT3" s="164" t="s">
        <v>80</v>
      </c>
      <c r="CU3" s="165"/>
      <c r="CV3" s="165"/>
      <c r="CW3" s="165"/>
      <c r="CX3" s="165"/>
      <c r="CY3" s="165"/>
      <c r="CZ3" s="166"/>
      <c r="DA3" s="5" t="str">
        <f>+CT3</f>
        <v>Total</v>
      </c>
    </row>
    <row r="4" spans="1:105" x14ac:dyDescent="0.25">
      <c r="A4" s="9"/>
      <c r="B4" s="10" t="e">
        <f>+#REF!</f>
        <v>#REF!</v>
      </c>
      <c r="C4" s="10" t="e">
        <f>+#REF!</f>
        <v>#REF!</v>
      </c>
      <c r="D4" s="10" t="e">
        <f>+#REF!</f>
        <v>#REF!</v>
      </c>
      <c r="E4" s="10" t="e">
        <f>+#REF!</f>
        <v>#REF!</v>
      </c>
      <c r="F4" s="10" t="e">
        <f>+#REF!</f>
        <v>#REF!</v>
      </c>
      <c r="G4" s="10" t="e">
        <f>+#REF!</f>
        <v>#REF!</v>
      </c>
      <c r="H4" s="10" t="e">
        <f>+#REF!</f>
        <v>#REF!</v>
      </c>
      <c r="I4" s="6" t="s">
        <v>81</v>
      </c>
      <c r="J4" s="46" t="e">
        <f>+#REF!</f>
        <v>#REF!</v>
      </c>
      <c r="K4" s="46" t="e">
        <f>+#REF!</f>
        <v>#REF!</v>
      </c>
      <c r="L4" s="46" t="e">
        <f>+#REF!</f>
        <v>#REF!</v>
      </c>
      <c r="M4" s="46" t="e">
        <f>+#REF!</f>
        <v>#REF!</v>
      </c>
      <c r="N4" s="46" t="e">
        <f>+#REF!</f>
        <v>#REF!</v>
      </c>
      <c r="O4" s="46" t="e">
        <f>+#REF!</f>
        <v>#REF!</v>
      </c>
      <c r="P4" s="46" t="e">
        <f>+#REF!</f>
        <v>#REF!</v>
      </c>
      <c r="Q4" s="6" t="s">
        <v>81</v>
      </c>
      <c r="R4" s="46" t="e">
        <f>+#REF!</f>
        <v>#REF!</v>
      </c>
      <c r="S4" s="46" t="e">
        <f>+#REF!</f>
        <v>#REF!</v>
      </c>
      <c r="T4" s="46" t="e">
        <f>+#REF!</f>
        <v>#REF!</v>
      </c>
      <c r="U4" s="46" t="e">
        <f>+#REF!</f>
        <v>#REF!</v>
      </c>
      <c r="V4" s="46" t="e">
        <f>+#REF!</f>
        <v>#REF!</v>
      </c>
      <c r="W4" s="46" t="e">
        <f>+#REF!</f>
        <v>#REF!</v>
      </c>
      <c r="X4" s="46" t="e">
        <f>+#REF!</f>
        <v>#REF!</v>
      </c>
      <c r="Y4" s="6" t="s">
        <v>81</v>
      </c>
      <c r="Z4" s="46" t="e">
        <f>+#REF!</f>
        <v>#REF!</v>
      </c>
      <c r="AA4" s="46" t="e">
        <f>+#REF!</f>
        <v>#REF!</v>
      </c>
      <c r="AB4" s="46" t="e">
        <f>+#REF!</f>
        <v>#REF!</v>
      </c>
      <c r="AC4" s="46" t="e">
        <f>+#REF!</f>
        <v>#REF!</v>
      </c>
      <c r="AD4" s="46" t="e">
        <f>+#REF!</f>
        <v>#REF!</v>
      </c>
      <c r="AE4" s="46" t="e">
        <f>+#REF!</f>
        <v>#REF!</v>
      </c>
      <c r="AF4" s="46" t="e">
        <f>+#REF!</f>
        <v>#REF!</v>
      </c>
      <c r="AG4" s="6" t="s">
        <v>81</v>
      </c>
      <c r="AH4" s="46" t="e">
        <f>+#REF!</f>
        <v>#REF!</v>
      </c>
      <c r="AI4" s="46" t="e">
        <f>+#REF!</f>
        <v>#REF!</v>
      </c>
      <c r="AJ4" s="46" t="e">
        <f>+#REF!</f>
        <v>#REF!</v>
      </c>
      <c r="AK4" s="46" t="e">
        <f>+#REF!</f>
        <v>#REF!</v>
      </c>
      <c r="AL4" s="46" t="e">
        <f>+#REF!</f>
        <v>#REF!</v>
      </c>
      <c r="AM4" s="46" t="e">
        <f>+#REF!</f>
        <v>#REF!</v>
      </c>
      <c r="AN4" s="46" t="e">
        <f>+#REF!</f>
        <v>#REF!</v>
      </c>
      <c r="AO4" s="6" t="s">
        <v>81</v>
      </c>
      <c r="AP4" s="46" t="e">
        <f>+#REF!</f>
        <v>#REF!</v>
      </c>
      <c r="AQ4" s="46" t="e">
        <f>+#REF!</f>
        <v>#REF!</v>
      </c>
      <c r="AR4" s="46" t="e">
        <f>+#REF!</f>
        <v>#REF!</v>
      </c>
      <c r="AS4" s="46" t="e">
        <f>+#REF!</f>
        <v>#REF!</v>
      </c>
      <c r="AT4" s="46" t="e">
        <f>+#REF!</f>
        <v>#REF!</v>
      </c>
      <c r="AU4" s="46" t="e">
        <f>+#REF!</f>
        <v>#REF!</v>
      </c>
      <c r="AV4" s="46" t="e">
        <f>+#REF!</f>
        <v>#REF!</v>
      </c>
      <c r="AW4" s="6" t="s">
        <v>81</v>
      </c>
      <c r="AX4" s="46" t="e">
        <f>+#REF!</f>
        <v>#REF!</v>
      </c>
      <c r="AY4" s="46" t="e">
        <f>+#REF!</f>
        <v>#REF!</v>
      </c>
      <c r="AZ4" s="46" t="e">
        <f>+#REF!</f>
        <v>#REF!</v>
      </c>
      <c r="BA4" s="46" t="e">
        <f>+#REF!</f>
        <v>#REF!</v>
      </c>
      <c r="BB4" s="46" t="e">
        <f>+#REF!</f>
        <v>#REF!</v>
      </c>
      <c r="BC4" s="46" t="e">
        <f>+#REF!</f>
        <v>#REF!</v>
      </c>
      <c r="BD4" s="46" t="e">
        <f>+#REF!</f>
        <v>#REF!</v>
      </c>
      <c r="BE4" s="6" t="s">
        <v>81</v>
      </c>
      <c r="BF4" s="46" t="e">
        <f>+#REF!</f>
        <v>#REF!</v>
      </c>
      <c r="BG4" s="46" t="e">
        <f>+#REF!</f>
        <v>#REF!</v>
      </c>
      <c r="BH4" s="46" t="e">
        <f>+#REF!</f>
        <v>#REF!</v>
      </c>
      <c r="BI4" s="46" t="e">
        <f>+#REF!</f>
        <v>#REF!</v>
      </c>
      <c r="BJ4" s="46" t="e">
        <f>+#REF!</f>
        <v>#REF!</v>
      </c>
      <c r="BK4" s="46" t="e">
        <f>+#REF!</f>
        <v>#REF!</v>
      </c>
      <c r="BL4" s="46" t="e">
        <f>+#REF!</f>
        <v>#REF!</v>
      </c>
      <c r="BM4" s="6" t="s">
        <v>81</v>
      </c>
      <c r="BN4" s="46" t="e">
        <f>+#REF!</f>
        <v>#REF!</v>
      </c>
      <c r="BO4" s="46" t="e">
        <f>+#REF!</f>
        <v>#REF!</v>
      </c>
      <c r="BP4" s="46" t="e">
        <f>+#REF!</f>
        <v>#REF!</v>
      </c>
      <c r="BQ4" s="46" t="e">
        <f>+#REF!</f>
        <v>#REF!</v>
      </c>
      <c r="BR4" s="46" t="e">
        <f>+#REF!</f>
        <v>#REF!</v>
      </c>
      <c r="BS4" s="46" t="e">
        <f>+#REF!</f>
        <v>#REF!</v>
      </c>
      <c r="BT4" s="46" t="e">
        <f>+#REF!</f>
        <v>#REF!</v>
      </c>
      <c r="BU4" s="6" t="s">
        <v>81</v>
      </c>
      <c r="BV4" s="46" t="e">
        <f>+#REF!</f>
        <v>#REF!</v>
      </c>
      <c r="BW4" s="46" t="e">
        <f>+#REF!</f>
        <v>#REF!</v>
      </c>
      <c r="BX4" s="46" t="e">
        <f>+#REF!</f>
        <v>#REF!</v>
      </c>
      <c r="BY4" s="46" t="e">
        <f>+#REF!</f>
        <v>#REF!</v>
      </c>
      <c r="BZ4" s="46" t="e">
        <f>+#REF!</f>
        <v>#REF!</v>
      </c>
      <c r="CA4" s="46" t="e">
        <f>+#REF!</f>
        <v>#REF!</v>
      </c>
      <c r="CB4" s="46" t="e">
        <f>+#REF!</f>
        <v>#REF!</v>
      </c>
      <c r="CC4" s="6" t="s">
        <v>81</v>
      </c>
      <c r="CD4" s="46" t="e">
        <f>+#REF!</f>
        <v>#REF!</v>
      </c>
      <c r="CE4" s="46" t="e">
        <f>+#REF!</f>
        <v>#REF!</v>
      </c>
      <c r="CF4" s="46" t="e">
        <f>+#REF!</f>
        <v>#REF!</v>
      </c>
      <c r="CG4" s="46" t="e">
        <f>+#REF!</f>
        <v>#REF!</v>
      </c>
      <c r="CH4" s="46" t="e">
        <f>+#REF!</f>
        <v>#REF!</v>
      </c>
      <c r="CI4" s="46" t="e">
        <f>+#REF!</f>
        <v>#REF!</v>
      </c>
      <c r="CJ4" s="46" t="e">
        <f>+#REF!</f>
        <v>#REF!</v>
      </c>
      <c r="CK4" s="6" t="s">
        <v>81</v>
      </c>
      <c r="CL4" s="46" t="e">
        <f>+#REF!</f>
        <v>#REF!</v>
      </c>
      <c r="CM4" s="46" t="e">
        <f>+#REF!</f>
        <v>#REF!</v>
      </c>
      <c r="CN4" s="46" t="e">
        <f>+#REF!</f>
        <v>#REF!</v>
      </c>
      <c r="CO4" s="46" t="e">
        <f>+#REF!</f>
        <v>#REF!</v>
      </c>
      <c r="CP4" s="46" t="e">
        <f>+#REF!</f>
        <v>#REF!</v>
      </c>
      <c r="CQ4" s="46" t="e">
        <f>+#REF!</f>
        <v>#REF!</v>
      </c>
      <c r="CR4" s="46" t="e">
        <f>+#REF!</f>
        <v>#REF!</v>
      </c>
      <c r="CS4" s="6" t="s">
        <v>81</v>
      </c>
      <c r="CT4" s="46" t="e">
        <f>+#REF!</f>
        <v>#REF!</v>
      </c>
      <c r="CU4" s="46" t="e">
        <f>+#REF!</f>
        <v>#REF!</v>
      </c>
      <c r="CV4" s="46" t="e">
        <f>+#REF!</f>
        <v>#REF!</v>
      </c>
      <c r="CW4" s="46" t="e">
        <f>+#REF!</f>
        <v>#REF!</v>
      </c>
      <c r="CX4" s="46" t="e">
        <f>+#REF!</f>
        <v>#REF!</v>
      </c>
      <c r="CY4" s="46" t="e">
        <f>+#REF!</f>
        <v>#REF!</v>
      </c>
      <c r="CZ4" s="46" t="e">
        <f>+#REF!</f>
        <v>#REF!</v>
      </c>
      <c r="DA4" s="6" t="s">
        <v>81</v>
      </c>
    </row>
    <row r="5" spans="1:105" x14ac:dyDescent="0.25">
      <c r="A5" s="11" t="s">
        <v>2</v>
      </c>
      <c r="B5" s="47"/>
      <c r="H5" s="48"/>
      <c r="I5" s="49"/>
      <c r="J5" s="47"/>
      <c r="P5" s="48"/>
      <c r="Q5" s="49"/>
      <c r="R5" s="47"/>
      <c r="X5" s="48"/>
      <c r="Y5" s="49"/>
      <c r="Z5" s="47"/>
      <c r="AF5" s="48"/>
      <c r="AG5" s="49"/>
      <c r="AH5" s="47"/>
      <c r="AN5" s="48"/>
      <c r="AO5" s="49"/>
      <c r="AP5" s="47"/>
      <c r="AV5" s="48"/>
      <c r="AW5" s="49"/>
      <c r="AX5" s="47"/>
      <c r="BD5" s="48"/>
      <c r="BE5" s="49"/>
      <c r="BF5" s="47"/>
      <c r="BL5" s="48"/>
      <c r="BM5" s="49"/>
      <c r="BN5" s="47"/>
      <c r="BT5" s="48"/>
      <c r="BU5" s="49"/>
      <c r="BV5" s="47"/>
      <c r="CB5" s="48"/>
      <c r="CC5" s="49"/>
      <c r="CD5" s="47"/>
      <c r="CJ5" s="48"/>
      <c r="CK5" s="49"/>
      <c r="CL5" s="47"/>
      <c r="CR5" s="48"/>
      <c r="CS5" s="49"/>
      <c r="CT5" s="47"/>
      <c r="CZ5" s="48"/>
      <c r="DA5" s="49"/>
    </row>
    <row r="6" spans="1:105" x14ac:dyDescent="0.25">
      <c r="A6" s="3" t="s">
        <v>82</v>
      </c>
      <c r="B6" s="50" t="e">
        <f>SUMIF(#REF!,$A6,#REF!)</f>
        <v>#REF!</v>
      </c>
      <c r="C6" s="12" t="e">
        <f>SUMIF(#REF!,$A6,#REF!)</f>
        <v>#REF!</v>
      </c>
      <c r="D6" s="12" t="e">
        <f>SUMIF(#REF!,$A6,#REF!)</f>
        <v>#REF!</v>
      </c>
      <c r="E6" s="12" t="e">
        <f>SUMIF(#REF!,$A6,#REF!)</f>
        <v>#REF!</v>
      </c>
      <c r="F6" s="12" t="e">
        <f>SUMIF(#REF!,$A6,#REF!)</f>
        <v>#REF!</v>
      </c>
      <c r="G6" s="12" t="e">
        <f>SUMIF(#REF!,$A6,#REF!)</f>
        <v>#REF!</v>
      </c>
      <c r="H6" s="51" t="e">
        <f>SUMIF(#REF!,$A6,#REF!)</f>
        <v>#REF!</v>
      </c>
      <c r="I6" s="52" t="e">
        <f t="shared" ref="I6:I9" si="0">SUM(B6:H6)</f>
        <v>#REF!</v>
      </c>
      <c r="J6" s="50" t="e">
        <f>SUMIF(#REF!,$A6,#REF!)</f>
        <v>#REF!</v>
      </c>
      <c r="K6" s="12" t="e">
        <f>SUMIF(#REF!,$A6,#REF!)</f>
        <v>#REF!</v>
      </c>
      <c r="L6" s="12" t="e">
        <f>SUMIF(#REF!,$A6,#REF!)</f>
        <v>#REF!</v>
      </c>
      <c r="M6" s="12" t="e">
        <f>SUMIF(#REF!,$A6,#REF!)</f>
        <v>#REF!</v>
      </c>
      <c r="N6" s="12" t="e">
        <f>SUMIF(#REF!,$A6,#REF!)</f>
        <v>#REF!</v>
      </c>
      <c r="O6" s="12" t="e">
        <f>SUMIF(#REF!,$A6,#REF!)</f>
        <v>#REF!</v>
      </c>
      <c r="P6" s="51" t="e">
        <f>SUMIF(#REF!,$A6,#REF!)</f>
        <v>#REF!</v>
      </c>
      <c r="Q6" s="52" t="e">
        <f t="shared" ref="Q6:Q9" si="1">SUM(J6:P6)</f>
        <v>#REF!</v>
      </c>
      <c r="R6" s="50" t="e">
        <f>SUMIF(#REF!,$A6,#REF!)</f>
        <v>#REF!</v>
      </c>
      <c r="S6" s="12" t="e">
        <f>SUMIF(#REF!,$A6,#REF!)</f>
        <v>#REF!</v>
      </c>
      <c r="T6" s="12" t="e">
        <f>SUMIF(#REF!,$A6,#REF!)</f>
        <v>#REF!</v>
      </c>
      <c r="U6" s="12" t="e">
        <f>SUMIF(#REF!,$A6,#REF!)</f>
        <v>#REF!</v>
      </c>
      <c r="V6" s="12" t="e">
        <f>SUMIF(#REF!,$A6,#REF!)</f>
        <v>#REF!</v>
      </c>
      <c r="W6" s="12" t="e">
        <f>SUMIF(#REF!,$A6,#REF!)</f>
        <v>#REF!</v>
      </c>
      <c r="X6" s="51" t="e">
        <f>SUMIF(#REF!,$A6,#REF!)</f>
        <v>#REF!</v>
      </c>
      <c r="Y6" s="52" t="e">
        <f t="shared" ref="Y6:Y9" si="2">SUM(R6:X6)</f>
        <v>#REF!</v>
      </c>
      <c r="Z6" s="50" t="e">
        <f>SUMIF(#REF!,$A6,#REF!)</f>
        <v>#REF!</v>
      </c>
      <c r="AA6" s="12" t="e">
        <f>SUMIF(#REF!,$A6,#REF!)</f>
        <v>#REF!</v>
      </c>
      <c r="AB6" s="12" t="e">
        <f>SUMIF(#REF!,$A6,#REF!)</f>
        <v>#REF!</v>
      </c>
      <c r="AC6" s="12" t="e">
        <f>SUMIF(#REF!,$A6,#REF!)</f>
        <v>#REF!</v>
      </c>
      <c r="AD6" s="12" t="e">
        <f>SUMIF(#REF!,$A6,#REF!)</f>
        <v>#REF!</v>
      </c>
      <c r="AE6" s="12" t="e">
        <f>SUMIF(#REF!,$A6,#REF!)</f>
        <v>#REF!</v>
      </c>
      <c r="AF6" s="51" t="e">
        <f>SUMIF(#REF!,$A6,#REF!)</f>
        <v>#REF!</v>
      </c>
      <c r="AG6" s="52" t="e">
        <f t="shared" ref="AG6:AG9" si="3">SUM(Z6:AF6)</f>
        <v>#REF!</v>
      </c>
      <c r="AH6" s="50" t="e">
        <f>SUMIF(#REF!,$A6,#REF!)</f>
        <v>#REF!</v>
      </c>
      <c r="AI6" s="12" t="e">
        <f>SUMIF(#REF!,$A6,#REF!)</f>
        <v>#REF!</v>
      </c>
      <c r="AJ6" s="12" t="e">
        <f>SUMIF(#REF!,$A6,#REF!)</f>
        <v>#REF!</v>
      </c>
      <c r="AK6" s="12" t="e">
        <f>SUMIF(#REF!,$A6,#REF!)</f>
        <v>#REF!</v>
      </c>
      <c r="AL6" s="12" t="e">
        <f>SUMIF(#REF!,$A6,#REF!)</f>
        <v>#REF!</v>
      </c>
      <c r="AM6" s="12" t="e">
        <f>SUMIF(#REF!,$A6,#REF!)</f>
        <v>#REF!</v>
      </c>
      <c r="AN6" s="51" t="e">
        <f>SUMIF(#REF!,$A6,#REF!)</f>
        <v>#REF!</v>
      </c>
      <c r="AO6" s="52" t="e">
        <f t="shared" ref="AO6:AO9" si="4">SUM(AH6:AN6)</f>
        <v>#REF!</v>
      </c>
      <c r="AP6" s="50" t="e">
        <f>SUMIF(#REF!,$A6,#REF!)</f>
        <v>#REF!</v>
      </c>
      <c r="AQ6" s="12" t="e">
        <f>SUMIF(#REF!,$A6,#REF!)</f>
        <v>#REF!</v>
      </c>
      <c r="AR6" s="12" t="e">
        <f>SUMIF(#REF!,$A6,#REF!)</f>
        <v>#REF!</v>
      </c>
      <c r="AS6" s="12" t="e">
        <f>SUMIF(#REF!,$A6,#REF!)</f>
        <v>#REF!</v>
      </c>
      <c r="AT6" s="12" t="e">
        <f>SUMIF(#REF!,$A6,#REF!)</f>
        <v>#REF!</v>
      </c>
      <c r="AU6" s="12" t="e">
        <f>SUMIF(#REF!,$A6,#REF!)</f>
        <v>#REF!</v>
      </c>
      <c r="AV6" s="51" t="e">
        <f>SUMIF(#REF!,$A6,#REF!)</f>
        <v>#REF!</v>
      </c>
      <c r="AW6" s="52" t="e">
        <f t="shared" ref="AW6:AW9" si="5">SUM(AP6:AV6)</f>
        <v>#REF!</v>
      </c>
      <c r="AX6" s="50" t="e">
        <f>SUMIF(#REF!,$A6,#REF!)</f>
        <v>#REF!</v>
      </c>
      <c r="AY6" s="12" t="e">
        <f>SUMIF(#REF!,$A6,#REF!)</f>
        <v>#REF!</v>
      </c>
      <c r="AZ6" s="12" t="e">
        <f>SUMIF(#REF!,$A6,#REF!)</f>
        <v>#REF!</v>
      </c>
      <c r="BA6" s="12" t="e">
        <f>SUMIF(#REF!,$A6,#REF!)</f>
        <v>#REF!</v>
      </c>
      <c r="BB6" s="12" t="e">
        <f>SUMIF(#REF!,$A6,#REF!)</f>
        <v>#REF!</v>
      </c>
      <c r="BC6" s="12" t="e">
        <f>SUMIF(#REF!,$A6,#REF!)</f>
        <v>#REF!</v>
      </c>
      <c r="BD6" s="51" t="e">
        <f>SUMIF(#REF!,$A6,#REF!)</f>
        <v>#REF!</v>
      </c>
      <c r="BE6" s="52" t="e">
        <f t="shared" ref="BE6:BE9" si="6">SUM(AX6:BD6)</f>
        <v>#REF!</v>
      </c>
      <c r="BF6" s="50" t="e">
        <f>SUMIF(#REF!,$A6,#REF!)</f>
        <v>#REF!</v>
      </c>
      <c r="BG6" s="12" t="e">
        <f>SUMIF(#REF!,$A6,#REF!)</f>
        <v>#REF!</v>
      </c>
      <c r="BH6" s="12" t="e">
        <f>SUMIF(#REF!,$A6,#REF!)</f>
        <v>#REF!</v>
      </c>
      <c r="BI6" s="12" t="e">
        <f>SUMIF(#REF!,$A6,#REF!)</f>
        <v>#REF!</v>
      </c>
      <c r="BJ6" s="12" t="e">
        <f>SUMIF(#REF!,$A6,#REF!)</f>
        <v>#REF!</v>
      </c>
      <c r="BK6" s="12" t="e">
        <f>SUMIF(#REF!,$A6,#REF!)</f>
        <v>#REF!</v>
      </c>
      <c r="BL6" s="51" t="e">
        <f>SUMIF(#REF!,$A6,#REF!)</f>
        <v>#REF!</v>
      </c>
      <c r="BM6" s="52" t="e">
        <f t="shared" ref="BM6:BM9" si="7">SUM(BF6:BL6)</f>
        <v>#REF!</v>
      </c>
      <c r="BN6" s="50" t="e">
        <f>SUMIF(#REF!,$A6,#REF!)</f>
        <v>#REF!</v>
      </c>
      <c r="BO6" s="12" t="e">
        <f>SUMIF(#REF!,$A6,#REF!)</f>
        <v>#REF!</v>
      </c>
      <c r="BP6" s="12" t="e">
        <f>SUMIF(#REF!,$A6,#REF!)</f>
        <v>#REF!</v>
      </c>
      <c r="BQ6" s="12" t="e">
        <f>SUMIF(#REF!,$A6,#REF!)</f>
        <v>#REF!</v>
      </c>
      <c r="BR6" s="12" t="e">
        <f>SUMIF(#REF!,$A6,#REF!)</f>
        <v>#REF!</v>
      </c>
      <c r="BS6" s="12" t="e">
        <f>SUMIF(#REF!,$A6,#REF!)</f>
        <v>#REF!</v>
      </c>
      <c r="BT6" s="51" t="e">
        <f>SUMIF(#REF!,$A6,#REF!)</f>
        <v>#REF!</v>
      </c>
      <c r="BU6" s="52" t="e">
        <f t="shared" ref="BU6:BU9" si="8">SUM(BN6:BT6)</f>
        <v>#REF!</v>
      </c>
      <c r="BV6" s="50" t="e">
        <f>SUMIF(#REF!,$A6,#REF!)</f>
        <v>#REF!</v>
      </c>
      <c r="BW6" s="12" t="e">
        <f>SUMIF(#REF!,$A6,#REF!)</f>
        <v>#REF!</v>
      </c>
      <c r="BX6" s="12" t="e">
        <f>SUMIF(#REF!,$A6,#REF!)</f>
        <v>#REF!</v>
      </c>
      <c r="BY6" s="12" t="e">
        <f>SUMIF(#REF!,$A6,#REF!)</f>
        <v>#REF!</v>
      </c>
      <c r="BZ6" s="12" t="e">
        <f>SUMIF(#REF!,$A6,#REF!)</f>
        <v>#REF!</v>
      </c>
      <c r="CA6" s="12" t="e">
        <f>SUMIF(#REF!,$A6,#REF!)</f>
        <v>#REF!</v>
      </c>
      <c r="CB6" s="51" t="e">
        <f>SUMIF(#REF!,$A6,#REF!)</f>
        <v>#REF!</v>
      </c>
      <c r="CC6" s="52" t="e">
        <f t="shared" ref="CC6:CC9" si="9">SUM(BV6:CB6)</f>
        <v>#REF!</v>
      </c>
      <c r="CD6" s="50" t="e">
        <f>SUMIF(#REF!,$A6,#REF!)</f>
        <v>#REF!</v>
      </c>
      <c r="CE6" s="12" t="e">
        <f>SUMIF(#REF!,$A6,#REF!)</f>
        <v>#REF!</v>
      </c>
      <c r="CF6" s="12" t="e">
        <f>SUMIF(#REF!,$A6,#REF!)</f>
        <v>#REF!</v>
      </c>
      <c r="CG6" s="12" t="e">
        <f>SUMIF(#REF!,$A6,#REF!)</f>
        <v>#REF!</v>
      </c>
      <c r="CH6" s="12" t="e">
        <f>SUMIF(#REF!,$A6,#REF!)</f>
        <v>#REF!</v>
      </c>
      <c r="CI6" s="12" t="e">
        <f>SUMIF(#REF!,$A6,#REF!)</f>
        <v>#REF!</v>
      </c>
      <c r="CJ6" s="51" t="e">
        <f>SUMIF(#REF!,$A6,#REF!)</f>
        <v>#REF!</v>
      </c>
      <c r="CK6" s="52" t="e">
        <f t="shared" ref="CK6:CK9" si="10">SUM(CD6:CJ6)</f>
        <v>#REF!</v>
      </c>
      <c r="CL6" s="50" t="e">
        <f>SUMIF(#REF!,$A6,#REF!)</f>
        <v>#REF!</v>
      </c>
      <c r="CM6" s="12" t="e">
        <f>SUMIF(#REF!,$A6,#REF!)</f>
        <v>#REF!</v>
      </c>
      <c r="CN6" s="12" t="e">
        <f>SUMIF(#REF!,$A6,#REF!)</f>
        <v>#REF!</v>
      </c>
      <c r="CO6" s="12" t="e">
        <f>SUMIF(#REF!,$A6,#REF!)</f>
        <v>#REF!</v>
      </c>
      <c r="CP6" s="12" t="e">
        <f>SUMIF(#REF!,$A6,#REF!)</f>
        <v>#REF!</v>
      </c>
      <c r="CQ6" s="12" t="e">
        <f>SUMIF(#REF!,$A6,#REF!)</f>
        <v>#REF!</v>
      </c>
      <c r="CR6" s="51" t="e">
        <f>SUMIF(#REF!,$A6,#REF!)</f>
        <v>#REF!</v>
      </c>
      <c r="CS6" s="52" t="e">
        <f t="shared" ref="CS6:CS9" si="11">SUM(CL6:CR6)</f>
        <v>#REF!</v>
      </c>
      <c r="CT6" s="50" t="e">
        <f t="shared" ref="CT6:CZ6" si="12">+B6+J6+R6+Z6+AH6+AP6+AX6+BF6+BN6+BV6+CD6+CL6</f>
        <v>#REF!</v>
      </c>
      <c r="CU6" s="12" t="e">
        <f t="shared" si="12"/>
        <v>#REF!</v>
      </c>
      <c r="CV6" s="12" t="e">
        <f t="shared" si="12"/>
        <v>#REF!</v>
      </c>
      <c r="CW6" s="12" t="e">
        <f t="shared" si="12"/>
        <v>#REF!</v>
      </c>
      <c r="CX6" s="12" t="e">
        <f t="shared" si="12"/>
        <v>#REF!</v>
      </c>
      <c r="CY6" s="12" t="e">
        <f t="shared" si="12"/>
        <v>#REF!</v>
      </c>
      <c r="CZ6" s="51" t="e">
        <f t="shared" si="12"/>
        <v>#REF!</v>
      </c>
      <c r="DA6" s="52" t="e">
        <f t="shared" ref="DA6:DA9" si="13">SUM(CT6:CZ6)</f>
        <v>#REF!</v>
      </c>
    </row>
    <row r="7" spans="1:105" x14ac:dyDescent="0.25">
      <c r="A7" s="3" t="s">
        <v>5</v>
      </c>
      <c r="B7" s="50" t="e">
        <f>SUMIF(#REF!,$A7,#REF!)</f>
        <v>#REF!</v>
      </c>
      <c r="C7" s="12" t="e">
        <f>SUMIF(#REF!,$A7,#REF!)</f>
        <v>#REF!</v>
      </c>
      <c r="D7" s="12" t="e">
        <f>SUMIF(#REF!,$A7,#REF!)</f>
        <v>#REF!</v>
      </c>
      <c r="E7" s="12" t="e">
        <f>SUMIF(#REF!,$A7,#REF!)</f>
        <v>#REF!</v>
      </c>
      <c r="F7" s="12" t="e">
        <f>SUMIF(#REF!,$A7,#REF!)</f>
        <v>#REF!</v>
      </c>
      <c r="G7" s="12" t="e">
        <f>SUMIF(#REF!,$A7,#REF!)</f>
        <v>#REF!</v>
      </c>
      <c r="H7" s="51" t="e">
        <f>SUMIF(#REF!,$A7,#REF!)</f>
        <v>#REF!</v>
      </c>
      <c r="I7" s="52" t="e">
        <f t="shared" si="0"/>
        <v>#REF!</v>
      </c>
      <c r="J7" s="50" t="e">
        <f>SUMIF(#REF!,$A7,#REF!)</f>
        <v>#REF!</v>
      </c>
      <c r="K7" s="12" t="e">
        <f>SUMIF(#REF!,$A7,#REF!)</f>
        <v>#REF!</v>
      </c>
      <c r="L7" s="12" t="e">
        <f>SUMIF(#REF!,$A7,#REF!)</f>
        <v>#REF!</v>
      </c>
      <c r="M7" s="12" t="e">
        <f>SUMIF(#REF!,$A7,#REF!)</f>
        <v>#REF!</v>
      </c>
      <c r="N7" s="12" t="e">
        <f>SUMIF(#REF!,$A7,#REF!)</f>
        <v>#REF!</v>
      </c>
      <c r="O7" s="12" t="e">
        <f>SUMIF(#REF!,$A7,#REF!)</f>
        <v>#REF!</v>
      </c>
      <c r="P7" s="51" t="e">
        <f>SUMIF(#REF!,$A7,#REF!)</f>
        <v>#REF!</v>
      </c>
      <c r="Q7" s="52" t="e">
        <f t="shared" si="1"/>
        <v>#REF!</v>
      </c>
      <c r="R7" s="50" t="e">
        <f>SUMIF(#REF!,$A7,#REF!)</f>
        <v>#REF!</v>
      </c>
      <c r="S7" s="12" t="e">
        <f>SUMIF(#REF!,$A7,#REF!)</f>
        <v>#REF!</v>
      </c>
      <c r="T7" s="12" t="e">
        <f>SUMIF(#REF!,$A7,#REF!)</f>
        <v>#REF!</v>
      </c>
      <c r="U7" s="12" t="e">
        <f>SUMIF(#REF!,$A7,#REF!)</f>
        <v>#REF!</v>
      </c>
      <c r="V7" s="12" t="e">
        <f>SUMIF(#REF!,$A7,#REF!)</f>
        <v>#REF!</v>
      </c>
      <c r="W7" s="12" t="e">
        <f>SUMIF(#REF!,$A7,#REF!)</f>
        <v>#REF!</v>
      </c>
      <c r="X7" s="51" t="e">
        <f>SUMIF(#REF!,$A7,#REF!)</f>
        <v>#REF!</v>
      </c>
      <c r="Y7" s="52" t="e">
        <f t="shared" si="2"/>
        <v>#REF!</v>
      </c>
      <c r="Z7" s="50" t="e">
        <f>SUMIF(#REF!,$A7,#REF!)</f>
        <v>#REF!</v>
      </c>
      <c r="AA7" s="12" t="e">
        <f>SUMIF(#REF!,$A7,#REF!)</f>
        <v>#REF!</v>
      </c>
      <c r="AB7" s="12" t="e">
        <f>SUMIF(#REF!,$A7,#REF!)</f>
        <v>#REF!</v>
      </c>
      <c r="AC7" s="12" t="e">
        <f>SUMIF(#REF!,$A7,#REF!)</f>
        <v>#REF!</v>
      </c>
      <c r="AD7" s="12" t="e">
        <f>SUMIF(#REF!,$A7,#REF!)</f>
        <v>#REF!</v>
      </c>
      <c r="AE7" s="12" t="e">
        <f>SUMIF(#REF!,$A7,#REF!)</f>
        <v>#REF!</v>
      </c>
      <c r="AF7" s="51" t="e">
        <f>SUMIF(#REF!,$A7,#REF!)</f>
        <v>#REF!</v>
      </c>
      <c r="AG7" s="52" t="e">
        <f t="shared" si="3"/>
        <v>#REF!</v>
      </c>
      <c r="AH7" s="50" t="e">
        <f>SUMIF(#REF!,$A7,#REF!)</f>
        <v>#REF!</v>
      </c>
      <c r="AI7" s="12" t="e">
        <f>SUMIF(#REF!,$A7,#REF!)</f>
        <v>#REF!</v>
      </c>
      <c r="AJ7" s="12" t="e">
        <f>SUMIF(#REF!,$A7,#REF!)</f>
        <v>#REF!</v>
      </c>
      <c r="AK7" s="12" t="e">
        <f>SUMIF(#REF!,$A7,#REF!)</f>
        <v>#REF!</v>
      </c>
      <c r="AL7" s="12" t="e">
        <f>SUMIF(#REF!,$A7,#REF!)</f>
        <v>#REF!</v>
      </c>
      <c r="AM7" s="12" t="e">
        <f>SUMIF(#REF!,$A7,#REF!)</f>
        <v>#REF!</v>
      </c>
      <c r="AN7" s="51" t="e">
        <f>SUMIF(#REF!,$A7,#REF!)</f>
        <v>#REF!</v>
      </c>
      <c r="AO7" s="52" t="e">
        <f t="shared" si="4"/>
        <v>#REF!</v>
      </c>
      <c r="AP7" s="50" t="e">
        <f>SUMIF(#REF!,$A7,#REF!)</f>
        <v>#REF!</v>
      </c>
      <c r="AQ7" s="12" t="e">
        <f>SUMIF(#REF!,$A7,#REF!)</f>
        <v>#REF!</v>
      </c>
      <c r="AR7" s="12" t="e">
        <f>SUMIF(#REF!,$A7,#REF!)</f>
        <v>#REF!</v>
      </c>
      <c r="AS7" s="12" t="e">
        <f>SUMIF(#REF!,$A7,#REF!)</f>
        <v>#REF!</v>
      </c>
      <c r="AT7" s="12" t="e">
        <f>SUMIF(#REF!,$A7,#REF!)</f>
        <v>#REF!</v>
      </c>
      <c r="AU7" s="12" t="e">
        <f>SUMIF(#REF!,$A7,#REF!)</f>
        <v>#REF!</v>
      </c>
      <c r="AV7" s="51" t="e">
        <f>SUMIF(#REF!,$A7,#REF!)</f>
        <v>#REF!</v>
      </c>
      <c r="AW7" s="52" t="e">
        <f t="shared" si="5"/>
        <v>#REF!</v>
      </c>
      <c r="AX7" s="50" t="e">
        <f>SUMIF(#REF!,$A7,#REF!)</f>
        <v>#REF!</v>
      </c>
      <c r="AY7" s="12" t="e">
        <f>SUMIF(#REF!,$A7,#REF!)</f>
        <v>#REF!</v>
      </c>
      <c r="AZ7" s="12" t="e">
        <f>SUMIF(#REF!,$A7,#REF!)</f>
        <v>#REF!</v>
      </c>
      <c r="BA7" s="12" t="e">
        <f>SUMIF(#REF!,$A7,#REF!)</f>
        <v>#REF!</v>
      </c>
      <c r="BB7" s="12" t="e">
        <f>SUMIF(#REF!,$A7,#REF!)</f>
        <v>#REF!</v>
      </c>
      <c r="BC7" s="12" t="e">
        <f>SUMIF(#REF!,$A7,#REF!)</f>
        <v>#REF!</v>
      </c>
      <c r="BD7" s="51" t="e">
        <f>SUMIF(#REF!,$A7,#REF!)</f>
        <v>#REF!</v>
      </c>
      <c r="BE7" s="52" t="e">
        <f t="shared" si="6"/>
        <v>#REF!</v>
      </c>
      <c r="BF7" s="50" t="e">
        <f>SUMIF(#REF!,$A7,#REF!)</f>
        <v>#REF!</v>
      </c>
      <c r="BG7" s="12" t="e">
        <f>SUMIF(#REF!,$A7,#REF!)</f>
        <v>#REF!</v>
      </c>
      <c r="BH7" s="12" t="e">
        <f>SUMIF(#REF!,$A7,#REF!)</f>
        <v>#REF!</v>
      </c>
      <c r="BI7" s="12" t="e">
        <f>SUMIF(#REF!,$A7,#REF!)</f>
        <v>#REF!</v>
      </c>
      <c r="BJ7" s="12" t="e">
        <f>SUMIF(#REF!,$A7,#REF!)</f>
        <v>#REF!</v>
      </c>
      <c r="BK7" s="12" t="e">
        <f>SUMIF(#REF!,$A7,#REF!)</f>
        <v>#REF!</v>
      </c>
      <c r="BL7" s="51" t="e">
        <f>SUMIF(#REF!,$A7,#REF!)</f>
        <v>#REF!</v>
      </c>
      <c r="BM7" s="52" t="e">
        <f t="shared" si="7"/>
        <v>#REF!</v>
      </c>
      <c r="BN7" s="50" t="e">
        <f>SUMIF(#REF!,$A7,#REF!)</f>
        <v>#REF!</v>
      </c>
      <c r="BO7" s="12" t="e">
        <f>SUMIF(#REF!,$A7,#REF!)</f>
        <v>#REF!</v>
      </c>
      <c r="BP7" s="12" t="e">
        <f>SUMIF(#REF!,$A7,#REF!)</f>
        <v>#REF!</v>
      </c>
      <c r="BQ7" s="12" t="e">
        <f>SUMIF(#REF!,$A7,#REF!)</f>
        <v>#REF!</v>
      </c>
      <c r="BR7" s="12" t="e">
        <f>SUMIF(#REF!,$A7,#REF!)</f>
        <v>#REF!</v>
      </c>
      <c r="BS7" s="12" t="e">
        <f>SUMIF(#REF!,$A7,#REF!)</f>
        <v>#REF!</v>
      </c>
      <c r="BT7" s="51" t="e">
        <f>SUMIF(#REF!,$A7,#REF!)</f>
        <v>#REF!</v>
      </c>
      <c r="BU7" s="52" t="e">
        <f t="shared" si="8"/>
        <v>#REF!</v>
      </c>
      <c r="BV7" s="50" t="e">
        <f>SUMIF(#REF!,$A7,#REF!)</f>
        <v>#REF!</v>
      </c>
      <c r="BW7" s="12" t="e">
        <f>SUMIF(#REF!,$A7,#REF!)</f>
        <v>#REF!</v>
      </c>
      <c r="BX7" s="12" t="e">
        <f>SUMIF(#REF!,$A7,#REF!)</f>
        <v>#REF!</v>
      </c>
      <c r="BY7" s="12" t="e">
        <f>SUMIF(#REF!,$A7,#REF!)</f>
        <v>#REF!</v>
      </c>
      <c r="BZ7" s="12" t="e">
        <f>SUMIF(#REF!,$A7,#REF!)</f>
        <v>#REF!</v>
      </c>
      <c r="CA7" s="12" t="e">
        <f>SUMIF(#REF!,$A7,#REF!)</f>
        <v>#REF!</v>
      </c>
      <c r="CB7" s="51" t="e">
        <f>SUMIF(#REF!,$A7,#REF!)</f>
        <v>#REF!</v>
      </c>
      <c r="CC7" s="52" t="e">
        <f t="shared" si="9"/>
        <v>#REF!</v>
      </c>
      <c r="CD7" s="50" t="e">
        <f>SUMIF(#REF!,$A7,#REF!)</f>
        <v>#REF!</v>
      </c>
      <c r="CE7" s="12" t="e">
        <f>SUMIF(#REF!,$A7,#REF!)</f>
        <v>#REF!</v>
      </c>
      <c r="CF7" s="12" t="e">
        <f>SUMIF(#REF!,$A7,#REF!)</f>
        <v>#REF!</v>
      </c>
      <c r="CG7" s="12" t="e">
        <f>SUMIF(#REF!,$A7,#REF!)</f>
        <v>#REF!</v>
      </c>
      <c r="CH7" s="12" t="e">
        <f>SUMIF(#REF!,$A7,#REF!)</f>
        <v>#REF!</v>
      </c>
      <c r="CI7" s="12" t="e">
        <f>SUMIF(#REF!,$A7,#REF!)</f>
        <v>#REF!</v>
      </c>
      <c r="CJ7" s="51" t="e">
        <f>SUMIF(#REF!,$A7,#REF!)</f>
        <v>#REF!</v>
      </c>
      <c r="CK7" s="52" t="e">
        <f t="shared" si="10"/>
        <v>#REF!</v>
      </c>
      <c r="CL7" s="50" t="e">
        <f>SUMIF(#REF!,$A7,#REF!)</f>
        <v>#REF!</v>
      </c>
      <c r="CM7" s="12" t="e">
        <f>SUMIF(#REF!,$A7,#REF!)</f>
        <v>#REF!</v>
      </c>
      <c r="CN7" s="12" t="e">
        <f>SUMIF(#REF!,$A7,#REF!)</f>
        <v>#REF!</v>
      </c>
      <c r="CO7" s="12" t="e">
        <f>SUMIF(#REF!,$A7,#REF!)</f>
        <v>#REF!</v>
      </c>
      <c r="CP7" s="12" t="e">
        <f>SUMIF(#REF!,$A7,#REF!)</f>
        <v>#REF!</v>
      </c>
      <c r="CQ7" s="12" t="e">
        <f>SUMIF(#REF!,$A7,#REF!)</f>
        <v>#REF!</v>
      </c>
      <c r="CR7" s="51" t="e">
        <f>SUMIF(#REF!,$A7,#REF!)</f>
        <v>#REF!</v>
      </c>
      <c r="CS7" s="52" t="e">
        <f t="shared" si="11"/>
        <v>#REF!</v>
      </c>
      <c r="CT7" s="50" t="e">
        <f t="shared" ref="CT7:CZ7" si="14">+B7+J7+R7+Z7+AH7+AP7+AX7+BF7+BN7+BV7+CD7+CL7</f>
        <v>#REF!</v>
      </c>
      <c r="CU7" s="12" t="e">
        <f t="shared" si="14"/>
        <v>#REF!</v>
      </c>
      <c r="CV7" s="12" t="e">
        <f t="shared" si="14"/>
        <v>#REF!</v>
      </c>
      <c r="CW7" s="12" t="e">
        <f t="shared" si="14"/>
        <v>#REF!</v>
      </c>
      <c r="CX7" s="12" t="e">
        <f t="shared" si="14"/>
        <v>#REF!</v>
      </c>
      <c r="CY7" s="12" t="e">
        <f t="shared" si="14"/>
        <v>#REF!</v>
      </c>
      <c r="CZ7" s="51" t="e">
        <f t="shared" si="14"/>
        <v>#REF!</v>
      </c>
      <c r="DA7" s="52" t="e">
        <f t="shared" si="13"/>
        <v>#REF!</v>
      </c>
    </row>
    <row r="8" spans="1:105" x14ac:dyDescent="0.25">
      <c r="A8" s="3" t="s">
        <v>6</v>
      </c>
      <c r="B8" s="50" t="e">
        <f>SUMIF(#REF!,$A8,#REF!)</f>
        <v>#REF!</v>
      </c>
      <c r="C8" s="12" t="e">
        <f>SUMIF(#REF!,$A8,#REF!)</f>
        <v>#REF!</v>
      </c>
      <c r="D8" s="12" t="e">
        <f>SUMIF(#REF!,$A8,#REF!)</f>
        <v>#REF!</v>
      </c>
      <c r="E8" s="12" t="e">
        <f>SUMIF(#REF!,$A8,#REF!)</f>
        <v>#REF!</v>
      </c>
      <c r="F8" s="12" t="e">
        <f>SUMIF(#REF!,$A8,#REF!)</f>
        <v>#REF!</v>
      </c>
      <c r="G8" s="12" t="e">
        <f>SUMIF(#REF!,$A8,#REF!)</f>
        <v>#REF!</v>
      </c>
      <c r="H8" s="51" t="e">
        <f>SUMIF(#REF!,$A8,#REF!)</f>
        <v>#REF!</v>
      </c>
      <c r="I8" s="52" t="e">
        <f t="shared" si="0"/>
        <v>#REF!</v>
      </c>
      <c r="J8" s="50" t="e">
        <f>SUMIF(#REF!,$A8,#REF!)</f>
        <v>#REF!</v>
      </c>
      <c r="K8" s="12" t="e">
        <f>SUMIF(#REF!,$A8,#REF!)</f>
        <v>#REF!</v>
      </c>
      <c r="L8" s="12" t="e">
        <f>SUMIF(#REF!,$A8,#REF!)</f>
        <v>#REF!</v>
      </c>
      <c r="M8" s="12" t="e">
        <f>SUMIF(#REF!,$A8,#REF!)</f>
        <v>#REF!</v>
      </c>
      <c r="N8" s="12" t="e">
        <f>SUMIF(#REF!,$A8,#REF!)</f>
        <v>#REF!</v>
      </c>
      <c r="O8" s="12" t="e">
        <f>SUMIF(#REF!,$A8,#REF!)</f>
        <v>#REF!</v>
      </c>
      <c r="P8" s="51" t="e">
        <f>SUMIF(#REF!,$A8,#REF!)</f>
        <v>#REF!</v>
      </c>
      <c r="Q8" s="52" t="e">
        <f t="shared" si="1"/>
        <v>#REF!</v>
      </c>
      <c r="R8" s="50" t="e">
        <f>SUMIF(#REF!,$A8,#REF!)</f>
        <v>#REF!</v>
      </c>
      <c r="S8" s="12" t="e">
        <f>SUMIF(#REF!,$A8,#REF!)</f>
        <v>#REF!</v>
      </c>
      <c r="T8" s="12" t="e">
        <f>SUMIF(#REF!,$A8,#REF!)</f>
        <v>#REF!</v>
      </c>
      <c r="U8" s="12" t="e">
        <f>SUMIF(#REF!,$A8,#REF!)</f>
        <v>#REF!</v>
      </c>
      <c r="V8" s="12" t="e">
        <f>SUMIF(#REF!,$A8,#REF!)</f>
        <v>#REF!</v>
      </c>
      <c r="W8" s="12" t="e">
        <f>SUMIF(#REF!,$A8,#REF!)</f>
        <v>#REF!</v>
      </c>
      <c r="X8" s="51" t="e">
        <f>SUMIF(#REF!,$A8,#REF!)</f>
        <v>#REF!</v>
      </c>
      <c r="Y8" s="52" t="e">
        <f t="shared" si="2"/>
        <v>#REF!</v>
      </c>
      <c r="Z8" s="50" t="e">
        <f>SUMIF(#REF!,$A8,#REF!)</f>
        <v>#REF!</v>
      </c>
      <c r="AA8" s="12" t="e">
        <f>SUMIF(#REF!,$A8,#REF!)</f>
        <v>#REF!</v>
      </c>
      <c r="AB8" s="12" t="e">
        <f>SUMIF(#REF!,$A8,#REF!)</f>
        <v>#REF!</v>
      </c>
      <c r="AC8" s="12" t="e">
        <f>SUMIF(#REF!,$A8,#REF!)</f>
        <v>#REF!</v>
      </c>
      <c r="AD8" s="12" t="e">
        <f>SUMIF(#REF!,$A8,#REF!)</f>
        <v>#REF!</v>
      </c>
      <c r="AE8" s="12" t="e">
        <f>SUMIF(#REF!,$A8,#REF!)</f>
        <v>#REF!</v>
      </c>
      <c r="AF8" s="51" t="e">
        <f>SUMIF(#REF!,$A8,#REF!)</f>
        <v>#REF!</v>
      </c>
      <c r="AG8" s="52" t="e">
        <f t="shared" si="3"/>
        <v>#REF!</v>
      </c>
      <c r="AH8" s="50" t="e">
        <f>SUMIF(#REF!,$A8,#REF!)</f>
        <v>#REF!</v>
      </c>
      <c r="AI8" s="12" t="e">
        <f>SUMIF(#REF!,$A8,#REF!)</f>
        <v>#REF!</v>
      </c>
      <c r="AJ8" s="12" t="e">
        <f>SUMIF(#REF!,$A8,#REF!)</f>
        <v>#REF!</v>
      </c>
      <c r="AK8" s="12" t="e">
        <f>SUMIF(#REF!,$A8,#REF!)</f>
        <v>#REF!</v>
      </c>
      <c r="AL8" s="12" t="e">
        <f>SUMIF(#REF!,$A8,#REF!)</f>
        <v>#REF!</v>
      </c>
      <c r="AM8" s="12" t="e">
        <f>SUMIF(#REF!,$A8,#REF!)</f>
        <v>#REF!</v>
      </c>
      <c r="AN8" s="51" t="e">
        <f>SUMIF(#REF!,$A8,#REF!)</f>
        <v>#REF!</v>
      </c>
      <c r="AO8" s="52" t="e">
        <f t="shared" si="4"/>
        <v>#REF!</v>
      </c>
      <c r="AP8" s="50" t="e">
        <f>SUMIF(#REF!,$A8,#REF!)</f>
        <v>#REF!</v>
      </c>
      <c r="AQ8" s="12" t="e">
        <f>SUMIF(#REF!,$A8,#REF!)</f>
        <v>#REF!</v>
      </c>
      <c r="AR8" s="12" t="e">
        <f>SUMIF(#REF!,$A8,#REF!)</f>
        <v>#REF!</v>
      </c>
      <c r="AS8" s="12" t="e">
        <f>SUMIF(#REF!,$A8,#REF!)</f>
        <v>#REF!</v>
      </c>
      <c r="AT8" s="12" t="e">
        <f>SUMIF(#REF!,$A8,#REF!)</f>
        <v>#REF!</v>
      </c>
      <c r="AU8" s="12" t="e">
        <f>SUMIF(#REF!,$A8,#REF!)</f>
        <v>#REF!</v>
      </c>
      <c r="AV8" s="51" t="e">
        <f>SUMIF(#REF!,$A8,#REF!)</f>
        <v>#REF!</v>
      </c>
      <c r="AW8" s="52" t="e">
        <f t="shared" si="5"/>
        <v>#REF!</v>
      </c>
      <c r="AX8" s="50" t="e">
        <f>SUMIF(#REF!,$A8,#REF!)</f>
        <v>#REF!</v>
      </c>
      <c r="AY8" s="12" t="e">
        <f>SUMIF(#REF!,$A8,#REF!)</f>
        <v>#REF!</v>
      </c>
      <c r="AZ8" s="12" t="e">
        <f>SUMIF(#REF!,$A8,#REF!)</f>
        <v>#REF!</v>
      </c>
      <c r="BA8" s="12" t="e">
        <f>SUMIF(#REF!,$A8,#REF!)</f>
        <v>#REF!</v>
      </c>
      <c r="BB8" s="12" t="e">
        <f>SUMIF(#REF!,$A8,#REF!)</f>
        <v>#REF!</v>
      </c>
      <c r="BC8" s="12" t="e">
        <f>SUMIF(#REF!,$A8,#REF!)</f>
        <v>#REF!</v>
      </c>
      <c r="BD8" s="51" t="e">
        <f>SUMIF(#REF!,$A8,#REF!)</f>
        <v>#REF!</v>
      </c>
      <c r="BE8" s="52" t="e">
        <f t="shared" si="6"/>
        <v>#REF!</v>
      </c>
      <c r="BF8" s="50" t="e">
        <f>SUMIF(#REF!,$A8,#REF!)</f>
        <v>#REF!</v>
      </c>
      <c r="BG8" s="12" t="e">
        <f>SUMIF(#REF!,$A8,#REF!)</f>
        <v>#REF!</v>
      </c>
      <c r="BH8" s="12" t="e">
        <f>SUMIF(#REF!,$A8,#REF!)</f>
        <v>#REF!</v>
      </c>
      <c r="BI8" s="12" t="e">
        <f>SUMIF(#REF!,$A8,#REF!)</f>
        <v>#REF!</v>
      </c>
      <c r="BJ8" s="12" t="e">
        <f>SUMIF(#REF!,$A8,#REF!)</f>
        <v>#REF!</v>
      </c>
      <c r="BK8" s="12" t="e">
        <f>SUMIF(#REF!,$A8,#REF!)</f>
        <v>#REF!</v>
      </c>
      <c r="BL8" s="51" t="e">
        <f>SUMIF(#REF!,$A8,#REF!)</f>
        <v>#REF!</v>
      </c>
      <c r="BM8" s="52" t="e">
        <f t="shared" si="7"/>
        <v>#REF!</v>
      </c>
      <c r="BN8" s="50" t="e">
        <f>SUMIF(#REF!,$A8,#REF!)</f>
        <v>#REF!</v>
      </c>
      <c r="BO8" s="12" t="e">
        <f>SUMIF(#REF!,$A8,#REF!)</f>
        <v>#REF!</v>
      </c>
      <c r="BP8" s="12" t="e">
        <f>SUMIF(#REF!,$A8,#REF!)</f>
        <v>#REF!</v>
      </c>
      <c r="BQ8" s="12" t="e">
        <f>SUMIF(#REF!,$A8,#REF!)</f>
        <v>#REF!</v>
      </c>
      <c r="BR8" s="12" t="e">
        <f>SUMIF(#REF!,$A8,#REF!)</f>
        <v>#REF!</v>
      </c>
      <c r="BS8" s="12" t="e">
        <f>SUMIF(#REF!,$A8,#REF!)</f>
        <v>#REF!</v>
      </c>
      <c r="BT8" s="51" t="e">
        <f>SUMIF(#REF!,$A8,#REF!)</f>
        <v>#REF!</v>
      </c>
      <c r="BU8" s="52" t="e">
        <f t="shared" si="8"/>
        <v>#REF!</v>
      </c>
      <c r="BV8" s="50" t="e">
        <f>SUMIF(#REF!,$A8,#REF!)</f>
        <v>#REF!</v>
      </c>
      <c r="BW8" s="12" t="e">
        <f>SUMIF(#REF!,$A8,#REF!)</f>
        <v>#REF!</v>
      </c>
      <c r="BX8" s="12" t="e">
        <f>SUMIF(#REF!,$A8,#REF!)</f>
        <v>#REF!</v>
      </c>
      <c r="BY8" s="12" t="e">
        <f>SUMIF(#REF!,$A8,#REF!)</f>
        <v>#REF!</v>
      </c>
      <c r="BZ8" s="12" t="e">
        <f>SUMIF(#REF!,$A8,#REF!)</f>
        <v>#REF!</v>
      </c>
      <c r="CA8" s="12" t="e">
        <f>SUMIF(#REF!,$A8,#REF!)</f>
        <v>#REF!</v>
      </c>
      <c r="CB8" s="51" t="e">
        <f>SUMIF(#REF!,$A8,#REF!)</f>
        <v>#REF!</v>
      </c>
      <c r="CC8" s="52" t="e">
        <f t="shared" si="9"/>
        <v>#REF!</v>
      </c>
      <c r="CD8" s="50" t="e">
        <f>SUMIF(#REF!,$A8,#REF!)</f>
        <v>#REF!</v>
      </c>
      <c r="CE8" s="12" t="e">
        <f>SUMIF(#REF!,$A8,#REF!)</f>
        <v>#REF!</v>
      </c>
      <c r="CF8" s="12" t="e">
        <f>SUMIF(#REF!,$A8,#REF!)</f>
        <v>#REF!</v>
      </c>
      <c r="CG8" s="12" t="e">
        <f>SUMIF(#REF!,$A8,#REF!)</f>
        <v>#REF!</v>
      </c>
      <c r="CH8" s="12" t="e">
        <f>SUMIF(#REF!,$A8,#REF!)</f>
        <v>#REF!</v>
      </c>
      <c r="CI8" s="12" t="e">
        <f>SUMIF(#REF!,$A8,#REF!)</f>
        <v>#REF!</v>
      </c>
      <c r="CJ8" s="51" t="e">
        <f>SUMIF(#REF!,$A8,#REF!)</f>
        <v>#REF!</v>
      </c>
      <c r="CK8" s="52" t="e">
        <f t="shared" si="10"/>
        <v>#REF!</v>
      </c>
      <c r="CL8" s="50" t="e">
        <f>SUMIF(#REF!,$A8,#REF!)</f>
        <v>#REF!</v>
      </c>
      <c r="CM8" s="12" t="e">
        <f>SUMIF(#REF!,$A8,#REF!)</f>
        <v>#REF!</v>
      </c>
      <c r="CN8" s="12" t="e">
        <f>SUMIF(#REF!,$A8,#REF!)</f>
        <v>#REF!</v>
      </c>
      <c r="CO8" s="12" t="e">
        <f>SUMIF(#REF!,$A8,#REF!)</f>
        <v>#REF!</v>
      </c>
      <c r="CP8" s="12" t="e">
        <f>SUMIF(#REF!,$A8,#REF!)</f>
        <v>#REF!</v>
      </c>
      <c r="CQ8" s="12" t="e">
        <f>SUMIF(#REF!,$A8,#REF!)</f>
        <v>#REF!</v>
      </c>
      <c r="CR8" s="51" t="e">
        <f>SUMIF(#REF!,$A8,#REF!)</f>
        <v>#REF!</v>
      </c>
      <c r="CS8" s="52" t="e">
        <f t="shared" si="11"/>
        <v>#REF!</v>
      </c>
      <c r="CT8" s="50" t="e">
        <f t="shared" ref="CT8:CZ8" si="15">+B8+J8+R8+Z8+AH8+AP8+AX8+BF8+BN8+BV8+CD8+CL8</f>
        <v>#REF!</v>
      </c>
      <c r="CU8" s="12" t="e">
        <f t="shared" si="15"/>
        <v>#REF!</v>
      </c>
      <c r="CV8" s="12" t="e">
        <f t="shared" si="15"/>
        <v>#REF!</v>
      </c>
      <c r="CW8" s="12" t="e">
        <f t="shared" si="15"/>
        <v>#REF!</v>
      </c>
      <c r="CX8" s="12" t="e">
        <f t="shared" si="15"/>
        <v>#REF!</v>
      </c>
      <c r="CY8" s="12" t="e">
        <f t="shared" si="15"/>
        <v>#REF!</v>
      </c>
      <c r="CZ8" s="51" t="e">
        <f t="shared" si="15"/>
        <v>#REF!</v>
      </c>
      <c r="DA8" s="52" t="e">
        <f t="shared" si="13"/>
        <v>#REF!</v>
      </c>
    </row>
    <row r="9" spans="1:105" x14ac:dyDescent="0.25">
      <c r="A9" s="3" t="s">
        <v>83</v>
      </c>
      <c r="B9" s="50" t="e">
        <f>SUMIF(#REF!,$A9,#REF!)</f>
        <v>#REF!</v>
      </c>
      <c r="C9" s="12" t="e">
        <f>SUMIF(#REF!,$A9,#REF!)</f>
        <v>#REF!</v>
      </c>
      <c r="D9" s="12" t="e">
        <f>SUMIF(#REF!,$A9,#REF!)</f>
        <v>#REF!</v>
      </c>
      <c r="E9" s="12" t="e">
        <f>SUMIF(#REF!,$A9,#REF!)</f>
        <v>#REF!</v>
      </c>
      <c r="F9" s="12" t="e">
        <f>SUMIF(#REF!,$A9,#REF!)</f>
        <v>#REF!</v>
      </c>
      <c r="G9" s="12" t="e">
        <f>SUMIF(#REF!,$A9,#REF!)</f>
        <v>#REF!</v>
      </c>
      <c r="H9" s="51" t="e">
        <f>SUMIF(#REF!,$A9,#REF!)</f>
        <v>#REF!</v>
      </c>
      <c r="I9" s="52" t="e">
        <f t="shared" si="0"/>
        <v>#REF!</v>
      </c>
      <c r="J9" s="50" t="e">
        <f>SUMIF(#REF!,$A9,#REF!)</f>
        <v>#REF!</v>
      </c>
      <c r="K9" s="12" t="e">
        <f>SUMIF(#REF!,$A9,#REF!)</f>
        <v>#REF!</v>
      </c>
      <c r="L9" s="12" t="e">
        <f>SUMIF(#REF!,$A9,#REF!)</f>
        <v>#REF!</v>
      </c>
      <c r="M9" s="12" t="e">
        <f>SUMIF(#REF!,$A9,#REF!)</f>
        <v>#REF!</v>
      </c>
      <c r="N9" s="12" t="e">
        <f>SUMIF(#REF!,$A9,#REF!)</f>
        <v>#REF!</v>
      </c>
      <c r="O9" s="12" t="e">
        <f>SUMIF(#REF!,$A9,#REF!)</f>
        <v>#REF!</v>
      </c>
      <c r="P9" s="51" t="e">
        <f>SUMIF(#REF!,$A9,#REF!)</f>
        <v>#REF!</v>
      </c>
      <c r="Q9" s="52" t="e">
        <f t="shared" si="1"/>
        <v>#REF!</v>
      </c>
      <c r="R9" s="50" t="e">
        <f>SUMIF(#REF!,$A9,#REF!)</f>
        <v>#REF!</v>
      </c>
      <c r="S9" s="12" t="e">
        <f>SUMIF(#REF!,$A9,#REF!)</f>
        <v>#REF!</v>
      </c>
      <c r="T9" s="12" t="e">
        <f>SUMIF(#REF!,$A9,#REF!)</f>
        <v>#REF!</v>
      </c>
      <c r="U9" s="12" t="e">
        <f>SUMIF(#REF!,$A9,#REF!)</f>
        <v>#REF!</v>
      </c>
      <c r="V9" s="12" t="e">
        <f>SUMIF(#REF!,$A9,#REF!)</f>
        <v>#REF!</v>
      </c>
      <c r="W9" s="12" t="e">
        <f>SUMIF(#REF!,$A9,#REF!)</f>
        <v>#REF!</v>
      </c>
      <c r="X9" s="51" t="e">
        <f>SUMIF(#REF!,$A9,#REF!)</f>
        <v>#REF!</v>
      </c>
      <c r="Y9" s="52" t="e">
        <f t="shared" si="2"/>
        <v>#REF!</v>
      </c>
      <c r="Z9" s="50" t="e">
        <f>SUMIF(#REF!,$A9,#REF!)</f>
        <v>#REF!</v>
      </c>
      <c r="AA9" s="12" t="e">
        <f>SUMIF(#REF!,$A9,#REF!)</f>
        <v>#REF!</v>
      </c>
      <c r="AB9" s="12" t="e">
        <f>SUMIF(#REF!,$A9,#REF!)</f>
        <v>#REF!</v>
      </c>
      <c r="AC9" s="12" t="e">
        <f>SUMIF(#REF!,$A9,#REF!)</f>
        <v>#REF!</v>
      </c>
      <c r="AD9" s="12" t="e">
        <f>SUMIF(#REF!,$A9,#REF!)</f>
        <v>#REF!</v>
      </c>
      <c r="AE9" s="12" t="e">
        <f>SUMIF(#REF!,$A9,#REF!)</f>
        <v>#REF!</v>
      </c>
      <c r="AF9" s="51" t="e">
        <f>SUMIF(#REF!,$A9,#REF!)</f>
        <v>#REF!</v>
      </c>
      <c r="AG9" s="52" t="e">
        <f t="shared" si="3"/>
        <v>#REF!</v>
      </c>
      <c r="AH9" s="50" t="e">
        <f>SUMIF(#REF!,$A9,#REF!)</f>
        <v>#REF!</v>
      </c>
      <c r="AI9" s="12" t="e">
        <f>SUMIF(#REF!,$A9,#REF!)</f>
        <v>#REF!</v>
      </c>
      <c r="AJ9" s="12" t="e">
        <f>SUMIF(#REF!,$A9,#REF!)</f>
        <v>#REF!</v>
      </c>
      <c r="AK9" s="12" t="e">
        <f>SUMIF(#REF!,$A9,#REF!)</f>
        <v>#REF!</v>
      </c>
      <c r="AL9" s="12" t="e">
        <f>SUMIF(#REF!,$A9,#REF!)</f>
        <v>#REF!</v>
      </c>
      <c r="AM9" s="12" t="e">
        <f>SUMIF(#REF!,$A9,#REF!)</f>
        <v>#REF!</v>
      </c>
      <c r="AN9" s="51" t="e">
        <f>SUMIF(#REF!,$A9,#REF!)</f>
        <v>#REF!</v>
      </c>
      <c r="AO9" s="52" t="e">
        <f t="shared" si="4"/>
        <v>#REF!</v>
      </c>
      <c r="AP9" s="50" t="e">
        <f>SUMIF(#REF!,$A9,#REF!)</f>
        <v>#REF!</v>
      </c>
      <c r="AQ9" s="12" t="e">
        <f>SUMIF(#REF!,$A9,#REF!)</f>
        <v>#REF!</v>
      </c>
      <c r="AR9" s="12" t="e">
        <f>SUMIF(#REF!,$A9,#REF!)</f>
        <v>#REF!</v>
      </c>
      <c r="AS9" s="12" t="e">
        <f>SUMIF(#REF!,$A9,#REF!)</f>
        <v>#REF!</v>
      </c>
      <c r="AT9" s="12" t="e">
        <f>SUMIF(#REF!,$A9,#REF!)</f>
        <v>#REF!</v>
      </c>
      <c r="AU9" s="12" t="e">
        <f>SUMIF(#REF!,$A9,#REF!)</f>
        <v>#REF!</v>
      </c>
      <c r="AV9" s="51" t="e">
        <f>SUMIF(#REF!,$A9,#REF!)</f>
        <v>#REF!</v>
      </c>
      <c r="AW9" s="52" t="e">
        <f t="shared" si="5"/>
        <v>#REF!</v>
      </c>
      <c r="AX9" s="50" t="e">
        <f>SUMIF(#REF!,$A9,#REF!)</f>
        <v>#REF!</v>
      </c>
      <c r="AY9" s="12" t="e">
        <f>SUMIF(#REF!,$A9,#REF!)</f>
        <v>#REF!</v>
      </c>
      <c r="AZ9" s="12" t="e">
        <f>SUMIF(#REF!,$A9,#REF!)</f>
        <v>#REF!</v>
      </c>
      <c r="BA9" s="12" t="e">
        <f>SUMIF(#REF!,$A9,#REF!)</f>
        <v>#REF!</v>
      </c>
      <c r="BB9" s="12" t="e">
        <f>SUMIF(#REF!,$A9,#REF!)</f>
        <v>#REF!</v>
      </c>
      <c r="BC9" s="12" t="e">
        <f>SUMIF(#REF!,$A9,#REF!)</f>
        <v>#REF!</v>
      </c>
      <c r="BD9" s="51" t="e">
        <f>SUMIF(#REF!,$A9,#REF!)</f>
        <v>#REF!</v>
      </c>
      <c r="BE9" s="52" t="e">
        <f t="shared" si="6"/>
        <v>#REF!</v>
      </c>
      <c r="BF9" s="50" t="e">
        <f>SUMIF(#REF!,$A9,#REF!)</f>
        <v>#REF!</v>
      </c>
      <c r="BG9" s="12" t="e">
        <f>SUMIF(#REF!,$A9,#REF!)</f>
        <v>#REF!</v>
      </c>
      <c r="BH9" s="12" t="e">
        <f>SUMIF(#REF!,$A9,#REF!)</f>
        <v>#REF!</v>
      </c>
      <c r="BI9" s="12" t="e">
        <f>SUMIF(#REF!,$A9,#REF!)</f>
        <v>#REF!</v>
      </c>
      <c r="BJ9" s="12" t="e">
        <f>SUMIF(#REF!,$A9,#REF!)</f>
        <v>#REF!</v>
      </c>
      <c r="BK9" s="12" t="e">
        <f>SUMIF(#REF!,$A9,#REF!)</f>
        <v>#REF!</v>
      </c>
      <c r="BL9" s="51" t="e">
        <f>SUMIF(#REF!,$A9,#REF!)</f>
        <v>#REF!</v>
      </c>
      <c r="BM9" s="52" t="e">
        <f t="shared" si="7"/>
        <v>#REF!</v>
      </c>
      <c r="BN9" s="50" t="e">
        <f>SUMIF(#REF!,$A9,#REF!)</f>
        <v>#REF!</v>
      </c>
      <c r="BO9" s="12" t="e">
        <f>SUMIF(#REF!,$A9,#REF!)</f>
        <v>#REF!</v>
      </c>
      <c r="BP9" s="12" t="e">
        <f>SUMIF(#REF!,$A9,#REF!)</f>
        <v>#REF!</v>
      </c>
      <c r="BQ9" s="12" t="e">
        <f>SUMIF(#REF!,$A9,#REF!)</f>
        <v>#REF!</v>
      </c>
      <c r="BR9" s="12" t="e">
        <f>SUMIF(#REF!,$A9,#REF!)</f>
        <v>#REF!</v>
      </c>
      <c r="BS9" s="12" t="e">
        <f>SUMIF(#REF!,$A9,#REF!)</f>
        <v>#REF!</v>
      </c>
      <c r="BT9" s="51" t="e">
        <f>SUMIF(#REF!,$A9,#REF!)</f>
        <v>#REF!</v>
      </c>
      <c r="BU9" s="52" t="e">
        <f t="shared" si="8"/>
        <v>#REF!</v>
      </c>
      <c r="BV9" s="50" t="e">
        <f>SUMIF(#REF!,$A9,#REF!)</f>
        <v>#REF!</v>
      </c>
      <c r="BW9" s="12" t="e">
        <f>SUMIF(#REF!,$A9,#REF!)</f>
        <v>#REF!</v>
      </c>
      <c r="BX9" s="12" t="e">
        <f>SUMIF(#REF!,$A9,#REF!)</f>
        <v>#REF!</v>
      </c>
      <c r="BY9" s="12" t="e">
        <f>SUMIF(#REF!,$A9,#REF!)</f>
        <v>#REF!</v>
      </c>
      <c r="BZ9" s="12" t="e">
        <f>SUMIF(#REF!,$A9,#REF!)</f>
        <v>#REF!</v>
      </c>
      <c r="CA9" s="12" t="e">
        <f>SUMIF(#REF!,$A9,#REF!)</f>
        <v>#REF!</v>
      </c>
      <c r="CB9" s="51" t="e">
        <f>SUMIF(#REF!,$A9,#REF!)</f>
        <v>#REF!</v>
      </c>
      <c r="CC9" s="52" t="e">
        <f t="shared" si="9"/>
        <v>#REF!</v>
      </c>
      <c r="CD9" s="50" t="e">
        <f>SUMIF(#REF!,$A9,#REF!)</f>
        <v>#REF!</v>
      </c>
      <c r="CE9" s="12" t="e">
        <f>SUMIF(#REF!,$A9,#REF!)</f>
        <v>#REF!</v>
      </c>
      <c r="CF9" s="12" t="e">
        <f>SUMIF(#REF!,$A9,#REF!)</f>
        <v>#REF!</v>
      </c>
      <c r="CG9" s="12" t="e">
        <f>SUMIF(#REF!,$A9,#REF!)</f>
        <v>#REF!</v>
      </c>
      <c r="CH9" s="12" t="e">
        <f>SUMIF(#REF!,$A9,#REF!)</f>
        <v>#REF!</v>
      </c>
      <c r="CI9" s="12" t="e">
        <f>SUMIF(#REF!,$A9,#REF!)</f>
        <v>#REF!</v>
      </c>
      <c r="CJ9" s="51" t="e">
        <f>SUMIF(#REF!,$A9,#REF!)</f>
        <v>#REF!</v>
      </c>
      <c r="CK9" s="52" t="e">
        <f t="shared" si="10"/>
        <v>#REF!</v>
      </c>
      <c r="CL9" s="50" t="e">
        <f>SUMIF(#REF!,$A9,#REF!)</f>
        <v>#REF!</v>
      </c>
      <c r="CM9" s="12" t="e">
        <f>SUMIF(#REF!,$A9,#REF!)</f>
        <v>#REF!</v>
      </c>
      <c r="CN9" s="12" t="e">
        <f>SUMIF(#REF!,$A9,#REF!)</f>
        <v>#REF!</v>
      </c>
      <c r="CO9" s="12" t="e">
        <f>SUMIF(#REF!,$A9,#REF!)</f>
        <v>#REF!</v>
      </c>
      <c r="CP9" s="12" t="e">
        <f>SUMIF(#REF!,$A9,#REF!)</f>
        <v>#REF!</v>
      </c>
      <c r="CQ9" s="12" t="e">
        <f>SUMIF(#REF!,$A9,#REF!)</f>
        <v>#REF!</v>
      </c>
      <c r="CR9" s="51" t="e">
        <f>SUMIF(#REF!,$A9,#REF!)</f>
        <v>#REF!</v>
      </c>
      <c r="CS9" s="52" t="e">
        <f t="shared" si="11"/>
        <v>#REF!</v>
      </c>
      <c r="CT9" s="50" t="e">
        <f t="shared" ref="CT9:CZ9" si="16">+B9+J9+R9+Z9+AH9+AP9+AX9+BF9+BN9+BV9+CD9+CL9</f>
        <v>#REF!</v>
      </c>
      <c r="CU9" s="12" t="e">
        <f t="shared" si="16"/>
        <v>#REF!</v>
      </c>
      <c r="CV9" s="12" t="e">
        <f t="shared" si="16"/>
        <v>#REF!</v>
      </c>
      <c r="CW9" s="12" t="e">
        <f t="shared" si="16"/>
        <v>#REF!</v>
      </c>
      <c r="CX9" s="12" t="e">
        <f t="shared" si="16"/>
        <v>#REF!</v>
      </c>
      <c r="CY9" s="12" t="e">
        <f t="shared" si="16"/>
        <v>#REF!</v>
      </c>
      <c r="CZ9" s="51" t="e">
        <f t="shared" si="16"/>
        <v>#REF!</v>
      </c>
      <c r="DA9" s="52" t="e">
        <f t="shared" si="13"/>
        <v>#REF!</v>
      </c>
    </row>
    <row r="10" spans="1:105" x14ac:dyDescent="0.25">
      <c r="A10" s="13" t="s">
        <v>7</v>
      </c>
      <c r="B10" s="14" t="e">
        <f t="shared" ref="B10:DA10" si="17">SUM(B6:B9)</f>
        <v>#REF!</v>
      </c>
      <c r="C10" s="13" t="e">
        <f t="shared" si="17"/>
        <v>#REF!</v>
      </c>
      <c r="D10" s="13" t="e">
        <f t="shared" si="17"/>
        <v>#REF!</v>
      </c>
      <c r="E10" s="13" t="e">
        <f t="shared" si="17"/>
        <v>#REF!</v>
      </c>
      <c r="F10" s="13" t="e">
        <f t="shared" si="17"/>
        <v>#REF!</v>
      </c>
      <c r="G10" s="13" t="e">
        <f t="shared" si="17"/>
        <v>#REF!</v>
      </c>
      <c r="H10" s="15" t="e">
        <f t="shared" si="17"/>
        <v>#REF!</v>
      </c>
      <c r="I10" s="16" t="e">
        <f t="shared" si="17"/>
        <v>#REF!</v>
      </c>
      <c r="J10" s="14" t="e">
        <f t="shared" si="17"/>
        <v>#REF!</v>
      </c>
      <c r="K10" s="13" t="e">
        <f t="shared" si="17"/>
        <v>#REF!</v>
      </c>
      <c r="L10" s="13" t="e">
        <f t="shared" si="17"/>
        <v>#REF!</v>
      </c>
      <c r="M10" s="13" t="e">
        <f t="shared" si="17"/>
        <v>#REF!</v>
      </c>
      <c r="N10" s="13" t="e">
        <f t="shared" si="17"/>
        <v>#REF!</v>
      </c>
      <c r="O10" s="13" t="e">
        <f t="shared" si="17"/>
        <v>#REF!</v>
      </c>
      <c r="P10" s="15" t="e">
        <f t="shared" si="17"/>
        <v>#REF!</v>
      </c>
      <c r="Q10" s="16" t="e">
        <f t="shared" si="17"/>
        <v>#REF!</v>
      </c>
      <c r="R10" s="14" t="e">
        <f t="shared" si="17"/>
        <v>#REF!</v>
      </c>
      <c r="S10" s="13" t="e">
        <f t="shared" si="17"/>
        <v>#REF!</v>
      </c>
      <c r="T10" s="13" t="e">
        <f t="shared" si="17"/>
        <v>#REF!</v>
      </c>
      <c r="U10" s="13" t="e">
        <f t="shared" si="17"/>
        <v>#REF!</v>
      </c>
      <c r="V10" s="13" t="e">
        <f t="shared" si="17"/>
        <v>#REF!</v>
      </c>
      <c r="W10" s="13" t="e">
        <f t="shared" si="17"/>
        <v>#REF!</v>
      </c>
      <c r="X10" s="15" t="e">
        <f t="shared" si="17"/>
        <v>#REF!</v>
      </c>
      <c r="Y10" s="16" t="e">
        <f t="shared" si="17"/>
        <v>#REF!</v>
      </c>
      <c r="Z10" s="14" t="e">
        <f t="shared" si="17"/>
        <v>#REF!</v>
      </c>
      <c r="AA10" s="13" t="e">
        <f t="shared" si="17"/>
        <v>#REF!</v>
      </c>
      <c r="AB10" s="13" t="e">
        <f t="shared" si="17"/>
        <v>#REF!</v>
      </c>
      <c r="AC10" s="13" t="e">
        <f t="shared" si="17"/>
        <v>#REF!</v>
      </c>
      <c r="AD10" s="13" t="e">
        <f t="shared" si="17"/>
        <v>#REF!</v>
      </c>
      <c r="AE10" s="13" t="e">
        <f t="shared" si="17"/>
        <v>#REF!</v>
      </c>
      <c r="AF10" s="15" t="e">
        <f t="shared" si="17"/>
        <v>#REF!</v>
      </c>
      <c r="AG10" s="16" t="e">
        <f t="shared" si="17"/>
        <v>#REF!</v>
      </c>
      <c r="AH10" s="14" t="e">
        <f t="shared" si="17"/>
        <v>#REF!</v>
      </c>
      <c r="AI10" s="13" t="e">
        <f t="shared" si="17"/>
        <v>#REF!</v>
      </c>
      <c r="AJ10" s="13" t="e">
        <f t="shared" si="17"/>
        <v>#REF!</v>
      </c>
      <c r="AK10" s="13" t="e">
        <f t="shared" si="17"/>
        <v>#REF!</v>
      </c>
      <c r="AL10" s="13" t="e">
        <f t="shared" si="17"/>
        <v>#REF!</v>
      </c>
      <c r="AM10" s="13" t="e">
        <f t="shared" si="17"/>
        <v>#REF!</v>
      </c>
      <c r="AN10" s="15" t="e">
        <f t="shared" si="17"/>
        <v>#REF!</v>
      </c>
      <c r="AO10" s="16" t="e">
        <f t="shared" si="17"/>
        <v>#REF!</v>
      </c>
      <c r="AP10" s="14" t="e">
        <f t="shared" si="17"/>
        <v>#REF!</v>
      </c>
      <c r="AQ10" s="13" t="e">
        <f t="shared" si="17"/>
        <v>#REF!</v>
      </c>
      <c r="AR10" s="13" t="e">
        <f t="shared" si="17"/>
        <v>#REF!</v>
      </c>
      <c r="AS10" s="13" t="e">
        <f t="shared" si="17"/>
        <v>#REF!</v>
      </c>
      <c r="AT10" s="13" t="e">
        <f t="shared" si="17"/>
        <v>#REF!</v>
      </c>
      <c r="AU10" s="13" t="e">
        <f t="shared" si="17"/>
        <v>#REF!</v>
      </c>
      <c r="AV10" s="15" t="e">
        <f t="shared" si="17"/>
        <v>#REF!</v>
      </c>
      <c r="AW10" s="16" t="e">
        <f t="shared" si="17"/>
        <v>#REF!</v>
      </c>
      <c r="AX10" s="14" t="e">
        <f t="shared" si="17"/>
        <v>#REF!</v>
      </c>
      <c r="AY10" s="13" t="e">
        <f t="shared" si="17"/>
        <v>#REF!</v>
      </c>
      <c r="AZ10" s="13" t="e">
        <f t="shared" si="17"/>
        <v>#REF!</v>
      </c>
      <c r="BA10" s="13" t="e">
        <f t="shared" si="17"/>
        <v>#REF!</v>
      </c>
      <c r="BB10" s="13" t="e">
        <f t="shared" si="17"/>
        <v>#REF!</v>
      </c>
      <c r="BC10" s="13" t="e">
        <f t="shared" si="17"/>
        <v>#REF!</v>
      </c>
      <c r="BD10" s="15" t="e">
        <f t="shared" si="17"/>
        <v>#REF!</v>
      </c>
      <c r="BE10" s="16" t="e">
        <f t="shared" si="17"/>
        <v>#REF!</v>
      </c>
      <c r="BF10" s="14" t="e">
        <f t="shared" si="17"/>
        <v>#REF!</v>
      </c>
      <c r="BG10" s="13" t="e">
        <f t="shared" si="17"/>
        <v>#REF!</v>
      </c>
      <c r="BH10" s="13" t="e">
        <f t="shared" si="17"/>
        <v>#REF!</v>
      </c>
      <c r="BI10" s="13" t="e">
        <f t="shared" si="17"/>
        <v>#REF!</v>
      </c>
      <c r="BJ10" s="13" t="e">
        <f t="shared" si="17"/>
        <v>#REF!</v>
      </c>
      <c r="BK10" s="13" t="e">
        <f t="shared" si="17"/>
        <v>#REF!</v>
      </c>
      <c r="BL10" s="15" t="e">
        <f t="shared" si="17"/>
        <v>#REF!</v>
      </c>
      <c r="BM10" s="16" t="e">
        <f t="shared" si="17"/>
        <v>#REF!</v>
      </c>
      <c r="BN10" s="14" t="e">
        <f t="shared" si="17"/>
        <v>#REF!</v>
      </c>
      <c r="BO10" s="13" t="e">
        <f t="shared" si="17"/>
        <v>#REF!</v>
      </c>
      <c r="BP10" s="13" t="e">
        <f t="shared" si="17"/>
        <v>#REF!</v>
      </c>
      <c r="BQ10" s="13" t="e">
        <f t="shared" si="17"/>
        <v>#REF!</v>
      </c>
      <c r="BR10" s="13" t="e">
        <f t="shared" si="17"/>
        <v>#REF!</v>
      </c>
      <c r="BS10" s="13" t="e">
        <f t="shared" si="17"/>
        <v>#REF!</v>
      </c>
      <c r="BT10" s="15" t="e">
        <f t="shared" si="17"/>
        <v>#REF!</v>
      </c>
      <c r="BU10" s="16" t="e">
        <f t="shared" si="17"/>
        <v>#REF!</v>
      </c>
      <c r="BV10" s="14" t="e">
        <f t="shared" si="17"/>
        <v>#REF!</v>
      </c>
      <c r="BW10" s="13" t="e">
        <f t="shared" si="17"/>
        <v>#REF!</v>
      </c>
      <c r="BX10" s="13" t="e">
        <f t="shared" si="17"/>
        <v>#REF!</v>
      </c>
      <c r="BY10" s="13" t="e">
        <f t="shared" si="17"/>
        <v>#REF!</v>
      </c>
      <c r="BZ10" s="13" t="e">
        <f t="shared" si="17"/>
        <v>#REF!</v>
      </c>
      <c r="CA10" s="13" t="e">
        <f t="shared" si="17"/>
        <v>#REF!</v>
      </c>
      <c r="CB10" s="15" t="e">
        <f t="shared" si="17"/>
        <v>#REF!</v>
      </c>
      <c r="CC10" s="16" t="e">
        <f t="shared" si="17"/>
        <v>#REF!</v>
      </c>
      <c r="CD10" s="14" t="e">
        <f t="shared" si="17"/>
        <v>#REF!</v>
      </c>
      <c r="CE10" s="13" t="e">
        <f t="shared" si="17"/>
        <v>#REF!</v>
      </c>
      <c r="CF10" s="13" t="e">
        <f t="shared" si="17"/>
        <v>#REF!</v>
      </c>
      <c r="CG10" s="13" t="e">
        <f t="shared" si="17"/>
        <v>#REF!</v>
      </c>
      <c r="CH10" s="13" t="e">
        <f t="shared" si="17"/>
        <v>#REF!</v>
      </c>
      <c r="CI10" s="13" t="e">
        <f t="shared" si="17"/>
        <v>#REF!</v>
      </c>
      <c r="CJ10" s="15" t="e">
        <f t="shared" si="17"/>
        <v>#REF!</v>
      </c>
      <c r="CK10" s="16" t="e">
        <f t="shared" si="17"/>
        <v>#REF!</v>
      </c>
      <c r="CL10" s="14" t="e">
        <f t="shared" si="17"/>
        <v>#REF!</v>
      </c>
      <c r="CM10" s="13" t="e">
        <f t="shared" si="17"/>
        <v>#REF!</v>
      </c>
      <c r="CN10" s="13" t="e">
        <f t="shared" si="17"/>
        <v>#REF!</v>
      </c>
      <c r="CO10" s="13" t="e">
        <f t="shared" si="17"/>
        <v>#REF!</v>
      </c>
      <c r="CP10" s="13" t="e">
        <f t="shared" si="17"/>
        <v>#REF!</v>
      </c>
      <c r="CQ10" s="13" t="e">
        <f t="shared" si="17"/>
        <v>#REF!</v>
      </c>
      <c r="CR10" s="15" t="e">
        <f t="shared" si="17"/>
        <v>#REF!</v>
      </c>
      <c r="CS10" s="16" t="e">
        <f t="shared" si="17"/>
        <v>#REF!</v>
      </c>
      <c r="CT10" s="14" t="e">
        <f t="shared" si="17"/>
        <v>#REF!</v>
      </c>
      <c r="CU10" s="13" t="e">
        <f t="shared" si="17"/>
        <v>#REF!</v>
      </c>
      <c r="CV10" s="13" t="e">
        <f t="shared" si="17"/>
        <v>#REF!</v>
      </c>
      <c r="CW10" s="13" t="e">
        <f t="shared" si="17"/>
        <v>#REF!</v>
      </c>
      <c r="CX10" s="13" t="e">
        <f t="shared" si="17"/>
        <v>#REF!</v>
      </c>
      <c r="CY10" s="13" t="e">
        <f t="shared" si="17"/>
        <v>#REF!</v>
      </c>
      <c r="CZ10" s="15" t="e">
        <f t="shared" si="17"/>
        <v>#REF!</v>
      </c>
      <c r="DA10" s="16" t="e">
        <f t="shared" si="17"/>
        <v>#REF!</v>
      </c>
    </row>
    <row r="11" spans="1:105" x14ac:dyDescent="0.25">
      <c r="B11" s="47"/>
      <c r="H11" s="48"/>
      <c r="I11" s="49"/>
      <c r="J11" s="47"/>
      <c r="P11" s="48"/>
      <c r="Q11" s="49"/>
      <c r="R11" s="47"/>
      <c r="X11" s="48"/>
      <c r="Y11" s="49"/>
      <c r="Z11" s="47"/>
      <c r="AF11" s="48"/>
      <c r="AG11" s="49"/>
      <c r="AH11" s="47"/>
      <c r="AN11" s="48"/>
      <c r="AO11" s="49"/>
      <c r="AP11" s="47"/>
      <c r="AV11" s="48"/>
      <c r="AW11" s="49"/>
      <c r="AX11" s="47"/>
      <c r="BD11" s="48"/>
      <c r="BE11" s="49"/>
      <c r="BF11" s="47"/>
      <c r="BL11" s="48"/>
      <c r="BM11" s="49"/>
      <c r="BN11" s="47"/>
      <c r="BT11" s="48"/>
      <c r="BU11" s="49"/>
      <c r="BV11" s="47"/>
      <c r="CB11" s="48"/>
      <c r="CC11" s="49"/>
      <c r="CD11" s="47"/>
      <c r="CJ11" s="48"/>
      <c r="CK11" s="49"/>
      <c r="CL11" s="47"/>
      <c r="CR11" s="48"/>
      <c r="CS11" s="49"/>
      <c r="CT11" s="47"/>
      <c r="CZ11" s="48"/>
      <c r="DA11" s="49"/>
    </row>
    <row r="12" spans="1:105" x14ac:dyDescent="0.25">
      <c r="A12" s="11" t="s">
        <v>84</v>
      </c>
      <c r="B12" s="47"/>
      <c r="H12" s="48"/>
      <c r="I12" s="49"/>
      <c r="J12" s="47"/>
      <c r="P12" s="48"/>
      <c r="Q12" s="49"/>
      <c r="R12" s="47"/>
      <c r="X12" s="48"/>
      <c r="Y12" s="49"/>
      <c r="Z12" s="47"/>
      <c r="AF12" s="48"/>
      <c r="AG12" s="49"/>
      <c r="AH12" s="47"/>
      <c r="AN12" s="48"/>
      <c r="AO12" s="49"/>
      <c r="AP12" s="47"/>
      <c r="AV12" s="48"/>
      <c r="AW12" s="49"/>
      <c r="AX12" s="47"/>
      <c r="BD12" s="48"/>
      <c r="BE12" s="49"/>
      <c r="BF12" s="47"/>
      <c r="BL12" s="48"/>
      <c r="BM12" s="49"/>
      <c r="BN12" s="47"/>
      <c r="BT12" s="48"/>
      <c r="BU12" s="49"/>
      <c r="BV12" s="47"/>
      <c r="CB12" s="48"/>
      <c r="CC12" s="49"/>
      <c r="CD12" s="47"/>
      <c r="CJ12" s="48"/>
      <c r="CK12" s="49"/>
      <c r="CL12" s="47"/>
      <c r="CR12" s="48"/>
      <c r="CS12" s="49"/>
      <c r="CT12" s="47"/>
      <c r="CZ12" s="48"/>
      <c r="DA12" s="49"/>
    </row>
    <row r="13" spans="1:105" x14ac:dyDescent="0.25">
      <c r="A13" s="4" t="s">
        <v>85</v>
      </c>
      <c r="B13" s="17" t="e">
        <f>SUMIF(#REF!,$A13,#REF!)</f>
        <v>#REF!</v>
      </c>
      <c r="C13" s="18" t="e">
        <f>SUMIF(#REF!,$A13,#REF!)</f>
        <v>#REF!</v>
      </c>
      <c r="D13" s="18" t="e">
        <f>SUMIF(#REF!,$A13,#REF!)</f>
        <v>#REF!</v>
      </c>
      <c r="E13" s="18" t="e">
        <f>SUMIF(#REF!,$A13,#REF!)</f>
        <v>#REF!</v>
      </c>
      <c r="F13" s="18" t="e">
        <f>SUMIF(#REF!,$A13,#REF!)</f>
        <v>#REF!</v>
      </c>
      <c r="G13" s="18" t="e">
        <f>SUMIF(#REF!,$A13,#REF!)</f>
        <v>#REF!</v>
      </c>
      <c r="H13" s="19" t="e">
        <f>SUMIF(#REF!,$A13,#REF!)</f>
        <v>#REF!</v>
      </c>
      <c r="I13" s="20" t="e">
        <f>SUM(B13:H13)</f>
        <v>#REF!</v>
      </c>
      <c r="J13" s="17" t="e">
        <f>SUMIF(#REF!,$A13,#REF!)</f>
        <v>#REF!</v>
      </c>
      <c r="K13" s="18" t="e">
        <f>SUMIF(#REF!,$A13,#REF!)</f>
        <v>#REF!</v>
      </c>
      <c r="L13" s="18" t="e">
        <f>SUMIF(#REF!,$A13,#REF!)</f>
        <v>#REF!</v>
      </c>
      <c r="M13" s="18" t="e">
        <f>SUMIF(#REF!,$A13,#REF!)</f>
        <v>#REF!</v>
      </c>
      <c r="N13" s="18" t="e">
        <f>SUMIF(#REF!,$A13,#REF!)</f>
        <v>#REF!</v>
      </c>
      <c r="O13" s="18" t="e">
        <f>SUMIF(#REF!,$A13,#REF!)</f>
        <v>#REF!</v>
      </c>
      <c r="P13" s="19" t="e">
        <f>SUMIF(#REF!,$A13,#REF!)</f>
        <v>#REF!</v>
      </c>
      <c r="Q13" s="20" t="e">
        <f>SUM(J13:P13)</f>
        <v>#REF!</v>
      </c>
      <c r="R13" s="17" t="e">
        <f>SUMIF(#REF!,$A13,#REF!)</f>
        <v>#REF!</v>
      </c>
      <c r="S13" s="18" t="e">
        <f>SUMIF(#REF!,$A13,#REF!)</f>
        <v>#REF!</v>
      </c>
      <c r="T13" s="18" t="e">
        <f>SUMIF(#REF!,$A13,#REF!)</f>
        <v>#REF!</v>
      </c>
      <c r="U13" s="18" t="e">
        <f>SUMIF(#REF!,$A13,#REF!)</f>
        <v>#REF!</v>
      </c>
      <c r="V13" s="18" t="e">
        <f>SUMIF(#REF!,$A13,#REF!)</f>
        <v>#REF!</v>
      </c>
      <c r="W13" s="18" t="e">
        <f>SUMIF(#REF!,$A13,#REF!)</f>
        <v>#REF!</v>
      </c>
      <c r="X13" s="19" t="e">
        <f>SUMIF(#REF!,$A13,#REF!)</f>
        <v>#REF!</v>
      </c>
      <c r="Y13" s="20" t="e">
        <f>SUM(R13:X13)</f>
        <v>#REF!</v>
      </c>
      <c r="Z13" s="17" t="e">
        <f>SUMIF(#REF!,$A13,#REF!)</f>
        <v>#REF!</v>
      </c>
      <c r="AA13" s="18" t="e">
        <f>SUMIF(#REF!,$A13,#REF!)</f>
        <v>#REF!</v>
      </c>
      <c r="AB13" s="18" t="e">
        <f>SUMIF(#REF!,$A13,#REF!)</f>
        <v>#REF!</v>
      </c>
      <c r="AC13" s="18" t="e">
        <f>SUMIF(#REF!,$A13,#REF!)</f>
        <v>#REF!</v>
      </c>
      <c r="AD13" s="18" t="e">
        <f>SUMIF(#REF!,$A13,#REF!)</f>
        <v>#REF!</v>
      </c>
      <c r="AE13" s="18" t="e">
        <f>SUMIF(#REF!,$A13,#REF!)</f>
        <v>#REF!</v>
      </c>
      <c r="AF13" s="19" t="e">
        <f>SUMIF(#REF!,$A13,#REF!)</f>
        <v>#REF!</v>
      </c>
      <c r="AG13" s="20" t="e">
        <f>SUM(Z13:AF13)</f>
        <v>#REF!</v>
      </c>
      <c r="AH13" s="17" t="e">
        <f>SUMIF(#REF!,$A13,#REF!)</f>
        <v>#REF!</v>
      </c>
      <c r="AI13" s="18" t="e">
        <f>SUMIF(#REF!,$A13,#REF!)</f>
        <v>#REF!</v>
      </c>
      <c r="AJ13" s="18" t="e">
        <f>SUMIF(#REF!,$A13,#REF!)</f>
        <v>#REF!</v>
      </c>
      <c r="AK13" s="18" t="e">
        <f>SUMIF(#REF!,$A13,#REF!)</f>
        <v>#REF!</v>
      </c>
      <c r="AL13" s="18" t="e">
        <f>SUMIF(#REF!,$A13,#REF!)</f>
        <v>#REF!</v>
      </c>
      <c r="AM13" s="18" t="e">
        <f>SUMIF(#REF!,$A13,#REF!)</f>
        <v>#REF!</v>
      </c>
      <c r="AN13" s="19" t="e">
        <f>SUMIF(#REF!,$A13,#REF!)</f>
        <v>#REF!</v>
      </c>
      <c r="AO13" s="20" t="e">
        <f>SUM(AH13:AN13)</f>
        <v>#REF!</v>
      </c>
      <c r="AP13" s="17" t="e">
        <f>SUMIF(#REF!,$A13,#REF!)</f>
        <v>#REF!</v>
      </c>
      <c r="AQ13" s="18" t="e">
        <f>SUMIF(#REF!,$A13,#REF!)</f>
        <v>#REF!</v>
      </c>
      <c r="AR13" s="18" t="e">
        <f>SUMIF(#REF!,$A13,#REF!)</f>
        <v>#REF!</v>
      </c>
      <c r="AS13" s="18" t="e">
        <f>SUMIF(#REF!,$A13,#REF!)</f>
        <v>#REF!</v>
      </c>
      <c r="AT13" s="18" t="e">
        <f>SUMIF(#REF!,$A13,#REF!)</f>
        <v>#REF!</v>
      </c>
      <c r="AU13" s="18" t="e">
        <f>SUMIF(#REF!,$A13,#REF!)</f>
        <v>#REF!</v>
      </c>
      <c r="AV13" s="19" t="e">
        <f>SUMIF(#REF!,$A13,#REF!)</f>
        <v>#REF!</v>
      </c>
      <c r="AW13" s="20" t="e">
        <f>SUM(AP13:AV13)</f>
        <v>#REF!</v>
      </c>
      <c r="AX13" s="17" t="e">
        <f>SUMIF(#REF!,$A13,#REF!)</f>
        <v>#REF!</v>
      </c>
      <c r="AY13" s="18" t="e">
        <f>SUMIF(#REF!,$A13,#REF!)</f>
        <v>#REF!</v>
      </c>
      <c r="AZ13" s="18" t="e">
        <f>SUMIF(#REF!,$A13,#REF!)</f>
        <v>#REF!</v>
      </c>
      <c r="BA13" s="18" t="e">
        <f>SUMIF(#REF!,$A13,#REF!)</f>
        <v>#REF!</v>
      </c>
      <c r="BB13" s="18" t="e">
        <f>SUMIF(#REF!,$A13,#REF!)</f>
        <v>#REF!</v>
      </c>
      <c r="BC13" s="18" t="e">
        <f>SUMIF(#REF!,$A13,#REF!)</f>
        <v>#REF!</v>
      </c>
      <c r="BD13" s="19" t="e">
        <f>SUMIF(#REF!,$A13,#REF!)</f>
        <v>#REF!</v>
      </c>
      <c r="BE13" s="20" t="e">
        <f>SUM(AX13:BD13)</f>
        <v>#REF!</v>
      </c>
      <c r="BF13" s="17" t="e">
        <f>SUMIF(#REF!,$A13,#REF!)</f>
        <v>#REF!</v>
      </c>
      <c r="BG13" s="18" t="e">
        <f>SUMIF(#REF!,$A13,#REF!)</f>
        <v>#REF!</v>
      </c>
      <c r="BH13" s="18" t="e">
        <f>SUMIF(#REF!,$A13,#REF!)</f>
        <v>#REF!</v>
      </c>
      <c r="BI13" s="18" t="e">
        <f>SUMIF(#REF!,$A13,#REF!)</f>
        <v>#REF!</v>
      </c>
      <c r="BJ13" s="18" t="e">
        <f>SUMIF(#REF!,$A13,#REF!)</f>
        <v>#REF!</v>
      </c>
      <c r="BK13" s="18" t="e">
        <f>SUMIF(#REF!,$A13,#REF!)</f>
        <v>#REF!</v>
      </c>
      <c r="BL13" s="19" t="e">
        <f>SUMIF(#REF!,$A13,#REF!)</f>
        <v>#REF!</v>
      </c>
      <c r="BM13" s="20" t="e">
        <f>SUM(BF13:BL13)</f>
        <v>#REF!</v>
      </c>
      <c r="BN13" s="17" t="e">
        <f>SUMIF(#REF!,$A13,#REF!)</f>
        <v>#REF!</v>
      </c>
      <c r="BO13" s="18" t="e">
        <f>SUMIF(#REF!,$A13,#REF!)</f>
        <v>#REF!</v>
      </c>
      <c r="BP13" s="18" t="e">
        <f>SUMIF(#REF!,$A13,#REF!)</f>
        <v>#REF!</v>
      </c>
      <c r="BQ13" s="18" t="e">
        <f>SUMIF(#REF!,$A13,#REF!)</f>
        <v>#REF!</v>
      </c>
      <c r="BR13" s="18" t="e">
        <f>SUMIF(#REF!,$A13,#REF!)</f>
        <v>#REF!</v>
      </c>
      <c r="BS13" s="18" t="e">
        <f>SUMIF(#REF!,$A13,#REF!)</f>
        <v>#REF!</v>
      </c>
      <c r="BT13" s="19" t="e">
        <f>SUMIF(#REF!,$A13,#REF!)</f>
        <v>#REF!</v>
      </c>
      <c r="BU13" s="20" t="e">
        <f>SUM(BN13:BT13)</f>
        <v>#REF!</v>
      </c>
      <c r="BV13" s="17" t="e">
        <f>SUMIF(#REF!,$A13,#REF!)</f>
        <v>#REF!</v>
      </c>
      <c r="BW13" s="18" t="e">
        <f>SUMIF(#REF!,$A13,#REF!)</f>
        <v>#REF!</v>
      </c>
      <c r="BX13" s="18" t="e">
        <f>SUMIF(#REF!,$A13,#REF!)</f>
        <v>#REF!</v>
      </c>
      <c r="BY13" s="18" t="e">
        <f>SUMIF(#REF!,$A13,#REF!)</f>
        <v>#REF!</v>
      </c>
      <c r="BZ13" s="18" t="e">
        <f>SUMIF(#REF!,$A13,#REF!)</f>
        <v>#REF!</v>
      </c>
      <c r="CA13" s="18" t="e">
        <f>SUMIF(#REF!,$A13,#REF!)</f>
        <v>#REF!</v>
      </c>
      <c r="CB13" s="19" t="e">
        <f>SUMIF(#REF!,$A13,#REF!)</f>
        <v>#REF!</v>
      </c>
      <c r="CC13" s="20" t="e">
        <f>SUM(BV13:CB13)</f>
        <v>#REF!</v>
      </c>
      <c r="CD13" s="17" t="e">
        <f>SUMIF(#REF!,$A13,#REF!)</f>
        <v>#REF!</v>
      </c>
      <c r="CE13" s="18" t="e">
        <f>SUMIF(#REF!,$A13,#REF!)</f>
        <v>#REF!</v>
      </c>
      <c r="CF13" s="18" t="e">
        <f>SUMIF(#REF!,$A13,#REF!)</f>
        <v>#REF!</v>
      </c>
      <c r="CG13" s="18" t="e">
        <f>SUMIF(#REF!,$A13,#REF!)</f>
        <v>#REF!</v>
      </c>
      <c r="CH13" s="18" t="e">
        <f>SUMIF(#REF!,$A13,#REF!)</f>
        <v>#REF!</v>
      </c>
      <c r="CI13" s="18" t="e">
        <f>SUMIF(#REF!,$A13,#REF!)</f>
        <v>#REF!</v>
      </c>
      <c r="CJ13" s="19" t="e">
        <f>SUMIF(#REF!,$A13,#REF!)</f>
        <v>#REF!</v>
      </c>
      <c r="CK13" s="20" t="e">
        <f>SUM(CD13:CJ13)</f>
        <v>#REF!</v>
      </c>
      <c r="CL13" s="17" t="e">
        <f>SUMIF(#REF!,$A13,#REF!)</f>
        <v>#REF!</v>
      </c>
      <c r="CM13" s="18" t="e">
        <f>SUMIF(#REF!,$A13,#REF!)</f>
        <v>#REF!</v>
      </c>
      <c r="CN13" s="18" t="e">
        <f>SUMIF(#REF!,$A13,#REF!)</f>
        <v>#REF!</v>
      </c>
      <c r="CO13" s="18" t="e">
        <f>SUMIF(#REF!,$A13,#REF!)</f>
        <v>#REF!</v>
      </c>
      <c r="CP13" s="18" t="e">
        <f>SUMIF(#REF!,$A13,#REF!)</f>
        <v>#REF!</v>
      </c>
      <c r="CQ13" s="18" t="e">
        <f>SUMIF(#REF!,$A13,#REF!)</f>
        <v>#REF!</v>
      </c>
      <c r="CR13" s="19" t="e">
        <f>SUMIF(#REF!,$A13,#REF!)</f>
        <v>#REF!</v>
      </c>
      <c r="CS13" s="20" t="e">
        <f>SUM(CL13:CR13)</f>
        <v>#REF!</v>
      </c>
      <c r="CT13" s="17" t="e">
        <f t="shared" ref="CT13:CZ13" si="18">+B13+J13+R13+Z13+AH13+AP13+AX13+BF13+BN13+BV13+CD13+CL13</f>
        <v>#REF!</v>
      </c>
      <c r="CU13" s="18" t="e">
        <f t="shared" si="18"/>
        <v>#REF!</v>
      </c>
      <c r="CV13" s="18" t="e">
        <f t="shared" si="18"/>
        <v>#REF!</v>
      </c>
      <c r="CW13" s="18" t="e">
        <f t="shared" si="18"/>
        <v>#REF!</v>
      </c>
      <c r="CX13" s="18" t="e">
        <f t="shared" si="18"/>
        <v>#REF!</v>
      </c>
      <c r="CY13" s="18" t="e">
        <f t="shared" si="18"/>
        <v>#REF!</v>
      </c>
      <c r="CZ13" s="19" t="e">
        <f t="shared" si="18"/>
        <v>#REF!</v>
      </c>
      <c r="DA13" s="20" t="e">
        <f>SUM(CT13:CZ13)</f>
        <v>#REF!</v>
      </c>
    </row>
    <row r="14" spans="1:105" x14ac:dyDescent="0.25">
      <c r="A14" s="13" t="s">
        <v>16</v>
      </c>
      <c r="B14" s="14" t="e">
        <f t="shared" ref="B14:DA14" si="19">SUM(B13)</f>
        <v>#REF!</v>
      </c>
      <c r="C14" s="13" t="e">
        <f t="shared" si="19"/>
        <v>#REF!</v>
      </c>
      <c r="D14" s="13" t="e">
        <f t="shared" si="19"/>
        <v>#REF!</v>
      </c>
      <c r="E14" s="13" t="e">
        <f t="shared" si="19"/>
        <v>#REF!</v>
      </c>
      <c r="F14" s="13" t="e">
        <f t="shared" si="19"/>
        <v>#REF!</v>
      </c>
      <c r="G14" s="13" t="e">
        <f t="shared" si="19"/>
        <v>#REF!</v>
      </c>
      <c r="H14" s="15" t="e">
        <f t="shared" si="19"/>
        <v>#REF!</v>
      </c>
      <c r="I14" s="16" t="e">
        <f t="shared" si="19"/>
        <v>#REF!</v>
      </c>
      <c r="J14" s="14" t="e">
        <f t="shared" si="19"/>
        <v>#REF!</v>
      </c>
      <c r="K14" s="13" t="e">
        <f t="shared" si="19"/>
        <v>#REF!</v>
      </c>
      <c r="L14" s="13" t="e">
        <f t="shared" si="19"/>
        <v>#REF!</v>
      </c>
      <c r="M14" s="13" t="e">
        <f t="shared" si="19"/>
        <v>#REF!</v>
      </c>
      <c r="N14" s="13" t="e">
        <f t="shared" si="19"/>
        <v>#REF!</v>
      </c>
      <c r="O14" s="13" t="e">
        <f t="shared" si="19"/>
        <v>#REF!</v>
      </c>
      <c r="P14" s="15" t="e">
        <f t="shared" si="19"/>
        <v>#REF!</v>
      </c>
      <c r="Q14" s="16" t="e">
        <f t="shared" si="19"/>
        <v>#REF!</v>
      </c>
      <c r="R14" s="14" t="e">
        <f t="shared" si="19"/>
        <v>#REF!</v>
      </c>
      <c r="S14" s="13" t="e">
        <f t="shared" si="19"/>
        <v>#REF!</v>
      </c>
      <c r="T14" s="13" t="e">
        <f t="shared" si="19"/>
        <v>#REF!</v>
      </c>
      <c r="U14" s="13" t="e">
        <f t="shared" si="19"/>
        <v>#REF!</v>
      </c>
      <c r="V14" s="13" t="e">
        <f t="shared" si="19"/>
        <v>#REF!</v>
      </c>
      <c r="W14" s="13" t="e">
        <f t="shared" si="19"/>
        <v>#REF!</v>
      </c>
      <c r="X14" s="15" t="e">
        <f t="shared" si="19"/>
        <v>#REF!</v>
      </c>
      <c r="Y14" s="16" t="e">
        <f t="shared" si="19"/>
        <v>#REF!</v>
      </c>
      <c r="Z14" s="14" t="e">
        <f t="shared" si="19"/>
        <v>#REF!</v>
      </c>
      <c r="AA14" s="13" t="e">
        <f t="shared" si="19"/>
        <v>#REF!</v>
      </c>
      <c r="AB14" s="13" t="e">
        <f t="shared" si="19"/>
        <v>#REF!</v>
      </c>
      <c r="AC14" s="13" t="e">
        <f t="shared" si="19"/>
        <v>#REF!</v>
      </c>
      <c r="AD14" s="13" t="e">
        <f t="shared" si="19"/>
        <v>#REF!</v>
      </c>
      <c r="AE14" s="13" t="e">
        <f t="shared" si="19"/>
        <v>#REF!</v>
      </c>
      <c r="AF14" s="15" t="e">
        <f t="shared" si="19"/>
        <v>#REF!</v>
      </c>
      <c r="AG14" s="16" t="e">
        <f t="shared" si="19"/>
        <v>#REF!</v>
      </c>
      <c r="AH14" s="14" t="e">
        <f t="shared" si="19"/>
        <v>#REF!</v>
      </c>
      <c r="AI14" s="13" t="e">
        <f t="shared" si="19"/>
        <v>#REF!</v>
      </c>
      <c r="AJ14" s="13" t="e">
        <f t="shared" si="19"/>
        <v>#REF!</v>
      </c>
      <c r="AK14" s="13" t="e">
        <f t="shared" si="19"/>
        <v>#REF!</v>
      </c>
      <c r="AL14" s="13" t="e">
        <f t="shared" si="19"/>
        <v>#REF!</v>
      </c>
      <c r="AM14" s="13" t="e">
        <f t="shared" si="19"/>
        <v>#REF!</v>
      </c>
      <c r="AN14" s="15" t="e">
        <f t="shared" si="19"/>
        <v>#REF!</v>
      </c>
      <c r="AO14" s="16" t="e">
        <f t="shared" si="19"/>
        <v>#REF!</v>
      </c>
      <c r="AP14" s="14" t="e">
        <f t="shared" si="19"/>
        <v>#REF!</v>
      </c>
      <c r="AQ14" s="13" t="e">
        <f t="shared" si="19"/>
        <v>#REF!</v>
      </c>
      <c r="AR14" s="13" t="e">
        <f t="shared" si="19"/>
        <v>#REF!</v>
      </c>
      <c r="AS14" s="13" t="e">
        <f t="shared" si="19"/>
        <v>#REF!</v>
      </c>
      <c r="AT14" s="13" t="e">
        <f t="shared" si="19"/>
        <v>#REF!</v>
      </c>
      <c r="AU14" s="13" t="e">
        <f t="shared" si="19"/>
        <v>#REF!</v>
      </c>
      <c r="AV14" s="15" t="e">
        <f t="shared" si="19"/>
        <v>#REF!</v>
      </c>
      <c r="AW14" s="16" t="e">
        <f t="shared" si="19"/>
        <v>#REF!</v>
      </c>
      <c r="AX14" s="14" t="e">
        <f t="shared" si="19"/>
        <v>#REF!</v>
      </c>
      <c r="AY14" s="13" t="e">
        <f t="shared" si="19"/>
        <v>#REF!</v>
      </c>
      <c r="AZ14" s="13" t="e">
        <f t="shared" si="19"/>
        <v>#REF!</v>
      </c>
      <c r="BA14" s="13" t="e">
        <f t="shared" si="19"/>
        <v>#REF!</v>
      </c>
      <c r="BB14" s="13" t="e">
        <f t="shared" si="19"/>
        <v>#REF!</v>
      </c>
      <c r="BC14" s="13" t="e">
        <f t="shared" si="19"/>
        <v>#REF!</v>
      </c>
      <c r="BD14" s="15" t="e">
        <f t="shared" si="19"/>
        <v>#REF!</v>
      </c>
      <c r="BE14" s="16" t="e">
        <f t="shared" si="19"/>
        <v>#REF!</v>
      </c>
      <c r="BF14" s="14" t="e">
        <f t="shared" si="19"/>
        <v>#REF!</v>
      </c>
      <c r="BG14" s="13" t="e">
        <f t="shared" si="19"/>
        <v>#REF!</v>
      </c>
      <c r="BH14" s="13" t="e">
        <f t="shared" si="19"/>
        <v>#REF!</v>
      </c>
      <c r="BI14" s="13" t="e">
        <f t="shared" si="19"/>
        <v>#REF!</v>
      </c>
      <c r="BJ14" s="13" t="e">
        <f t="shared" si="19"/>
        <v>#REF!</v>
      </c>
      <c r="BK14" s="13" t="e">
        <f t="shared" si="19"/>
        <v>#REF!</v>
      </c>
      <c r="BL14" s="15" t="e">
        <f t="shared" si="19"/>
        <v>#REF!</v>
      </c>
      <c r="BM14" s="16" t="e">
        <f t="shared" si="19"/>
        <v>#REF!</v>
      </c>
      <c r="BN14" s="14" t="e">
        <f t="shared" si="19"/>
        <v>#REF!</v>
      </c>
      <c r="BO14" s="13" t="e">
        <f t="shared" si="19"/>
        <v>#REF!</v>
      </c>
      <c r="BP14" s="13" t="e">
        <f t="shared" si="19"/>
        <v>#REF!</v>
      </c>
      <c r="BQ14" s="13" t="e">
        <f t="shared" si="19"/>
        <v>#REF!</v>
      </c>
      <c r="BR14" s="13" t="e">
        <f t="shared" si="19"/>
        <v>#REF!</v>
      </c>
      <c r="BS14" s="13" t="e">
        <f t="shared" si="19"/>
        <v>#REF!</v>
      </c>
      <c r="BT14" s="15" t="e">
        <f t="shared" si="19"/>
        <v>#REF!</v>
      </c>
      <c r="BU14" s="16" t="e">
        <f t="shared" si="19"/>
        <v>#REF!</v>
      </c>
      <c r="BV14" s="14" t="e">
        <f t="shared" si="19"/>
        <v>#REF!</v>
      </c>
      <c r="BW14" s="13" t="e">
        <f t="shared" si="19"/>
        <v>#REF!</v>
      </c>
      <c r="BX14" s="13" t="e">
        <f t="shared" si="19"/>
        <v>#REF!</v>
      </c>
      <c r="BY14" s="13" t="e">
        <f t="shared" si="19"/>
        <v>#REF!</v>
      </c>
      <c r="BZ14" s="13" t="e">
        <f t="shared" si="19"/>
        <v>#REF!</v>
      </c>
      <c r="CA14" s="13" t="e">
        <f t="shared" si="19"/>
        <v>#REF!</v>
      </c>
      <c r="CB14" s="15" t="e">
        <f t="shared" si="19"/>
        <v>#REF!</v>
      </c>
      <c r="CC14" s="16" t="e">
        <f t="shared" si="19"/>
        <v>#REF!</v>
      </c>
      <c r="CD14" s="14" t="e">
        <f t="shared" si="19"/>
        <v>#REF!</v>
      </c>
      <c r="CE14" s="13" t="e">
        <f t="shared" si="19"/>
        <v>#REF!</v>
      </c>
      <c r="CF14" s="13" t="e">
        <f t="shared" si="19"/>
        <v>#REF!</v>
      </c>
      <c r="CG14" s="13" t="e">
        <f t="shared" si="19"/>
        <v>#REF!</v>
      </c>
      <c r="CH14" s="13" t="e">
        <f t="shared" si="19"/>
        <v>#REF!</v>
      </c>
      <c r="CI14" s="13" t="e">
        <f t="shared" si="19"/>
        <v>#REF!</v>
      </c>
      <c r="CJ14" s="15" t="e">
        <f t="shared" si="19"/>
        <v>#REF!</v>
      </c>
      <c r="CK14" s="16" t="e">
        <f t="shared" si="19"/>
        <v>#REF!</v>
      </c>
      <c r="CL14" s="14" t="e">
        <f t="shared" si="19"/>
        <v>#REF!</v>
      </c>
      <c r="CM14" s="13" t="e">
        <f t="shared" si="19"/>
        <v>#REF!</v>
      </c>
      <c r="CN14" s="13" t="e">
        <f t="shared" si="19"/>
        <v>#REF!</v>
      </c>
      <c r="CO14" s="13" t="e">
        <f t="shared" si="19"/>
        <v>#REF!</v>
      </c>
      <c r="CP14" s="13" t="e">
        <f t="shared" si="19"/>
        <v>#REF!</v>
      </c>
      <c r="CQ14" s="13" t="e">
        <f t="shared" si="19"/>
        <v>#REF!</v>
      </c>
      <c r="CR14" s="15" t="e">
        <f t="shared" si="19"/>
        <v>#REF!</v>
      </c>
      <c r="CS14" s="16" t="e">
        <f t="shared" si="19"/>
        <v>#REF!</v>
      </c>
      <c r="CT14" s="14" t="e">
        <f t="shared" si="19"/>
        <v>#REF!</v>
      </c>
      <c r="CU14" s="13" t="e">
        <f t="shared" si="19"/>
        <v>#REF!</v>
      </c>
      <c r="CV14" s="13" t="e">
        <f t="shared" si="19"/>
        <v>#REF!</v>
      </c>
      <c r="CW14" s="13" t="e">
        <f t="shared" si="19"/>
        <v>#REF!</v>
      </c>
      <c r="CX14" s="13" t="e">
        <f t="shared" si="19"/>
        <v>#REF!</v>
      </c>
      <c r="CY14" s="13" t="e">
        <f t="shared" si="19"/>
        <v>#REF!</v>
      </c>
      <c r="CZ14" s="15" t="e">
        <f t="shared" si="19"/>
        <v>#REF!</v>
      </c>
      <c r="DA14" s="16" t="e">
        <f t="shared" si="19"/>
        <v>#REF!</v>
      </c>
    </row>
    <row r="15" spans="1:105" x14ac:dyDescent="0.25">
      <c r="B15" s="47"/>
      <c r="H15" s="48"/>
      <c r="I15" s="49"/>
      <c r="J15" s="47"/>
      <c r="P15" s="48"/>
      <c r="Q15" s="49"/>
      <c r="R15" s="47"/>
      <c r="X15" s="48"/>
      <c r="Y15" s="49"/>
      <c r="Z15" s="47"/>
      <c r="AF15" s="48"/>
      <c r="AG15" s="49"/>
      <c r="AH15" s="47"/>
      <c r="AN15" s="48"/>
      <c r="AO15" s="49"/>
      <c r="AP15" s="47"/>
      <c r="AV15" s="48"/>
      <c r="AW15" s="49"/>
      <c r="AX15" s="47"/>
      <c r="BD15" s="48"/>
      <c r="BE15" s="49"/>
      <c r="BF15" s="47"/>
      <c r="BL15" s="48"/>
      <c r="BM15" s="49"/>
      <c r="BN15" s="47"/>
      <c r="BT15" s="48"/>
      <c r="BU15" s="49"/>
      <c r="BV15" s="47"/>
      <c r="CB15" s="48"/>
      <c r="CC15" s="49"/>
      <c r="CD15" s="47"/>
      <c r="CJ15" s="48"/>
      <c r="CK15" s="49"/>
      <c r="CL15" s="47"/>
      <c r="CR15" s="48"/>
      <c r="CS15" s="49"/>
      <c r="CT15" s="47"/>
      <c r="CZ15" s="48"/>
      <c r="DA15" s="49"/>
    </row>
    <row r="16" spans="1:105" x14ac:dyDescent="0.25">
      <c r="A16" s="53" t="s">
        <v>17</v>
      </c>
      <c r="B16" s="21" t="e">
        <f t="shared" ref="B16:DA16" si="20">B10+B14</f>
        <v>#REF!</v>
      </c>
      <c r="C16" s="53" t="e">
        <f t="shared" si="20"/>
        <v>#REF!</v>
      </c>
      <c r="D16" s="53" t="e">
        <f t="shared" si="20"/>
        <v>#REF!</v>
      </c>
      <c r="E16" s="53" t="e">
        <f t="shared" si="20"/>
        <v>#REF!</v>
      </c>
      <c r="F16" s="53" t="e">
        <f t="shared" si="20"/>
        <v>#REF!</v>
      </c>
      <c r="G16" s="53" t="e">
        <f t="shared" si="20"/>
        <v>#REF!</v>
      </c>
      <c r="H16" s="22" t="e">
        <f t="shared" si="20"/>
        <v>#REF!</v>
      </c>
      <c r="I16" s="23" t="e">
        <f t="shared" si="20"/>
        <v>#REF!</v>
      </c>
      <c r="J16" s="21" t="e">
        <f t="shared" si="20"/>
        <v>#REF!</v>
      </c>
      <c r="K16" s="53" t="e">
        <f t="shared" si="20"/>
        <v>#REF!</v>
      </c>
      <c r="L16" s="53" t="e">
        <f t="shared" si="20"/>
        <v>#REF!</v>
      </c>
      <c r="M16" s="53" t="e">
        <f t="shared" si="20"/>
        <v>#REF!</v>
      </c>
      <c r="N16" s="53" t="e">
        <f t="shared" si="20"/>
        <v>#REF!</v>
      </c>
      <c r="O16" s="53" t="e">
        <f t="shared" si="20"/>
        <v>#REF!</v>
      </c>
      <c r="P16" s="22" t="e">
        <f t="shared" si="20"/>
        <v>#REF!</v>
      </c>
      <c r="Q16" s="23" t="e">
        <f t="shared" si="20"/>
        <v>#REF!</v>
      </c>
      <c r="R16" s="21" t="e">
        <f t="shared" si="20"/>
        <v>#REF!</v>
      </c>
      <c r="S16" s="53" t="e">
        <f t="shared" si="20"/>
        <v>#REF!</v>
      </c>
      <c r="T16" s="53" t="e">
        <f t="shared" si="20"/>
        <v>#REF!</v>
      </c>
      <c r="U16" s="53" t="e">
        <f t="shared" si="20"/>
        <v>#REF!</v>
      </c>
      <c r="V16" s="53" t="e">
        <f t="shared" si="20"/>
        <v>#REF!</v>
      </c>
      <c r="W16" s="53" t="e">
        <f t="shared" si="20"/>
        <v>#REF!</v>
      </c>
      <c r="X16" s="22" t="e">
        <f t="shared" si="20"/>
        <v>#REF!</v>
      </c>
      <c r="Y16" s="23" t="e">
        <f t="shared" si="20"/>
        <v>#REF!</v>
      </c>
      <c r="Z16" s="21" t="e">
        <f t="shared" si="20"/>
        <v>#REF!</v>
      </c>
      <c r="AA16" s="53" t="e">
        <f t="shared" si="20"/>
        <v>#REF!</v>
      </c>
      <c r="AB16" s="53" t="e">
        <f t="shared" si="20"/>
        <v>#REF!</v>
      </c>
      <c r="AC16" s="53" t="e">
        <f t="shared" si="20"/>
        <v>#REF!</v>
      </c>
      <c r="AD16" s="53" t="e">
        <f t="shared" si="20"/>
        <v>#REF!</v>
      </c>
      <c r="AE16" s="53" t="e">
        <f t="shared" si="20"/>
        <v>#REF!</v>
      </c>
      <c r="AF16" s="22" t="e">
        <f t="shared" si="20"/>
        <v>#REF!</v>
      </c>
      <c r="AG16" s="23" t="e">
        <f t="shared" si="20"/>
        <v>#REF!</v>
      </c>
      <c r="AH16" s="21" t="e">
        <f t="shared" si="20"/>
        <v>#REF!</v>
      </c>
      <c r="AI16" s="53" t="e">
        <f t="shared" si="20"/>
        <v>#REF!</v>
      </c>
      <c r="AJ16" s="53" t="e">
        <f t="shared" si="20"/>
        <v>#REF!</v>
      </c>
      <c r="AK16" s="53" t="e">
        <f t="shared" si="20"/>
        <v>#REF!</v>
      </c>
      <c r="AL16" s="53" t="e">
        <f t="shared" si="20"/>
        <v>#REF!</v>
      </c>
      <c r="AM16" s="53" t="e">
        <f t="shared" si="20"/>
        <v>#REF!</v>
      </c>
      <c r="AN16" s="22" t="e">
        <f t="shared" si="20"/>
        <v>#REF!</v>
      </c>
      <c r="AO16" s="23" t="e">
        <f t="shared" si="20"/>
        <v>#REF!</v>
      </c>
      <c r="AP16" s="21" t="e">
        <f t="shared" si="20"/>
        <v>#REF!</v>
      </c>
      <c r="AQ16" s="53" t="e">
        <f t="shared" si="20"/>
        <v>#REF!</v>
      </c>
      <c r="AR16" s="53" t="e">
        <f t="shared" si="20"/>
        <v>#REF!</v>
      </c>
      <c r="AS16" s="53" t="e">
        <f t="shared" si="20"/>
        <v>#REF!</v>
      </c>
      <c r="AT16" s="53" t="e">
        <f t="shared" si="20"/>
        <v>#REF!</v>
      </c>
      <c r="AU16" s="53" t="e">
        <f t="shared" si="20"/>
        <v>#REF!</v>
      </c>
      <c r="AV16" s="22" t="e">
        <f t="shared" si="20"/>
        <v>#REF!</v>
      </c>
      <c r="AW16" s="23" t="e">
        <f t="shared" si="20"/>
        <v>#REF!</v>
      </c>
      <c r="AX16" s="21" t="e">
        <f t="shared" si="20"/>
        <v>#REF!</v>
      </c>
      <c r="AY16" s="53" t="e">
        <f t="shared" si="20"/>
        <v>#REF!</v>
      </c>
      <c r="AZ16" s="53" t="e">
        <f t="shared" si="20"/>
        <v>#REF!</v>
      </c>
      <c r="BA16" s="53" t="e">
        <f t="shared" si="20"/>
        <v>#REF!</v>
      </c>
      <c r="BB16" s="53" t="e">
        <f t="shared" si="20"/>
        <v>#REF!</v>
      </c>
      <c r="BC16" s="53" t="e">
        <f t="shared" si="20"/>
        <v>#REF!</v>
      </c>
      <c r="BD16" s="22" t="e">
        <f t="shared" si="20"/>
        <v>#REF!</v>
      </c>
      <c r="BE16" s="23" t="e">
        <f t="shared" si="20"/>
        <v>#REF!</v>
      </c>
      <c r="BF16" s="21" t="e">
        <f t="shared" si="20"/>
        <v>#REF!</v>
      </c>
      <c r="BG16" s="53" t="e">
        <f t="shared" si="20"/>
        <v>#REF!</v>
      </c>
      <c r="BH16" s="53" t="e">
        <f t="shared" si="20"/>
        <v>#REF!</v>
      </c>
      <c r="BI16" s="53" t="e">
        <f t="shared" si="20"/>
        <v>#REF!</v>
      </c>
      <c r="BJ16" s="53" t="e">
        <f t="shared" si="20"/>
        <v>#REF!</v>
      </c>
      <c r="BK16" s="53" t="e">
        <f t="shared" si="20"/>
        <v>#REF!</v>
      </c>
      <c r="BL16" s="22" t="e">
        <f t="shared" si="20"/>
        <v>#REF!</v>
      </c>
      <c r="BM16" s="23" t="e">
        <f t="shared" si="20"/>
        <v>#REF!</v>
      </c>
      <c r="BN16" s="21" t="e">
        <f t="shared" si="20"/>
        <v>#REF!</v>
      </c>
      <c r="BO16" s="53" t="e">
        <f t="shared" si="20"/>
        <v>#REF!</v>
      </c>
      <c r="BP16" s="53" t="e">
        <f t="shared" si="20"/>
        <v>#REF!</v>
      </c>
      <c r="BQ16" s="53" t="e">
        <f t="shared" si="20"/>
        <v>#REF!</v>
      </c>
      <c r="BR16" s="53" t="e">
        <f t="shared" si="20"/>
        <v>#REF!</v>
      </c>
      <c r="BS16" s="53" t="e">
        <f t="shared" si="20"/>
        <v>#REF!</v>
      </c>
      <c r="BT16" s="22" t="e">
        <f t="shared" si="20"/>
        <v>#REF!</v>
      </c>
      <c r="BU16" s="23" t="e">
        <f t="shared" si="20"/>
        <v>#REF!</v>
      </c>
      <c r="BV16" s="21" t="e">
        <f t="shared" si="20"/>
        <v>#REF!</v>
      </c>
      <c r="BW16" s="53" t="e">
        <f t="shared" si="20"/>
        <v>#REF!</v>
      </c>
      <c r="BX16" s="53" t="e">
        <f t="shared" si="20"/>
        <v>#REF!</v>
      </c>
      <c r="BY16" s="53" t="e">
        <f t="shared" si="20"/>
        <v>#REF!</v>
      </c>
      <c r="BZ16" s="53" t="e">
        <f t="shared" si="20"/>
        <v>#REF!</v>
      </c>
      <c r="CA16" s="53" t="e">
        <f t="shared" si="20"/>
        <v>#REF!</v>
      </c>
      <c r="CB16" s="22" t="e">
        <f t="shared" si="20"/>
        <v>#REF!</v>
      </c>
      <c r="CC16" s="23" t="e">
        <f t="shared" si="20"/>
        <v>#REF!</v>
      </c>
      <c r="CD16" s="21" t="e">
        <f t="shared" si="20"/>
        <v>#REF!</v>
      </c>
      <c r="CE16" s="53" t="e">
        <f t="shared" si="20"/>
        <v>#REF!</v>
      </c>
      <c r="CF16" s="53" t="e">
        <f t="shared" si="20"/>
        <v>#REF!</v>
      </c>
      <c r="CG16" s="53" t="e">
        <f t="shared" si="20"/>
        <v>#REF!</v>
      </c>
      <c r="CH16" s="53" t="e">
        <f t="shared" si="20"/>
        <v>#REF!</v>
      </c>
      <c r="CI16" s="53" t="e">
        <f t="shared" si="20"/>
        <v>#REF!</v>
      </c>
      <c r="CJ16" s="22" t="e">
        <f t="shared" si="20"/>
        <v>#REF!</v>
      </c>
      <c r="CK16" s="23" t="e">
        <f t="shared" si="20"/>
        <v>#REF!</v>
      </c>
      <c r="CL16" s="21" t="e">
        <f t="shared" si="20"/>
        <v>#REF!</v>
      </c>
      <c r="CM16" s="53" t="e">
        <f t="shared" si="20"/>
        <v>#REF!</v>
      </c>
      <c r="CN16" s="53" t="e">
        <f t="shared" si="20"/>
        <v>#REF!</v>
      </c>
      <c r="CO16" s="53" t="e">
        <f t="shared" si="20"/>
        <v>#REF!</v>
      </c>
      <c r="CP16" s="53" t="e">
        <f t="shared" si="20"/>
        <v>#REF!</v>
      </c>
      <c r="CQ16" s="53" t="e">
        <f t="shared" si="20"/>
        <v>#REF!</v>
      </c>
      <c r="CR16" s="22" t="e">
        <f t="shared" si="20"/>
        <v>#REF!</v>
      </c>
      <c r="CS16" s="23" t="e">
        <f t="shared" si="20"/>
        <v>#REF!</v>
      </c>
      <c r="CT16" s="21" t="e">
        <f t="shared" si="20"/>
        <v>#REF!</v>
      </c>
      <c r="CU16" s="53" t="e">
        <f t="shared" si="20"/>
        <v>#REF!</v>
      </c>
      <c r="CV16" s="53" t="e">
        <f t="shared" si="20"/>
        <v>#REF!</v>
      </c>
      <c r="CW16" s="53" t="e">
        <f t="shared" si="20"/>
        <v>#REF!</v>
      </c>
      <c r="CX16" s="53" t="e">
        <f t="shared" si="20"/>
        <v>#REF!</v>
      </c>
      <c r="CY16" s="53" t="e">
        <f t="shared" si="20"/>
        <v>#REF!</v>
      </c>
      <c r="CZ16" s="22" t="e">
        <f t="shared" si="20"/>
        <v>#REF!</v>
      </c>
      <c r="DA16" s="23" t="e">
        <f t="shared" si="20"/>
        <v>#REF!</v>
      </c>
    </row>
    <row r="17" spans="1:105" x14ac:dyDescent="0.25">
      <c r="B17" s="54"/>
      <c r="C17" s="24"/>
      <c r="D17" s="24"/>
      <c r="E17" s="24"/>
      <c r="F17" s="24"/>
      <c r="G17" s="24"/>
      <c r="H17" s="55"/>
      <c r="I17" s="49"/>
      <c r="J17" s="54"/>
      <c r="K17" s="24"/>
      <c r="L17" s="24"/>
      <c r="M17" s="24"/>
      <c r="N17" s="24"/>
      <c r="O17" s="24"/>
      <c r="P17" s="55"/>
      <c r="Q17" s="49"/>
      <c r="R17" s="54"/>
      <c r="S17" s="24"/>
      <c r="T17" s="24"/>
      <c r="U17" s="24"/>
      <c r="V17" s="24"/>
      <c r="W17" s="24"/>
      <c r="X17" s="55"/>
      <c r="Y17" s="49"/>
      <c r="Z17" s="54"/>
      <c r="AA17" s="24"/>
      <c r="AB17" s="24"/>
      <c r="AC17" s="24"/>
      <c r="AD17" s="24"/>
      <c r="AE17" s="24"/>
      <c r="AF17" s="55"/>
      <c r="AG17" s="49"/>
      <c r="AH17" s="54"/>
      <c r="AI17" s="24"/>
      <c r="AJ17" s="24"/>
      <c r="AK17" s="24"/>
      <c r="AL17" s="24"/>
      <c r="AM17" s="24"/>
      <c r="AN17" s="55"/>
      <c r="AO17" s="49"/>
      <c r="AP17" s="54"/>
      <c r="AQ17" s="24"/>
      <c r="AR17" s="24"/>
      <c r="AS17" s="24"/>
      <c r="AT17" s="24"/>
      <c r="AU17" s="24"/>
      <c r="AV17" s="55"/>
      <c r="AW17" s="49"/>
      <c r="AX17" s="54"/>
      <c r="AY17" s="24"/>
      <c r="AZ17" s="24"/>
      <c r="BA17" s="24"/>
      <c r="BB17" s="24"/>
      <c r="BC17" s="24"/>
      <c r="BD17" s="55"/>
      <c r="BE17" s="49"/>
      <c r="BF17" s="54"/>
      <c r="BG17" s="24"/>
      <c r="BH17" s="24"/>
      <c r="BI17" s="24"/>
      <c r="BJ17" s="24"/>
      <c r="BK17" s="24"/>
      <c r="BL17" s="55"/>
      <c r="BM17" s="49"/>
      <c r="BN17" s="54"/>
      <c r="BO17" s="24"/>
      <c r="BP17" s="24"/>
      <c r="BQ17" s="24"/>
      <c r="BR17" s="24"/>
      <c r="BS17" s="24"/>
      <c r="BT17" s="55"/>
      <c r="BU17" s="49"/>
      <c r="BV17" s="54"/>
      <c r="BW17" s="24"/>
      <c r="BX17" s="24"/>
      <c r="BY17" s="24"/>
      <c r="BZ17" s="24"/>
      <c r="CA17" s="24"/>
      <c r="CB17" s="55"/>
      <c r="CC17" s="49"/>
      <c r="CD17" s="54"/>
      <c r="CE17" s="24"/>
      <c r="CF17" s="24"/>
      <c r="CG17" s="24"/>
      <c r="CH17" s="24"/>
      <c r="CI17" s="24"/>
      <c r="CJ17" s="55"/>
      <c r="CK17" s="49"/>
      <c r="CL17" s="54"/>
      <c r="CM17" s="24"/>
      <c r="CN17" s="24"/>
      <c r="CO17" s="24"/>
      <c r="CP17" s="24"/>
      <c r="CQ17" s="24"/>
      <c r="CR17" s="55"/>
      <c r="CS17" s="49"/>
      <c r="CT17" s="54"/>
      <c r="CU17" s="24"/>
      <c r="CV17" s="24"/>
      <c r="CW17" s="24"/>
      <c r="CX17" s="24"/>
      <c r="CY17" s="24"/>
      <c r="CZ17" s="55"/>
      <c r="DA17" s="49"/>
    </row>
    <row r="18" spans="1:105" x14ac:dyDescent="0.25">
      <c r="A18" s="11" t="s">
        <v>19</v>
      </c>
      <c r="B18" s="54"/>
      <c r="C18" s="24"/>
      <c r="D18" s="24"/>
      <c r="E18" s="24"/>
      <c r="F18" s="24"/>
      <c r="G18" s="24"/>
      <c r="H18" s="55"/>
      <c r="I18" s="49"/>
      <c r="J18" s="54"/>
      <c r="K18" s="24"/>
      <c r="L18" s="24"/>
      <c r="M18" s="24"/>
      <c r="N18" s="24"/>
      <c r="O18" s="24"/>
      <c r="P18" s="55"/>
      <c r="Q18" s="49"/>
      <c r="R18" s="54"/>
      <c r="S18" s="24"/>
      <c r="T18" s="24"/>
      <c r="U18" s="24"/>
      <c r="V18" s="24"/>
      <c r="W18" s="24"/>
      <c r="X18" s="55"/>
      <c r="Y18" s="49"/>
      <c r="Z18" s="54"/>
      <c r="AA18" s="24"/>
      <c r="AB18" s="24"/>
      <c r="AC18" s="24"/>
      <c r="AD18" s="24"/>
      <c r="AE18" s="24"/>
      <c r="AF18" s="55"/>
      <c r="AG18" s="49"/>
      <c r="AH18" s="54"/>
      <c r="AI18" s="24"/>
      <c r="AJ18" s="24"/>
      <c r="AK18" s="24"/>
      <c r="AL18" s="24"/>
      <c r="AM18" s="24"/>
      <c r="AN18" s="55"/>
      <c r="AO18" s="49"/>
      <c r="AP18" s="54"/>
      <c r="AQ18" s="24"/>
      <c r="AR18" s="24"/>
      <c r="AS18" s="24"/>
      <c r="AT18" s="24"/>
      <c r="AU18" s="24"/>
      <c r="AV18" s="55"/>
      <c r="AW18" s="49"/>
      <c r="AX18" s="54"/>
      <c r="AY18" s="24"/>
      <c r="AZ18" s="24"/>
      <c r="BA18" s="24"/>
      <c r="BB18" s="24"/>
      <c r="BC18" s="24"/>
      <c r="BD18" s="55"/>
      <c r="BE18" s="49"/>
      <c r="BF18" s="54"/>
      <c r="BG18" s="24"/>
      <c r="BH18" s="24"/>
      <c r="BI18" s="24"/>
      <c r="BJ18" s="24"/>
      <c r="BK18" s="24"/>
      <c r="BL18" s="55"/>
      <c r="BM18" s="49"/>
      <c r="BN18" s="54"/>
      <c r="BO18" s="24"/>
      <c r="BP18" s="24"/>
      <c r="BQ18" s="24"/>
      <c r="BR18" s="24"/>
      <c r="BS18" s="24"/>
      <c r="BT18" s="55"/>
      <c r="BU18" s="49"/>
      <c r="BV18" s="54"/>
      <c r="BW18" s="24"/>
      <c r="BX18" s="24"/>
      <c r="BY18" s="24"/>
      <c r="BZ18" s="24"/>
      <c r="CA18" s="24"/>
      <c r="CB18" s="55"/>
      <c r="CC18" s="49"/>
      <c r="CD18" s="54"/>
      <c r="CE18" s="24"/>
      <c r="CF18" s="24"/>
      <c r="CG18" s="24"/>
      <c r="CH18" s="24"/>
      <c r="CI18" s="24"/>
      <c r="CJ18" s="55"/>
      <c r="CK18" s="49"/>
      <c r="CL18" s="54"/>
      <c r="CM18" s="24"/>
      <c r="CN18" s="24"/>
      <c r="CO18" s="24"/>
      <c r="CP18" s="24"/>
      <c r="CQ18" s="24"/>
      <c r="CR18" s="55"/>
      <c r="CS18" s="49"/>
      <c r="CT18" s="54"/>
      <c r="CU18" s="24"/>
      <c r="CV18" s="24"/>
      <c r="CW18" s="24"/>
      <c r="CX18" s="24"/>
      <c r="CY18" s="24"/>
      <c r="CZ18" s="55"/>
      <c r="DA18" s="49"/>
    </row>
    <row r="19" spans="1:105" x14ac:dyDescent="0.25">
      <c r="A19" s="3" t="s">
        <v>86</v>
      </c>
      <c r="B19" s="50" t="e">
        <f>SUMIF(#REF!,$A19,#REF!)</f>
        <v>#REF!</v>
      </c>
      <c r="C19" s="12" t="e">
        <f>SUMIF(#REF!,$A19,#REF!)</f>
        <v>#REF!</v>
      </c>
      <c r="D19" s="12" t="e">
        <f>SUMIF(#REF!,$A19,#REF!)</f>
        <v>#REF!</v>
      </c>
      <c r="E19" s="12" t="e">
        <f>SUMIF(#REF!,$A19,#REF!)</f>
        <v>#REF!</v>
      </c>
      <c r="F19" s="12" t="e">
        <f>SUMIF(#REF!,$A19,#REF!)</f>
        <v>#REF!</v>
      </c>
      <c r="G19" s="12" t="e">
        <f>SUMIF(#REF!,$A19,#REF!)</f>
        <v>#REF!</v>
      </c>
      <c r="H19" s="51" t="e">
        <f>SUMIF(#REF!,$A19,#REF!)</f>
        <v>#REF!</v>
      </c>
      <c r="I19" s="52" t="e">
        <f t="shared" ref="I19:I36" si="21">SUM(B19:H19)</f>
        <v>#REF!</v>
      </c>
      <c r="J19" s="50" t="e">
        <f>SUMIF(#REF!,$A19,#REF!)</f>
        <v>#REF!</v>
      </c>
      <c r="K19" s="12" t="e">
        <f>SUMIF(#REF!,$A19,#REF!)</f>
        <v>#REF!</v>
      </c>
      <c r="L19" s="12" t="e">
        <f>SUMIF(#REF!,$A19,#REF!)</f>
        <v>#REF!</v>
      </c>
      <c r="M19" s="12" t="e">
        <f>SUMIF(#REF!,$A19,#REF!)</f>
        <v>#REF!</v>
      </c>
      <c r="N19" s="12" t="e">
        <f>SUMIF(#REF!,$A19,#REF!)</f>
        <v>#REF!</v>
      </c>
      <c r="O19" s="12" t="e">
        <f>SUMIF(#REF!,$A19,#REF!)</f>
        <v>#REF!</v>
      </c>
      <c r="P19" s="51" t="e">
        <f>SUMIF(#REF!,$A19,#REF!)</f>
        <v>#REF!</v>
      </c>
      <c r="Q19" s="52" t="e">
        <f t="shared" ref="Q19:Q36" si="22">SUM(J19:P19)</f>
        <v>#REF!</v>
      </c>
      <c r="R19" s="50" t="e">
        <f>SUMIF(#REF!,$A19,#REF!)</f>
        <v>#REF!</v>
      </c>
      <c r="S19" s="12" t="e">
        <f>SUMIF(#REF!,$A19,#REF!)</f>
        <v>#REF!</v>
      </c>
      <c r="T19" s="12" t="e">
        <f>SUMIF(#REF!,$A19,#REF!)</f>
        <v>#REF!</v>
      </c>
      <c r="U19" s="12" t="e">
        <f>SUMIF(#REF!,$A19,#REF!)</f>
        <v>#REF!</v>
      </c>
      <c r="V19" s="12" t="e">
        <f>SUMIF(#REF!,$A19,#REF!)</f>
        <v>#REF!</v>
      </c>
      <c r="W19" s="12" t="e">
        <f>SUMIF(#REF!,$A19,#REF!)</f>
        <v>#REF!</v>
      </c>
      <c r="X19" s="51" t="e">
        <f>SUMIF(#REF!,$A19,#REF!)</f>
        <v>#REF!</v>
      </c>
      <c r="Y19" s="52" t="e">
        <f t="shared" ref="Y19:Y36" si="23">SUM(R19:X19)</f>
        <v>#REF!</v>
      </c>
      <c r="Z19" s="50" t="e">
        <f>SUMIF(#REF!,$A19,#REF!)</f>
        <v>#REF!</v>
      </c>
      <c r="AA19" s="12" t="e">
        <f>SUMIF(#REF!,$A19,#REF!)</f>
        <v>#REF!</v>
      </c>
      <c r="AB19" s="12" t="e">
        <f>SUMIF(#REF!,$A19,#REF!)</f>
        <v>#REF!</v>
      </c>
      <c r="AC19" s="12" t="e">
        <f>SUMIF(#REF!,$A19,#REF!)</f>
        <v>#REF!</v>
      </c>
      <c r="AD19" s="12" t="e">
        <f>SUMIF(#REF!,$A19,#REF!)</f>
        <v>#REF!</v>
      </c>
      <c r="AE19" s="12" t="e">
        <f>SUMIF(#REF!,$A19,#REF!)</f>
        <v>#REF!</v>
      </c>
      <c r="AF19" s="51" t="e">
        <f>SUMIF(#REF!,$A19,#REF!)</f>
        <v>#REF!</v>
      </c>
      <c r="AG19" s="52" t="e">
        <f t="shared" ref="AG19:AG36" si="24">SUM(Z19:AF19)</f>
        <v>#REF!</v>
      </c>
      <c r="AH19" s="50" t="e">
        <f>SUMIF(#REF!,$A19,#REF!)</f>
        <v>#REF!</v>
      </c>
      <c r="AI19" s="12" t="e">
        <f>SUMIF(#REF!,$A19,#REF!)</f>
        <v>#REF!</v>
      </c>
      <c r="AJ19" s="12" t="e">
        <f>SUMIF(#REF!,$A19,#REF!)</f>
        <v>#REF!</v>
      </c>
      <c r="AK19" s="12" t="e">
        <f>SUMIF(#REF!,$A19,#REF!)</f>
        <v>#REF!</v>
      </c>
      <c r="AL19" s="12" t="e">
        <f>SUMIF(#REF!,$A19,#REF!)</f>
        <v>#REF!</v>
      </c>
      <c r="AM19" s="12" t="e">
        <f>SUMIF(#REF!,$A19,#REF!)</f>
        <v>#REF!</v>
      </c>
      <c r="AN19" s="51" t="e">
        <f>SUMIF(#REF!,$A19,#REF!)</f>
        <v>#REF!</v>
      </c>
      <c r="AO19" s="52" t="e">
        <f t="shared" ref="AO19:AO36" si="25">SUM(AH19:AN19)</f>
        <v>#REF!</v>
      </c>
      <c r="AP19" s="50" t="e">
        <f>SUMIF(#REF!,$A19,#REF!)</f>
        <v>#REF!</v>
      </c>
      <c r="AQ19" s="12" t="e">
        <f>SUMIF(#REF!,$A19,#REF!)</f>
        <v>#REF!</v>
      </c>
      <c r="AR19" s="12" t="e">
        <f>SUMIF(#REF!,$A19,#REF!)</f>
        <v>#REF!</v>
      </c>
      <c r="AS19" s="12" t="e">
        <f>SUMIF(#REF!,$A19,#REF!)</f>
        <v>#REF!</v>
      </c>
      <c r="AT19" s="12" t="e">
        <f>SUMIF(#REF!,$A19,#REF!)</f>
        <v>#REF!</v>
      </c>
      <c r="AU19" s="12" t="e">
        <f>SUMIF(#REF!,$A19,#REF!)</f>
        <v>#REF!</v>
      </c>
      <c r="AV19" s="51" t="e">
        <f>SUMIF(#REF!,$A19,#REF!)</f>
        <v>#REF!</v>
      </c>
      <c r="AW19" s="52" t="e">
        <f t="shared" ref="AW19:AW36" si="26">SUM(AP19:AV19)</f>
        <v>#REF!</v>
      </c>
      <c r="AX19" s="50" t="e">
        <f>SUMIF(#REF!,$A19,#REF!)</f>
        <v>#REF!</v>
      </c>
      <c r="AY19" s="12" t="e">
        <f>SUMIF(#REF!,$A19,#REF!)</f>
        <v>#REF!</v>
      </c>
      <c r="AZ19" s="12" t="e">
        <f>SUMIF(#REF!,$A19,#REF!)</f>
        <v>#REF!</v>
      </c>
      <c r="BA19" s="12" t="e">
        <f>SUMIF(#REF!,$A19,#REF!)</f>
        <v>#REF!</v>
      </c>
      <c r="BB19" s="12" t="e">
        <f>SUMIF(#REF!,$A19,#REF!)</f>
        <v>#REF!</v>
      </c>
      <c r="BC19" s="12" t="e">
        <f>SUMIF(#REF!,$A19,#REF!)</f>
        <v>#REF!</v>
      </c>
      <c r="BD19" s="51" t="e">
        <f>SUMIF(#REF!,$A19,#REF!)</f>
        <v>#REF!</v>
      </c>
      <c r="BE19" s="52" t="e">
        <f t="shared" ref="BE19:BE36" si="27">SUM(AX19:BD19)</f>
        <v>#REF!</v>
      </c>
      <c r="BF19" s="50" t="e">
        <f>SUMIF(#REF!,$A19,#REF!)</f>
        <v>#REF!</v>
      </c>
      <c r="BG19" s="12" t="e">
        <f>SUMIF(#REF!,$A19,#REF!)</f>
        <v>#REF!</v>
      </c>
      <c r="BH19" s="12" t="e">
        <f>SUMIF(#REF!,$A19,#REF!)</f>
        <v>#REF!</v>
      </c>
      <c r="BI19" s="12" t="e">
        <f>SUMIF(#REF!,$A19,#REF!)</f>
        <v>#REF!</v>
      </c>
      <c r="BJ19" s="12" t="e">
        <f>SUMIF(#REF!,$A19,#REF!)</f>
        <v>#REF!</v>
      </c>
      <c r="BK19" s="12" t="e">
        <f>SUMIF(#REF!,$A19,#REF!)</f>
        <v>#REF!</v>
      </c>
      <c r="BL19" s="51" t="e">
        <f>SUMIF(#REF!,$A19,#REF!)</f>
        <v>#REF!</v>
      </c>
      <c r="BM19" s="52" t="e">
        <f t="shared" ref="BM19:BM36" si="28">SUM(BF19:BL19)</f>
        <v>#REF!</v>
      </c>
      <c r="BN19" s="50" t="e">
        <f>SUMIF(#REF!,$A19,#REF!)</f>
        <v>#REF!</v>
      </c>
      <c r="BO19" s="12" t="e">
        <f>SUMIF(#REF!,$A19,#REF!)</f>
        <v>#REF!</v>
      </c>
      <c r="BP19" s="12" t="e">
        <f>SUMIF(#REF!,$A19,#REF!)</f>
        <v>#REF!</v>
      </c>
      <c r="BQ19" s="12" t="e">
        <f>SUMIF(#REF!,$A19,#REF!)</f>
        <v>#REF!</v>
      </c>
      <c r="BR19" s="12" t="e">
        <f>SUMIF(#REF!,$A19,#REF!)</f>
        <v>#REF!</v>
      </c>
      <c r="BS19" s="12" t="e">
        <f>SUMIF(#REF!,$A19,#REF!)</f>
        <v>#REF!</v>
      </c>
      <c r="BT19" s="51" t="e">
        <f>SUMIF(#REF!,$A19,#REF!)</f>
        <v>#REF!</v>
      </c>
      <c r="BU19" s="52" t="e">
        <f t="shared" ref="BU19:BU36" si="29">SUM(BN19:BT19)</f>
        <v>#REF!</v>
      </c>
      <c r="BV19" s="50" t="e">
        <f>SUMIF(#REF!,$A19,#REF!)</f>
        <v>#REF!</v>
      </c>
      <c r="BW19" s="12" t="e">
        <f>SUMIF(#REF!,$A19,#REF!)</f>
        <v>#REF!</v>
      </c>
      <c r="BX19" s="12" t="e">
        <f>SUMIF(#REF!,$A19,#REF!)</f>
        <v>#REF!</v>
      </c>
      <c r="BY19" s="12" t="e">
        <f>SUMIF(#REF!,$A19,#REF!)</f>
        <v>#REF!</v>
      </c>
      <c r="BZ19" s="12" t="e">
        <f>SUMIF(#REF!,$A19,#REF!)</f>
        <v>#REF!</v>
      </c>
      <c r="CA19" s="12" t="e">
        <f>SUMIF(#REF!,$A19,#REF!)</f>
        <v>#REF!</v>
      </c>
      <c r="CB19" s="51" t="e">
        <f>SUMIF(#REF!,$A19,#REF!)</f>
        <v>#REF!</v>
      </c>
      <c r="CC19" s="52" t="e">
        <f t="shared" ref="CC19:CC36" si="30">SUM(BV19:CB19)</f>
        <v>#REF!</v>
      </c>
      <c r="CD19" s="50" t="e">
        <f>SUMIF(#REF!,$A19,#REF!)</f>
        <v>#REF!</v>
      </c>
      <c r="CE19" s="12" t="e">
        <f>SUMIF(#REF!,$A19,#REF!)</f>
        <v>#REF!</v>
      </c>
      <c r="CF19" s="12" t="e">
        <f>SUMIF(#REF!,$A19,#REF!)</f>
        <v>#REF!</v>
      </c>
      <c r="CG19" s="12" t="e">
        <f>SUMIF(#REF!,$A19,#REF!)</f>
        <v>#REF!</v>
      </c>
      <c r="CH19" s="12" t="e">
        <f>SUMIF(#REF!,$A19,#REF!)</f>
        <v>#REF!</v>
      </c>
      <c r="CI19" s="12" t="e">
        <f>SUMIF(#REF!,$A19,#REF!)</f>
        <v>#REF!</v>
      </c>
      <c r="CJ19" s="51" t="e">
        <f>SUMIF(#REF!,$A19,#REF!)</f>
        <v>#REF!</v>
      </c>
      <c r="CK19" s="52" t="e">
        <f t="shared" ref="CK19:CK36" si="31">SUM(CD19:CJ19)</f>
        <v>#REF!</v>
      </c>
      <c r="CL19" s="50" t="e">
        <f>SUMIF(#REF!,$A19,#REF!)</f>
        <v>#REF!</v>
      </c>
      <c r="CM19" s="12" t="e">
        <f>SUMIF(#REF!,$A19,#REF!)</f>
        <v>#REF!</v>
      </c>
      <c r="CN19" s="12" t="e">
        <f>SUMIF(#REF!,$A19,#REF!)</f>
        <v>#REF!</v>
      </c>
      <c r="CO19" s="12" t="e">
        <f>SUMIF(#REF!,$A19,#REF!)</f>
        <v>#REF!</v>
      </c>
      <c r="CP19" s="12" t="e">
        <f>SUMIF(#REF!,$A19,#REF!)</f>
        <v>#REF!</v>
      </c>
      <c r="CQ19" s="12" t="e">
        <f>SUMIF(#REF!,$A19,#REF!)</f>
        <v>#REF!</v>
      </c>
      <c r="CR19" s="51" t="e">
        <f>SUMIF(#REF!,$A19,#REF!)</f>
        <v>#REF!</v>
      </c>
      <c r="CS19" s="52" t="e">
        <f t="shared" ref="CS19:CS36" si="32">SUM(CL19:CR19)</f>
        <v>#REF!</v>
      </c>
      <c r="CT19" s="50" t="e">
        <f t="shared" ref="CT19:CZ19" si="33">+B19+J19+R19+Z19+AH19+AP19+AX19+BF19+BN19+BV19+CD19+CL19</f>
        <v>#REF!</v>
      </c>
      <c r="CU19" s="12" t="e">
        <f t="shared" si="33"/>
        <v>#REF!</v>
      </c>
      <c r="CV19" s="12" t="e">
        <f t="shared" si="33"/>
        <v>#REF!</v>
      </c>
      <c r="CW19" s="12" t="e">
        <f t="shared" si="33"/>
        <v>#REF!</v>
      </c>
      <c r="CX19" s="12" t="e">
        <f t="shared" si="33"/>
        <v>#REF!</v>
      </c>
      <c r="CY19" s="12" t="e">
        <f t="shared" si="33"/>
        <v>#REF!</v>
      </c>
      <c r="CZ19" s="51" t="e">
        <f t="shared" si="33"/>
        <v>#REF!</v>
      </c>
      <c r="DA19" s="52" t="e">
        <f t="shared" ref="DA19:DA36" si="34">SUM(CT19:CZ19)</f>
        <v>#REF!</v>
      </c>
    </row>
    <row r="20" spans="1:105" x14ac:dyDescent="0.25">
      <c r="A20" s="3" t="s">
        <v>87</v>
      </c>
      <c r="B20" s="50" t="e">
        <f>SUMIF(#REF!,$A20,#REF!)</f>
        <v>#REF!</v>
      </c>
      <c r="C20" s="12" t="e">
        <f>SUMIF(#REF!,$A20,#REF!)</f>
        <v>#REF!</v>
      </c>
      <c r="D20" s="12" t="e">
        <f>SUMIF(#REF!,$A20,#REF!)</f>
        <v>#REF!</v>
      </c>
      <c r="E20" s="12" t="e">
        <f>SUMIF(#REF!,$A20,#REF!)</f>
        <v>#REF!</v>
      </c>
      <c r="F20" s="12" t="e">
        <f>SUMIF(#REF!,$A20,#REF!)</f>
        <v>#REF!</v>
      </c>
      <c r="G20" s="12" t="e">
        <f>SUMIF(#REF!,$A20,#REF!)</f>
        <v>#REF!</v>
      </c>
      <c r="H20" s="51" t="e">
        <f>SUMIF(#REF!,$A20,#REF!)</f>
        <v>#REF!</v>
      </c>
      <c r="I20" s="52" t="e">
        <f t="shared" si="21"/>
        <v>#REF!</v>
      </c>
      <c r="J20" s="50" t="e">
        <f>SUMIF(#REF!,$A20,#REF!)</f>
        <v>#REF!</v>
      </c>
      <c r="K20" s="12" t="e">
        <f>SUMIF(#REF!,$A20,#REF!)</f>
        <v>#REF!</v>
      </c>
      <c r="L20" s="12" t="e">
        <f>SUMIF(#REF!,$A20,#REF!)</f>
        <v>#REF!</v>
      </c>
      <c r="M20" s="12" t="e">
        <f>SUMIF(#REF!,$A20,#REF!)</f>
        <v>#REF!</v>
      </c>
      <c r="N20" s="12" t="e">
        <f>SUMIF(#REF!,$A20,#REF!)</f>
        <v>#REF!</v>
      </c>
      <c r="O20" s="12" t="e">
        <f>SUMIF(#REF!,$A20,#REF!)</f>
        <v>#REF!</v>
      </c>
      <c r="P20" s="51" t="e">
        <f>SUMIF(#REF!,$A20,#REF!)</f>
        <v>#REF!</v>
      </c>
      <c r="Q20" s="52" t="e">
        <f t="shared" si="22"/>
        <v>#REF!</v>
      </c>
      <c r="R20" s="50" t="e">
        <f>SUMIF(#REF!,$A20,#REF!)</f>
        <v>#REF!</v>
      </c>
      <c r="S20" s="12" t="e">
        <f>SUMIF(#REF!,$A20,#REF!)</f>
        <v>#REF!</v>
      </c>
      <c r="T20" s="12" t="e">
        <f>SUMIF(#REF!,$A20,#REF!)</f>
        <v>#REF!</v>
      </c>
      <c r="U20" s="12" t="e">
        <f>SUMIF(#REF!,$A20,#REF!)</f>
        <v>#REF!</v>
      </c>
      <c r="V20" s="12" t="e">
        <f>SUMIF(#REF!,$A20,#REF!)</f>
        <v>#REF!</v>
      </c>
      <c r="W20" s="12" t="e">
        <f>SUMIF(#REF!,$A20,#REF!)</f>
        <v>#REF!</v>
      </c>
      <c r="X20" s="51" t="e">
        <f>SUMIF(#REF!,$A20,#REF!)</f>
        <v>#REF!</v>
      </c>
      <c r="Y20" s="52" t="e">
        <f t="shared" si="23"/>
        <v>#REF!</v>
      </c>
      <c r="Z20" s="50" t="e">
        <f>SUMIF(#REF!,$A20,#REF!)</f>
        <v>#REF!</v>
      </c>
      <c r="AA20" s="12" t="e">
        <f>SUMIF(#REF!,$A20,#REF!)</f>
        <v>#REF!</v>
      </c>
      <c r="AB20" s="12" t="e">
        <f>SUMIF(#REF!,$A20,#REF!)</f>
        <v>#REF!</v>
      </c>
      <c r="AC20" s="12" t="e">
        <f>SUMIF(#REF!,$A20,#REF!)</f>
        <v>#REF!</v>
      </c>
      <c r="AD20" s="12" t="e">
        <f>SUMIF(#REF!,$A20,#REF!)</f>
        <v>#REF!</v>
      </c>
      <c r="AE20" s="12" t="e">
        <f>SUMIF(#REF!,$A20,#REF!)</f>
        <v>#REF!</v>
      </c>
      <c r="AF20" s="51" t="e">
        <f>SUMIF(#REF!,$A20,#REF!)</f>
        <v>#REF!</v>
      </c>
      <c r="AG20" s="52" t="e">
        <f t="shared" si="24"/>
        <v>#REF!</v>
      </c>
      <c r="AH20" s="50" t="e">
        <f>SUMIF(#REF!,$A20,#REF!)</f>
        <v>#REF!</v>
      </c>
      <c r="AI20" s="12" t="e">
        <f>SUMIF(#REF!,$A20,#REF!)</f>
        <v>#REF!</v>
      </c>
      <c r="AJ20" s="12" t="e">
        <f>SUMIF(#REF!,$A20,#REF!)</f>
        <v>#REF!</v>
      </c>
      <c r="AK20" s="12" t="e">
        <f>SUMIF(#REF!,$A20,#REF!)</f>
        <v>#REF!</v>
      </c>
      <c r="AL20" s="12" t="e">
        <f>SUMIF(#REF!,$A20,#REF!)</f>
        <v>#REF!</v>
      </c>
      <c r="AM20" s="12" t="e">
        <f>SUMIF(#REF!,$A20,#REF!)</f>
        <v>#REF!</v>
      </c>
      <c r="AN20" s="51" t="e">
        <f>SUMIF(#REF!,$A20,#REF!)</f>
        <v>#REF!</v>
      </c>
      <c r="AO20" s="52" t="e">
        <f t="shared" si="25"/>
        <v>#REF!</v>
      </c>
      <c r="AP20" s="50" t="e">
        <f>SUMIF(#REF!,$A20,#REF!)</f>
        <v>#REF!</v>
      </c>
      <c r="AQ20" s="12" t="e">
        <f>SUMIF(#REF!,$A20,#REF!)</f>
        <v>#REF!</v>
      </c>
      <c r="AR20" s="12" t="e">
        <f>SUMIF(#REF!,$A20,#REF!)</f>
        <v>#REF!</v>
      </c>
      <c r="AS20" s="12" t="e">
        <f>SUMIF(#REF!,$A20,#REF!)</f>
        <v>#REF!</v>
      </c>
      <c r="AT20" s="12" t="e">
        <f>SUMIF(#REF!,$A20,#REF!)</f>
        <v>#REF!</v>
      </c>
      <c r="AU20" s="12" t="e">
        <f>SUMIF(#REF!,$A20,#REF!)</f>
        <v>#REF!</v>
      </c>
      <c r="AV20" s="51" t="e">
        <f>SUMIF(#REF!,$A20,#REF!)</f>
        <v>#REF!</v>
      </c>
      <c r="AW20" s="52" t="e">
        <f t="shared" si="26"/>
        <v>#REF!</v>
      </c>
      <c r="AX20" s="50" t="e">
        <f>SUMIF(#REF!,$A20,#REF!)</f>
        <v>#REF!</v>
      </c>
      <c r="AY20" s="12" t="e">
        <f>SUMIF(#REF!,$A20,#REF!)</f>
        <v>#REF!</v>
      </c>
      <c r="AZ20" s="12" t="e">
        <f>SUMIF(#REF!,$A20,#REF!)</f>
        <v>#REF!</v>
      </c>
      <c r="BA20" s="12" t="e">
        <f>SUMIF(#REF!,$A20,#REF!)</f>
        <v>#REF!</v>
      </c>
      <c r="BB20" s="12" t="e">
        <f>SUMIF(#REF!,$A20,#REF!)</f>
        <v>#REF!</v>
      </c>
      <c r="BC20" s="12" t="e">
        <f>SUMIF(#REF!,$A20,#REF!)</f>
        <v>#REF!</v>
      </c>
      <c r="BD20" s="51" t="e">
        <f>SUMIF(#REF!,$A20,#REF!)</f>
        <v>#REF!</v>
      </c>
      <c r="BE20" s="52" t="e">
        <f t="shared" si="27"/>
        <v>#REF!</v>
      </c>
      <c r="BF20" s="50" t="e">
        <f>SUMIF(#REF!,$A20,#REF!)</f>
        <v>#REF!</v>
      </c>
      <c r="BG20" s="12" t="e">
        <f>SUMIF(#REF!,$A20,#REF!)</f>
        <v>#REF!</v>
      </c>
      <c r="BH20" s="12" t="e">
        <f>SUMIF(#REF!,$A20,#REF!)</f>
        <v>#REF!</v>
      </c>
      <c r="BI20" s="12" t="e">
        <f>SUMIF(#REF!,$A20,#REF!)</f>
        <v>#REF!</v>
      </c>
      <c r="BJ20" s="12" t="e">
        <f>SUMIF(#REF!,$A20,#REF!)</f>
        <v>#REF!</v>
      </c>
      <c r="BK20" s="12" t="e">
        <f>SUMIF(#REF!,$A20,#REF!)</f>
        <v>#REF!</v>
      </c>
      <c r="BL20" s="51" t="e">
        <f>SUMIF(#REF!,$A20,#REF!)</f>
        <v>#REF!</v>
      </c>
      <c r="BM20" s="52" t="e">
        <f t="shared" si="28"/>
        <v>#REF!</v>
      </c>
      <c r="BN20" s="50" t="e">
        <f>SUMIF(#REF!,$A20,#REF!)</f>
        <v>#REF!</v>
      </c>
      <c r="BO20" s="12" t="e">
        <f>SUMIF(#REF!,$A20,#REF!)</f>
        <v>#REF!</v>
      </c>
      <c r="BP20" s="12" t="e">
        <f>SUMIF(#REF!,$A20,#REF!)</f>
        <v>#REF!</v>
      </c>
      <c r="BQ20" s="12" t="e">
        <f>SUMIF(#REF!,$A20,#REF!)</f>
        <v>#REF!</v>
      </c>
      <c r="BR20" s="12" t="e">
        <f>SUMIF(#REF!,$A20,#REF!)</f>
        <v>#REF!</v>
      </c>
      <c r="BS20" s="12" t="e">
        <f>SUMIF(#REF!,$A20,#REF!)</f>
        <v>#REF!</v>
      </c>
      <c r="BT20" s="51" t="e">
        <f>SUMIF(#REF!,$A20,#REF!)</f>
        <v>#REF!</v>
      </c>
      <c r="BU20" s="52" t="e">
        <f t="shared" si="29"/>
        <v>#REF!</v>
      </c>
      <c r="BV20" s="50" t="e">
        <f>SUMIF(#REF!,$A20,#REF!)</f>
        <v>#REF!</v>
      </c>
      <c r="BW20" s="12" t="e">
        <f>SUMIF(#REF!,$A20,#REF!)</f>
        <v>#REF!</v>
      </c>
      <c r="BX20" s="12" t="e">
        <f>SUMIF(#REF!,$A20,#REF!)</f>
        <v>#REF!</v>
      </c>
      <c r="BY20" s="12" t="e">
        <f>SUMIF(#REF!,$A20,#REF!)</f>
        <v>#REF!</v>
      </c>
      <c r="BZ20" s="12" t="e">
        <f>SUMIF(#REF!,$A20,#REF!)</f>
        <v>#REF!</v>
      </c>
      <c r="CA20" s="12" t="e">
        <f>SUMIF(#REF!,$A20,#REF!)</f>
        <v>#REF!</v>
      </c>
      <c r="CB20" s="51" t="e">
        <f>SUMIF(#REF!,$A20,#REF!)</f>
        <v>#REF!</v>
      </c>
      <c r="CC20" s="52" t="e">
        <f t="shared" si="30"/>
        <v>#REF!</v>
      </c>
      <c r="CD20" s="50" t="e">
        <f>SUMIF(#REF!,$A20,#REF!)</f>
        <v>#REF!</v>
      </c>
      <c r="CE20" s="12" t="e">
        <f>SUMIF(#REF!,$A20,#REF!)</f>
        <v>#REF!</v>
      </c>
      <c r="CF20" s="12" t="e">
        <f>SUMIF(#REF!,$A20,#REF!)</f>
        <v>#REF!</v>
      </c>
      <c r="CG20" s="12" t="e">
        <f>SUMIF(#REF!,$A20,#REF!)</f>
        <v>#REF!</v>
      </c>
      <c r="CH20" s="12" t="e">
        <f>SUMIF(#REF!,$A20,#REF!)</f>
        <v>#REF!</v>
      </c>
      <c r="CI20" s="12" t="e">
        <f>SUMIF(#REF!,$A20,#REF!)</f>
        <v>#REF!</v>
      </c>
      <c r="CJ20" s="51" t="e">
        <f>SUMIF(#REF!,$A20,#REF!)</f>
        <v>#REF!</v>
      </c>
      <c r="CK20" s="52" t="e">
        <f t="shared" si="31"/>
        <v>#REF!</v>
      </c>
      <c r="CL20" s="50" t="e">
        <f>SUMIF(#REF!,$A20,#REF!)</f>
        <v>#REF!</v>
      </c>
      <c r="CM20" s="12" t="e">
        <f>SUMIF(#REF!,$A20,#REF!)</f>
        <v>#REF!</v>
      </c>
      <c r="CN20" s="12" t="e">
        <f>SUMIF(#REF!,$A20,#REF!)</f>
        <v>#REF!</v>
      </c>
      <c r="CO20" s="12" t="e">
        <f>SUMIF(#REF!,$A20,#REF!)</f>
        <v>#REF!</v>
      </c>
      <c r="CP20" s="12" t="e">
        <f>SUMIF(#REF!,$A20,#REF!)</f>
        <v>#REF!</v>
      </c>
      <c r="CQ20" s="12" t="e">
        <f>SUMIF(#REF!,$A20,#REF!)</f>
        <v>#REF!</v>
      </c>
      <c r="CR20" s="51" t="e">
        <f>SUMIF(#REF!,$A20,#REF!)</f>
        <v>#REF!</v>
      </c>
      <c r="CS20" s="52" t="e">
        <f t="shared" si="32"/>
        <v>#REF!</v>
      </c>
      <c r="CT20" s="50" t="e">
        <f t="shared" ref="CT20:CZ20" si="35">+B20+J20+R20+Z20+AH20+AP20+AX20+BF20+BN20+BV20+CD20+CL20</f>
        <v>#REF!</v>
      </c>
      <c r="CU20" s="12" t="e">
        <f t="shared" si="35"/>
        <v>#REF!</v>
      </c>
      <c r="CV20" s="12" t="e">
        <f t="shared" si="35"/>
        <v>#REF!</v>
      </c>
      <c r="CW20" s="12" t="e">
        <f t="shared" si="35"/>
        <v>#REF!</v>
      </c>
      <c r="CX20" s="12" t="e">
        <f t="shared" si="35"/>
        <v>#REF!</v>
      </c>
      <c r="CY20" s="12" t="e">
        <f t="shared" si="35"/>
        <v>#REF!</v>
      </c>
      <c r="CZ20" s="51" t="e">
        <f t="shared" si="35"/>
        <v>#REF!</v>
      </c>
      <c r="DA20" s="52" t="e">
        <f t="shared" si="34"/>
        <v>#REF!</v>
      </c>
    </row>
    <row r="21" spans="1:105" ht="15.75" customHeight="1" x14ac:dyDescent="0.25">
      <c r="A21" s="3" t="s">
        <v>88</v>
      </c>
      <c r="B21" s="50" t="e">
        <f>SUMIF(#REF!,$A21,#REF!)</f>
        <v>#REF!</v>
      </c>
      <c r="C21" s="12" t="e">
        <f>SUMIF(#REF!,$A21,#REF!)</f>
        <v>#REF!</v>
      </c>
      <c r="D21" s="12" t="e">
        <f>SUMIF(#REF!,$A21,#REF!)</f>
        <v>#REF!</v>
      </c>
      <c r="E21" s="12" t="e">
        <f>SUMIF(#REF!,$A21,#REF!)</f>
        <v>#REF!</v>
      </c>
      <c r="F21" s="12" t="e">
        <f>SUMIF(#REF!,$A21,#REF!)</f>
        <v>#REF!</v>
      </c>
      <c r="G21" s="12" t="e">
        <f>SUMIF(#REF!,$A21,#REF!)</f>
        <v>#REF!</v>
      </c>
      <c r="H21" s="51" t="e">
        <f>SUMIF(#REF!,$A21,#REF!)</f>
        <v>#REF!</v>
      </c>
      <c r="I21" s="52" t="e">
        <f t="shared" si="21"/>
        <v>#REF!</v>
      </c>
      <c r="J21" s="50" t="e">
        <f>SUMIF(#REF!,$A21,#REF!)</f>
        <v>#REF!</v>
      </c>
      <c r="K21" s="12" t="e">
        <f>SUMIF(#REF!,$A21,#REF!)</f>
        <v>#REF!</v>
      </c>
      <c r="L21" s="12" t="e">
        <f>SUMIF(#REF!,$A21,#REF!)</f>
        <v>#REF!</v>
      </c>
      <c r="M21" s="12" t="e">
        <f>SUMIF(#REF!,$A21,#REF!)</f>
        <v>#REF!</v>
      </c>
      <c r="N21" s="12" t="e">
        <f>SUMIF(#REF!,$A21,#REF!)</f>
        <v>#REF!</v>
      </c>
      <c r="O21" s="12" t="e">
        <f>SUMIF(#REF!,$A21,#REF!)</f>
        <v>#REF!</v>
      </c>
      <c r="P21" s="51" t="e">
        <f>SUMIF(#REF!,$A21,#REF!)</f>
        <v>#REF!</v>
      </c>
      <c r="Q21" s="52" t="e">
        <f t="shared" si="22"/>
        <v>#REF!</v>
      </c>
      <c r="R21" s="50" t="e">
        <f>SUMIF(#REF!,$A21,#REF!)</f>
        <v>#REF!</v>
      </c>
      <c r="S21" s="12" t="e">
        <f>SUMIF(#REF!,$A21,#REF!)</f>
        <v>#REF!</v>
      </c>
      <c r="T21" s="12" t="e">
        <f>SUMIF(#REF!,$A21,#REF!)</f>
        <v>#REF!</v>
      </c>
      <c r="U21" s="12" t="e">
        <f>SUMIF(#REF!,$A21,#REF!)</f>
        <v>#REF!</v>
      </c>
      <c r="V21" s="12" t="e">
        <f>SUMIF(#REF!,$A21,#REF!)</f>
        <v>#REF!</v>
      </c>
      <c r="W21" s="12" t="e">
        <f>SUMIF(#REF!,$A21,#REF!)</f>
        <v>#REF!</v>
      </c>
      <c r="X21" s="51" t="e">
        <f>SUMIF(#REF!,$A21,#REF!)</f>
        <v>#REF!</v>
      </c>
      <c r="Y21" s="52" t="e">
        <f t="shared" si="23"/>
        <v>#REF!</v>
      </c>
      <c r="Z21" s="50" t="e">
        <f>SUMIF(#REF!,$A21,#REF!)</f>
        <v>#REF!</v>
      </c>
      <c r="AA21" s="12" t="e">
        <f>SUMIF(#REF!,$A21,#REF!)</f>
        <v>#REF!</v>
      </c>
      <c r="AB21" s="12" t="e">
        <f>SUMIF(#REF!,$A21,#REF!)</f>
        <v>#REF!</v>
      </c>
      <c r="AC21" s="12" t="e">
        <f>SUMIF(#REF!,$A21,#REF!)</f>
        <v>#REF!</v>
      </c>
      <c r="AD21" s="12" t="e">
        <f>SUMIF(#REF!,$A21,#REF!)</f>
        <v>#REF!</v>
      </c>
      <c r="AE21" s="12" t="e">
        <f>SUMIF(#REF!,$A21,#REF!)</f>
        <v>#REF!</v>
      </c>
      <c r="AF21" s="51" t="e">
        <f>SUMIF(#REF!,$A21,#REF!)</f>
        <v>#REF!</v>
      </c>
      <c r="AG21" s="52" t="e">
        <f t="shared" si="24"/>
        <v>#REF!</v>
      </c>
      <c r="AH21" s="50" t="e">
        <f>SUMIF(#REF!,$A21,#REF!)</f>
        <v>#REF!</v>
      </c>
      <c r="AI21" s="12" t="e">
        <f>SUMIF(#REF!,$A21,#REF!)</f>
        <v>#REF!</v>
      </c>
      <c r="AJ21" s="12" t="e">
        <f>SUMIF(#REF!,$A21,#REF!)</f>
        <v>#REF!</v>
      </c>
      <c r="AK21" s="12" t="e">
        <f>SUMIF(#REF!,$A21,#REF!)</f>
        <v>#REF!</v>
      </c>
      <c r="AL21" s="12" t="e">
        <f>SUMIF(#REF!,$A21,#REF!)</f>
        <v>#REF!</v>
      </c>
      <c r="AM21" s="12" t="e">
        <f>SUMIF(#REF!,$A21,#REF!)</f>
        <v>#REF!</v>
      </c>
      <c r="AN21" s="51" t="e">
        <f>SUMIF(#REF!,$A21,#REF!)</f>
        <v>#REF!</v>
      </c>
      <c r="AO21" s="52" t="e">
        <f t="shared" si="25"/>
        <v>#REF!</v>
      </c>
      <c r="AP21" s="50" t="e">
        <f>SUMIF(#REF!,$A21,#REF!)</f>
        <v>#REF!</v>
      </c>
      <c r="AQ21" s="12" t="e">
        <f>SUMIF(#REF!,$A21,#REF!)</f>
        <v>#REF!</v>
      </c>
      <c r="AR21" s="12" t="e">
        <f>SUMIF(#REF!,$A21,#REF!)</f>
        <v>#REF!</v>
      </c>
      <c r="AS21" s="12" t="e">
        <f>SUMIF(#REF!,$A21,#REF!)</f>
        <v>#REF!</v>
      </c>
      <c r="AT21" s="12" t="e">
        <f>SUMIF(#REF!,$A21,#REF!)</f>
        <v>#REF!</v>
      </c>
      <c r="AU21" s="12" t="e">
        <f>SUMIF(#REF!,$A21,#REF!)</f>
        <v>#REF!</v>
      </c>
      <c r="AV21" s="51" t="e">
        <f>SUMIF(#REF!,$A21,#REF!)</f>
        <v>#REF!</v>
      </c>
      <c r="AW21" s="52" t="e">
        <f t="shared" si="26"/>
        <v>#REF!</v>
      </c>
      <c r="AX21" s="50" t="e">
        <f>SUMIF(#REF!,$A21,#REF!)</f>
        <v>#REF!</v>
      </c>
      <c r="AY21" s="12" t="e">
        <f>SUMIF(#REF!,$A21,#REF!)</f>
        <v>#REF!</v>
      </c>
      <c r="AZ21" s="12" t="e">
        <f>SUMIF(#REF!,$A21,#REF!)</f>
        <v>#REF!</v>
      </c>
      <c r="BA21" s="12" t="e">
        <f>SUMIF(#REF!,$A21,#REF!)</f>
        <v>#REF!</v>
      </c>
      <c r="BB21" s="12" t="e">
        <f>SUMIF(#REF!,$A21,#REF!)</f>
        <v>#REF!</v>
      </c>
      <c r="BC21" s="12" t="e">
        <f>SUMIF(#REF!,$A21,#REF!)</f>
        <v>#REF!</v>
      </c>
      <c r="BD21" s="51" t="e">
        <f>SUMIF(#REF!,$A21,#REF!)</f>
        <v>#REF!</v>
      </c>
      <c r="BE21" s="52" t="e">
        <f t="shared" si="27"/>
        <v>#REF!</v>
      </c>
      <c r="BF21" s="50" t="e">
        <f>SUMIF(#REF!,$A21,#REF!)</f>
        <v>#REF!</v>
      </c>
      <c r="BG21" s="12" t="e">
        <f>SUMIF(#REF!,$A21,#REF!)</f>
        <v>#REF!</v>
      </c>
      <c r="BH21" s="12" t="e">
        <f>SUMIF(#REF!,$A21,#REF!)</f>
        <v>#REF!</v>
      </c>
      <c r="BI21" s="12" t="e">
        <f>SUMIF(#REF!,$A21,#REF!)</f>
        <v>#REF!</v>
      </c>
      <c r="BJ21" s="12" t="e">
        <f>SUMIF(#REF!,$A21,#REF!)</f>
        <v>#REF!</v>
      </c>
      <c r="BK21" s="12" t="e">
        <f>SUMIF(#REF!,$A21,#REF!)</f>
        <v>#REF!</v>
      </c>
      <c r="BL21" s="51" t="e">
        <f>SUMIF(#REF!,$A21,#REF!)</f>
        <v>#REF!</v>
      </c>
      <c r="BM21" s="52" t="e">
        <f t="shared" si="28"/>
        <v>#REF!</v>
      </c>
      <c r="BN21" s="50" t="e">
        <f>SUMIF(#REF!,$A21,#REF!)</f>
        <v>#REF!</v>
      </c>
      <c r="BO21" s="12" t="e">
        <f>SUMIF(#REF!,$A21,#REF!)</f>
        <v>#REF!</v>
      </c>
      <c r="BP21" s="12" t="e">
        <f>SUMIF(#REF!,$A21,#REF!)</f>
        <v>#REF!</v>
      </c>
      <c r="BQ21" s="12" t="e">
        <f>SUMIF(#REF!,$A21,#REF!)</f>
        <v>#REF!</v>
      </c>
      <c r="BR21" s="12" t="e">
        <f>SUMIF(#REF!,$A21,#REF!)</f>
        <v>#REF!</v>
      </c>
      <c r="BS21" s="12" t="e">
        <f>SUMIF(#REF!,$A21,#REF!)</f>
        <v>#REF!</v>
      </c>
      <c r="BT21" s="51" t="e">
        <f>SUMIF(#REF!,$A21,#REF!)</f>
        <v>#REF!</v>
      </c>
      <c r="BU21" s="52" t="e">
        <f t="shared" si="29"/>
        <v>#REF!</v>
      </c>
      <c r="BV21" s="50" t="e">
        <f>SUMIF(#REF!,$A21,#REF!)</f>
        <v>#REF!</v>
      </c>
      <c r="BW21" s="12" t="e">
        <f>SUMIF(#REF!,$A21,#REF!)</f>
        <v>#REF!</v>
      </c>
      <c r="BX21" s="12" t="e">
        <f>SUMIF(#REF!,$A21,#REF!)</f>
        <v>#REF!</v>
      </c>
      <c r="BY21" s="12" t="e">
        <f>SUMIF(#REF!,$A21,#REF!)</f>
        <v>#REF!</v>
      </c>
      <c r="BZ21" s="12" t="e">
        <f>SUMIF(#REF!,$A21,#REF!)</f>
        <v>#REF!</v>
      </c>
      <c r="CA21" s="12" t="e">
        <f>SUMIF(#REF!,$A21,#REF!)</f>
        <v>#REF!</v>
      </c>
      <c r="CB21" s="51" t="e">
        <f>SUMIF(#REF!,$A21,#REF!)</f>
        <v>#REF!</v>
      </c>
      <c r="CC21" s="52" t="e">
        <f t="shared" si="30"/>
        <v>#REF!</v>
      </c>
      <c r="CD21" s="50" t="e">
        <f>SUMIF(#REF!,$A21,#REF!)</f>
        <v>#REF!</v>
      </c>
      <c r="CE21" s="12" t="e">
        <f>SUMIF(#REF!,$A21,#REF!)</f>
        <v>#REF!</v>
      </c>
      <c r="CF21" s="12" t="e">
        <f>SUMIF(#REF!,$A21,#REF!)</f>
        <v>#REF!</v>
      </c>
      <c r="CG21" s="12" t="e">
        <f>SUMIF(#REF!,$A21,#REF!)</f>
        <v>#REF!</v>
      </c>
      <c r="CH21" s="12" t="e">
        <f>SUMIF(#REF!,$A21,#REF!)</f>
        <v>#REF!</v>
      </c>
      <c r="CI21" s="12" t="e">
        <f>SUMIF(#REF!,$A21,#REF!)</f>
        <v>#REF!</v>
      </c>
      <c r="CJ21" s="51" t="e">
        <f>SUMIF(#REF!,$A21,#REF!)</f>
        <v>#REF!</v>
      </c>
      <c r="CK21" s="52" t="e">
        <f t="shared" si="31"/>
        <v>#REF!</v>
      </c>
      <c r="CL21" s="50" t="e">
        <f>SUMIF(#REF!,$A21,#REF!)</f>
        <v>#REF!</v>
      </c>
      <c r="CM21" s="12" t="e">
        <f>SUMIF(#REF!,$A21,#REF!)</f>
        <v>#REF!</v>
      </c>
      <c r="CN21" s="12" t="e">
        <f>SUMIF(#REF!,$A21,#REF!)</f>
        <v>#REF!</v>
      </c>
      <c r="CO21" s="12" t="e">
        <f>SUMIF(#REF!,$A21,#REF!)</f>
        <v>#REF!</v>
      </c>
      <c r="CP21" s="12" t="e">
        <f>SUMIF(#REF!,$A21,#REF!)</f>
        <v>#REF!</v>
      </c>
      <c r="CQ21" s="12" t="e">
        <f>SUMIF(#REF!,$A21,#REF!)</f>
        <v>#REF!</v>
      </c>
      <c r="CR21" s="51" t="e">
        <f>SUMIF(#REF!,$A21,#REF!)</f>
        <v>#REF!</v>
      </c>
      <c r="CS21" s="52" t="e">
        <f t="shared" si="32"/>
        <v>#REF!</v>
      </c>
      <c r="CT21" s="50" t="e">
        <f t="shared" ref="CT21:CZ21" si="36">+B21+J21+R21+Z21+AH21+AP21+AX21+BF21+BN21+BV21+CD21+CL21</f>
        <v>#REF!</v>
      </c>
      <c r="CU21" s="12" t="e">
        <f t="shared" si="36"/>
        <v>#REF!</v>
      </c>
      <c r="CV21" s="12" t="e">
        <f t="shared" si="36"/>
        <v>#REF!</v>
      </c>
      <c r="CW21" s="12" t="e">
        <f t="shared" si="36"/>
        <v>#REF!</v>
      </c>
      <c r="CX21" s="12" t="e">
        <f t="shared" si="36"/>
        <v>#REF!</v>
      </c>
      <c r="CY21" s="12" t="e">
        <f t="shared" si="36"/>
        <v>#REF!</v>
      </c>
      <c r="CZ21" s="51" t="e">
        <f t="shared" si="36"/>
        <v>#REF!</v>
      </c>
      <c r="DA21" s="52" t="e">
        <f t="shared" si="34"/>
        <v>#REF!</v>
      </c>
    </row>
    <row r="22" spans="1:105" ht="15.75" customHeight="1" x14ac:dyDescent="0.25">
      <c r="A22" s="3" t="s">
        <v>89</v>
      </c>
      <c r="B22" s="50" t="e">
        <f>SUMIF(#REF!,$A22,#REF!)</f>
        <v>#REF!</v>
      </c>
      <c r="C22" s="12" t="e">
        <f>SUMIF(#REF!,$A22,#REF!)</f>
        <v>#REF!</v>
      </c>
      <c r="D22" s="12" t="e">
        <f>SUMIF(#REF!,$A22,#REF!)</f>
        <v>#REF!</v>
      </c>
      <c r="E22" s="12" t="e">
        <f>SUMIF(#REF!,$A22,#REF!)</f>
        <v>#REF!</v>
      </c>
      <c r="F22" s="12" t="e">
        <f>SUMIF(#REF!,$A22,#REF!)</f>
        <v>#REF!</v>
      </c>
      <c r="G22" s="12" t="e">
        <f>SUMIF(#REF!,$A22,#REF!)</f>
        <v>#REF!</v>
      </c>
      <c r="H22" s="51" t="e">
        <f>SUMIF(#REF!,$A22,#REF!)</f>
        <v>#REF!</v>
      </c>
      <c r="I22" s="52" t="e">
        <f t="shared" si="21"/>
        <v>#REF!</v>
      </c>
      <c r="J22" s="50" t="e">
        <f>SUMIF(#REF!,$A22,#REF!)</f>
        <v>#REF!</v>
      </c>
      <c r="K22" s="12" t="e">
        <f>SUMIF(#REF!,$A22,#REF!)</f>
        <v>#REF!</v>
      </c>
      <c r="L22" s="12" t="e">
        <f>SUMIF(#REF!,$A22,#REF!)</f>
        <v>#REF!</v>
      </c>
      <c r="M22" s="12" t="e">
        <f>SUMIF(#REF!,$A22,#REF!)</f>
        <v>#REF!</v>
      </c>
      <c r="N22" s="12" t="e">
        <f>SUMIF(#REF!,$A22,#REF!)</f>
        <v>#REF!</v>
      </c>
      <c r="O22" s="12" t="e">
        <f>SUMIF(#REF!,$A22,#REF!)</f>
        <v>#REF!</v>
      </c>
      <c r="P22" s="51" t="e">
        <f>SUMIF(#REF!,$A22,#REF!)</f>
        <v>#REF!</v>
      </c>
      <c r="Q22" s="52" t="e">
        <f t="shared" si="22"/>
        <v>#REF!</v>
      </c>
      <c r="R22" s="50" t="e">
        <f>SUMIF(#REF!,$A22,#REF!)</f>
        <v>#REF!</v>
      </c>
      <c r="S22" s="12" t="e">
        <f>SUMIF(#REF!,$A22,#REF!)</f>
        <v>#REF!</v>
      </c>
      <c r="T22" s="12" t="e">
        <f>SUMIF(#REF!,$A22,#REF!)</f>
        <v>#REF!</v>
      </c>
      <c r="U22" s="12" t="e">
        <f>SUMIF(#REF!,$A22,#REF!)</f>
        <v>#REF!</v>
      </c>
      <c r="V22" s="12" t="e">
        <f>SUMIF(#REF!,$A22,#REF!)</f>
        <v>#REF!</v>
      </c>
      <c r="W22" s="12" t="e">
        <f>SUMIF(#REF!,$A22,#REF!)</f>
        <v>#REF!</v>
      </c>
      <c r="X22" s="51" t="e">
        <f>SUMIF(#REF!,$A22,#REF!)</f>
        <v>#REF!</v>
      </c>
      <c r="Y22" s="52" t="e">
        <f t="shared" si="23"/>
        <v>#REF!</v>
      </c>
      <c r="Z22" s="50" t="e">
        <f>SUMIF(#REF!,$A22,#REF!)</f>
        <v>#REF!</v>
      </c>
      <c r="AA22" s="12" t="e">
        <f>SUMIF(#REF!,$A22,#REF!)</f>
        <v>#REF!</v>
      </c>
      <c r="AB22" s="12" t="e">
        <f>SUMIF(#REF!,$A22,#REF!)</f>
        <v>#REF!</v>
      </c>
      <c r="AC22" s="12" t="e">
        <f>SUMIF(#REF!,$A22,#REF!)</f>
        <v>#REF!</v>
      </c>
      <c r="AD22" s="12" t="e">
        <f>SUMIF(#REF!,$A22,#REF!)</f>
        <v>#REF!</v>
      </c>
      <c r="AE22" s="12" t="e">
        <f>SUMIF(#REF!,$A22,#REF!)</f>
        <v>#REF!</v>
      </c>
      <c r="AF22" s="51" t="e">
        <f>SUMIF(#REF!,$A22,#REF!)</f>
        <v>#REF!</v>
      </c>
      <c r="AG22" s="52" t="e">
        <f t="shared" si="24"/>
        <v>#REF!</v>
      </c>
      <c r="AH22" s="50" t="e">
        <f>SUMIF(#REF!,$A22,#REF!)</f>
        <v>#REF!</v>
      </c>
      <c r="AI22" s="12" t="e">
        <f>SUMIF(#REF!,$A22,#REF!)</f>
        <v>#REF!</v>
      </c>
      <c r="AJ22" s="12" t="e">
        <f>SUMIF(#REF!,$A22,#REF!)</f>
        <v>#REF!</v>
      </c>
      <c r="AK22" s="12" t="e">
        <f>SUMIF(#REF!,$A22,#REF!)</f>
        <v>#REF!</v>
      </c>
      <c r="AL22" s="12" t="e">
        <f>SUMIF(#REF!,$A22,#REF!)</f>
        <v>#REF!</v>
      </c>
      <c r="AM22" s="12" t="e">
        <f>SUMIF(#REF!,$A22,#REF!)</f>
        <v>#REF!</v>
      </c>
      <c r="AN22" s="51" t="e">
        <f>SUMIF(#REF!,$A22,#REF!)</f>
        <v>#REF!</v>
      </c>
      <c r="AO22" s="52" t="e">
        <f t="shared" si="25"/>
        <v>#REF!</v>
      </c>
      <c r="AP22" s="50" t="e">
        <f>SUMIF(#REF!,$A22,#REF!)</f>
        <v>#REF!</v>
      </c>
      <c r="AQ22" s="12" t="e">
        <f>SUMIF(#REF!,$A22,#REF!)</f>
        <v>#REF!</v>
      </c>
      <c r="AR22" s="12" t="e">
        <f>SUMIF(#REF!,$A22,#REF!)</f>
        <v>#REF!</v>
      </c>
      <c r="AS22" s="12" t="e">
        <f>SUMIF(#REF!,$A22,#REF!)</f>
        <v>#REF!</v>
      </c>
      <c r="AT22" s="12" t="e">
        <f>SUMIF(#REF!,$A22,#REF!)</f>
        <v>#REF!</v>
      </c>
      <c r="AU22" s="12" t="e">
        <f>SUMIF(#REF!,$A22,#REF!)</f>
        <v>#REF!</v>
      </c>
      <c r="AV22" s="51" t="e">
        <f>SUMIF(#REF!,$A22,#REF!)</f>
        <v>#REF!</v>
      </c>
      <c r="AW22" s="52" t="e">
        <f t="shared" si="26"/>
        <v>#REF!</v>
      </c>
      <c r="AX22" s="50" t="e">
        <f>SUMIF(#REF!,$A22,#REF!)</f>
        <v>#REF!</v>
      </c>
      <c r="AY22" s="12" t="e">
        <f>SUMIF(#REF!,$A22,#REF!)</f>
        <v>#REF!</v>
      </c>
      <c r="AZ22" s="12" t="e">
        <f>SUMIF(#REF!,$A22,#REF!)</f>
        <v>#REF!</v>
      </c>
      <c r="BA22" s="12" t="e">
        <f>SUMIF(#REF!,$A22,#REF!)</f>
        <v>#REF!</v>
      </c>
      <c r="BB22" s="12" t="e">
        <f>SUMIF(#REF!,$A22,#REF!)</f>
        <v>#REF!</v>
      </c>
      <c r="BC22" s="12" t="e">
        <f>SUMIF(#REF!,$A22,#REF!)</f>
        <v>#REF!</v>
      </c>
      <c r="BD22" s="51" t="e">
        <f>SUMIF(#REF!,$A22,#REF!)</f>
        <v>#REF!</v>
      </c>
      <c r="BE22" s="52" t="e">
        <f t="shared" si="27"/>
        <v>#REF!</v>
      </c>
      <c r="BF22" s="50" t="e">
        <f>SUMIF(#REF!,$A22,#REF!)</f>
        <v>#REF!</v>
      </c>
      <c r="BG22" s="12" t="e">
        <f>SUMIF(#REF!,$A22,#REF!)</f>
        <v>#REF!</v>
      </c>
      <c r="BH22" s="12" t="e">
        <f>SUMIF(#REF!,$A22,#REF!)</f>
        <v>#REF!</v>
      </c>
      <c r="BI22" s="12" t="e">
        <f>SUMIF(#REF!,$A22,#REF!)</f>
        <v>#REF!</v>
      </c>
      <c r="BJ22" s="12" t="e">
        <f>SUMIF(#REF!,$A22,#REF!)</f>
        <v>#REF!</v>
      </c>
      <c r="BK22" s="12" t="e">
        <f>SUMIF(#REF!,$A22,#REF!)</f>
        <v>#REF!</v>
      </c>
      <c r="BL22" s="51" t="e">
        <f>SUMIF(#REF!,$A22,#REF!)</f>
        <v>#REF!</v>
      </c>
      <c r="BM22" s="52" t="e">
        <f t="shared" si="28"/>
        <v>#REF!</v>
      </c>
      <c r="BN22" s="50" t="e">
        <f>SUMIF(#REF!,$A22,#REF!)</f>
        <v>#REF!</v>
      </c>
      <c r="BO22" s="12" t="e">
        <f>SUMIF(#REF!,$A22,#REF!)</f>
        <v>#REF!</v>
      </c>
      <c r="BP22" s="12" t="e">
        <f>SUMIF(#REF!,$A22,#REF!)</f>
        <v>#REF!</v>
      </c>
      <c r="BQ22" s="12" t="e">
        <f>SUMIF(#REF!,$A22,#REF!)</f>
        <v>#REF!</v>
      </c>
      <c r="BR22" s="12" t="e">
        <f>SUMIF(#REF!,$A22,#REF!)</f>
        <v>#REF!</v>
      </c>
      <c r="BS22" s="12" t="e">
        <f>SUMIF(#REF!,$A22,#REF!)</f>
        <v>#REF!</v>
      </c>
      <c r="BT22" s="51" t="e">
        <f>SUMIF(#REF!,$A22,#REF!)</f>
        <v>#REF!</v>
      </c>
      <c r="BU22" s="52" t="e">
        <f t="shared" si="29"/>
        <v>#REF!</v>
      </c>
      <c r="BV22" s="50" t="e">
        <f>SUMIF(#REF!,$A22,#REF!)</f>
        <v>#REF!</v>
      </c>
      <c r="BW22" s="12" t="e">
        <f>SUMIF(#REF!,$A22,#REF!)</f>
        <v>#REF!</v>
      </c>
      <c r="BX22" s="12" t="e">
        <f>SUMIF(#REF!,$A22,#REF!)</f>
        <v>#REF!</v>
      </c>
      <c r="BY22" s="12" t="e">
        <f>SUMIF(#REF!,$A22,#REF!)</f>
        <v>#REF!</v>
      </c>
      <c r="BZ22" s="12" t="e">
        <f>SUMIF(#REF!,$A22,#REF!)</f>
        <v>#REF!</v>
      </c>
      <c r="CA22" s="12" t="e">
        <f>SUMIF(#REF!,$A22,#REF!)</f>
        <v>#REF!</v>
      </c>
      <c r="CB22" s="51" t="e">
        <f>SUMIF(#REF!,$A22,#REF!)</f>
        <v>#REF!</v>
      </c>
      <c r="CC22" s="52" t="e">
        <f t="shared" si="30"/>
        <v>#REF!</v>
      </c>
      <c r="CD22" s="50" t="e">
        <f>SUMIF(#REF!,$A22,#REF!)</f>
        <v>#REF!</v>
      </c>
      <c r="CE22" s="12" t="e">
        <f>SUMIF(#REF!,$A22,#REF!)</f>
        <v>#REF!</v>
      </c>
      <c r="CF22" s="12" t="e">
        <f>SUMIF(#REF!,$A22,#REF!)</f>
        <v>#REF!</v>
      </c>
      <c r="CG22" s="12" t="e">
        <f>SUMIF(#REF!,$A22,#REF!)</f>
        <v>#REF!</v>
      </c>
      <c r="CH22" s="12" t="e">
        <f>SUMIF(#REF!,$A22,#REF!)</f>
        <v>#REF!</v>
      </c>
      <c r="CI22" s="12" t="e">
        <f>SUMIF(#REF!,$A22,#REF!)</f>
        <v>#REF!</v>
      </c>
      <c r="CJ22" s="51" t="e">
        <f>SUMIF(#REF!,$A22,#REF!)</f>
        <v>#REF!</v>
      </c>
      <c r="CK22" s="52" t="e">
        <f t="shared" si="31"/>
        <v>#REF!</v>
      </c>
      <c r="CL22" s="50" t="e">
        <f>SUMIF(#REF!,$A22,#REF!)</f>
        <v>#REF!</v>
      </c>
      <c r="CM22" s="12" t="e">
        <f>SUMIF(#REF!,$A22,#REF!)</f>
        <v>#REF!</v>
      </c>
      <c r="CN22" s="12" t="e">
        <f>SUMIF(#REF!,$A22,#REF!)</f>
        <v>#REF!</v>
      </c>
      <c r="CO22" s="12" t="e">
        <f>SUMIF(#REF!,$A22,#REF!)</f>
        <v>#REF!</v>
      </c>
      <c r="CP22" s="12" t="e">
        <f>SUMIF(#REF!,$A22,#REF!)</f>
        <v>#REF!</v>
      </c>
      <c r="CQ22" s="12" t="e">
        <f>SUMIF(#REF!,$A22,#REF!)</f>
        <v>#REF!</v>
      </c>
      <c r="CR22" s="51" t="e">
        <f>SUMIF(#REF!,$A22,#REF!)</f>
        <v>#REF!</v>
      </c>
      <c r="CS22" s="52" t="e">
        <f t="shared" si="32"/>
        <v>#REF!</v>
      </c>
      <c r="CT22" s="50" t="e">
        <f t="shared" ref="CT22:CZ22" si="37">+B22+J22+R22+Z22+AH22+AP22+AX22+BF22+BN22+BV22+CD22+CL22</f>
        <v>#REF!</v>
      </c>
      <c r="CU22" s="12" t="e">
        <f t="shared" si="37"/>
        <v>#REF!</v>
      </c>
      <c r="CV22" s="12" t="e">
        <f t="shared" si="37"/>
        <v>#REF!</v>
      </c>
      <c r="CW22" s="12" t="e">
        <f t="shared" si="37"/>
        <v>#REF!</v>
      </c>
      <c r="CX22" s="12" t="e">
        <f t="shared" si="37"/>
        <v>#REF!</v>
      </c>
      <c r="CY22" s="12" t="e">
        <f t="shared" si="37"/>
        <v>#REF!</v>
      </c>
      <c r="CZ22" s="51" t="e">
        <f t="shared" si="37"/>
        <v>#REF!</v>
      </c>
      <c r="DA22" s="52" t="e">
        <f t="shared" si="34"/>
        <v>#REF!</v>
      </c>
    </row>
    <row r="23" spans="1:105" ht="15.75" customHeight="1" x14ac:dyDescent="0.25">
      <c r="A23" s="3" t="s">
        <v>90</v>
      </c>
      <c r="B23" s="50" t="e">
        <f>SUMIF(#REF!,$A23,#REF!)</f>
        <v>#REF!</v>
      </c>
      <c r="C23" s="12" t="e">
        <f>SUMIF(#REF!,$A23,#REF!)</f>
        <v>#REF!</v>
      </c>
      <c r="D23" s="12" t="e">
        <f>SUMIF(#REF!,$A23,#REF!)</f>
        <v>#REF!</v>
      </c>
      <c r="E23" s="12" t="e">
        <f>SUMIF(#REF!,$A23,#REF!)</f>
        <v>#REF!</v>
      </c>
      <c r="F23" s="12" t="e">
        <f>SUMIF(#REF!,$A23,#REF!)</f>
        <v>#REF!</v>
      </c>
      <c r="G23" s="12" t="e">
        <f>SUMIF(#REF!,$A23,#REF!)</f>
        <v>#REF!</v>
      </c>
      <c r="H23" s="51" t="e">
        <f>SUMIF(#REF!,$A23,#REF!)</f>
        <v>#REF!</v>
      </c>
      <c r="I23" s="52" t="e">
        <f t="shared" si="21"/>
        <v>#REF!</v>
      </c>
      <c r="J23" s="50" t="e">
        <f>SUMIF(#REF!,$A23,#REF!)</f>
        <v>#REF!</v>
      </c>
      <c r="K23" s="12" t="e">
        <f>SUMIF(#REF!,$A23,#REF!)</f>
        <v>#REF!</v>
      </c>
      <c r="L23" s="12" t="e">
        <f>SUMIF(#REF!,$A23,#REF!)</f>
        <v>#REF!</v>
      </c>
      <c r="M23" s="12" t="e">
        <f>SUMIF(#REF!,$A23,#REF!)</f>
        <v>#REF!</v>
      </c>
      <c r="N23" s="12" t="e">
        <f>SUMIF(#REF!,$A23,#REF!)</f>
        <v>#REF!</v>
      </c>
      <c r="O23" s="12" t="e">
        <f>SUMIF(#REF!,$A23,#REF!)</f>
        <v>#REF!</v>
      </c>
      <c r="P23" s="51" t="e">
        <f>SUMIF(#REF!,$A23,#REF!)</f>
        <v>#REF!</v>
      </c>
      <c r="Q23" s="52" t="e">
        <f t="shared" si="22"/>
        <v>#REF!</v>
      </c>
      <c r="R23" s="50" t="e">
        <f>SUMIF(#REF!,$A23,#REF!)</f>
        <v>#REF!</v>
      </c>
      <c r="S23" s="12" t="e">
        <f>SUMIF(#REF!,$A23,#REF!)</f>
        <v>#REF!</v>
      </c>
      <c r="T23" s="12" t="e">
        <f>SUMIF(#REF!,$A23,#REF!)</f>
        <v>#REF!</v>
      </c>
      <c r="U23" s="12" t="e">
        <f>SUMIF(#REF!,$A23,#REF!)</f>
        <v>#REF!</v>
      </c>
      <c r="V23" s="12" t="e">
        <f>SUMIF(#REF!,$A23,#REF!)</f>
        <v>#REF!</v>
      </c>
      <c r="W23" s="12" t="e">
        <f>SUMIF(#REF!,$A23,#REF!)</f>
        <v>#REF!</v>
      </c>
      <c r="X23" s="51" t="e">
        <f>SUMIF(#REF!,$A23,#REF!)</f>
        <v>#REF!</v>
      </c>
      <c r="Y23" s="52" t="e">
        <f t="shared" si="23"/>
        <v>#REF!</v>
      </c>
      <c r="Z23" s="50" t="e">
        <f>SUMIF(#REF!,$A23,#REF!)</f>
        <v>#REF!</v>
      </c>
      <c r="AA23" s="12" t="e">
        <f>SUMIF(#REF!,$A23,#REF!)</f>
        <v>#REF!</v>
      </c>
      <c r="AB23" s="12" t="e">
        <f>SUMIF(#REF!,$A23,#REF!)</f>
        <v>#REF!</v>
      </c>
      <c r="AC23" s="12" t="e">
        <f>SUMIF(#REF!,$A23,#REF!)</f>
        <v>#REF!</v>
      </c>
      <c r="AD23" s="12" t="e">
        <f>SUMIF(#REF!,$A23,#REF!)</f>
        <v>#REF!</v>
      </c>
      <c r="AE23" s="12" t="e">
        <f>SUMIF(#REF!,$A23,#REF!)</f>
        <v>#REF!</v>
      </c>
      <c r="AF23" s="51" t="e">
        <f>SUMIF(#REF!,$A23,#REF!)</f>
        <v>#REF!</v>
      </c>
      <c r="AG23" s="52" t="e">
        <f t="shared" si="24"/>
        <v>#REF!</v>
      </c>
      <c r="AH23" s="50" t="e">
        <f>SUMIF(#REF!,$A23,#REF!)</f>
        <v>#REF!</v>
      </c>
      <c r="AI23" s="12" t="e">
        <f>SUMIF(#REF!,$A23,#REF!)</f>
        <v>#REF!</v>
      </c>
      <c r="AJ23" s="12" t="e">
        <f>SUMIF(#REF!,$A23,#REF!)</f>
        <v>#REF!</v>
      </c>
      <c r="AK23" s="12" t="e">
        <f>SUMIF(#REF!,$A23,#REF!)</f>
        <v>#REF!</v>
      </c>
      <c r="AL23" s="12" t="e">
        <f>SUMIF(#REF!,$A23,#REF!)</f>
        <v>#REF!</v>
      </c>
      <c r="AM23" s="12" t="e">
        <f>SUMIF(#REF!,$A23,#REF!)</f>
        <v>#REF!</v>
      </c>
      <c r="AN23" s="51" t="e">
        <f>SUMIF(#REF!,$A23,#REF!)</f>
        <v>#REF!</v>
      </c>
      <c r="AO23" s="52" t="e">
        <f t="shared" si="25"/>
        <v>#REF!</v>
      </c>
      <c r="AP23" s="50" t="e">
        <f>SUMIF(#REF!,$A23,#REF!)</f>
        <v>#REF!</v>
      </c>
      <c r="AQ23" s="12" t="e">
        <f>SUMIF(#REF!,$A23,#REF!)</f>
        <v>#REF!</v>
      </c>
      <c r="AR23" s="12" t="e">
        <f>SUMIF(#REF!,$A23,#REF!)</f>
        <v>#REF!</v>
      </c>
      <c r="AS23" s="12" t="e">
        <f>SUMIF(#REF!,$A23,#REF!)</f>
        <v>#REF!</v>
      </c>
      <c r="AT23" s="12" t="e">
        <f>SUMIF(#REF!,$A23,#REF!)</f>
        <v>#REF!</v>
      </c>
      <c r="AU23" s="12" t="e">
        <f>SUMIF(#REF!,$A23,#REF!)</f>
        <v>#REF!</v>
      </c>
      <c r="AV23" s="51" t="e">
        <f>SUMIF(#REF!,$A23,#REF!)</f>
        <v>#REF!</v>
      </c>
      <c r="AW23" s="52" t="e">
        <f t="shared" si="26"/>
        <v>#REF!</v>
      </c>
      <c r="AX23" s="50" t="e">
        <f>SUMIF(#REF!,$A23,#REF!)</f>
        <v>#REF!</v>
      </c>
      <c r="AY23" s="12" t="e">
        <f>SUMIF(#REF!,$A23,#REF!)</f>
        <v>#REF!</v>
      </c>
      <c r="AZ23" s="12" t="e">
        <f>SUMIF(#REF!,$A23,#REF!)</f>
        <v>#REF!</v>
      </c>
      <c r="BA23" s="12" t="e">
        <f>SUMIF(#REF!,$A23,#REF!)</f>
        <v>#REF!</v>
      </c>
      <c r="BB23" s="12" t="e">
        <f>SUMIF(#REF!,$A23,#REF!)</f>
        <v>#REF!</v>
      </c>
      <c r="BC23" s="12" t="e">
        <f>SUMIF(#REF!,$A23,#REF!)</f>
        <v>#REF!</v>
      </c>
      <c r="BD23" s="51" t="e">
        <f>SUMIF(#REF!,$A23,#REF!)</f>
        <v>#REF!</v>
      </c>
      <c r="BE23" s="52" t="e">
        <f t="shared" si="27"/>
        <v>#REF!</v>
      </c>
      <c r="BF23" s="50" t="e">
        <f>SUMIF(#REF!,$A23,#REF!)</f>
        <v>#REF!</v>
      </c>
      <c r="BG23" s="12" t="e">
        <f>SUMIF(#REF!,$A23,#REF!)</f>
        <v>#REF!</v>
      </c>
      <c r="BH23" s="12" t="e">
        <f>SUMIF(#REF!,$A23,#REF!)</f>
        <v>#REF!</v>
      </c>
      <c r="BI23" s="12" t="e">
        <f>SUMIF(#REF!,$A23,#REF!)</f>
        <v>#REF!</v>
      </c>
      <c r="BJ23" s="12" t="e">
        <f>SUMIF(#REF!,$A23,#REF!)</f>
        <v>#REF!</v>
      </c>
      <c r="BK23" s="12" t="e">
        <f>SUMIF(#REF!,$A23,#REF!)</f>
        <v>#REF!</v>
      </c>
      <c r="BL23" s="51" t="e">
        <f>SUMIF(#REF!,$A23,#REF!)</f>
        <v>#REF!</v>
      </c>
      <c r="BM23" s="52" t="e">
        <f t="shared" si="28"/>
        <v>#REF!</v>
      </c>
      <c r="BN23" s="50" t="e">
        <f>SUMIF(#REF!,$A23,#REF!)</f>
        <v>#REF!</v>
      </c>
      <c r="BO23" s="12" t="e">
        <f>SUMIF(#REF!,$A23,#REF!)</f>
        <v>#REF!</v>
      </c>
      <c r="BP23" s="12" t="e">
        <f>SUMIF(#REF!,$A23,#REF!)</f>
        <v>#REF!</v>
      </c>
      <c r="BQ23" s="12" t="e">
        <f>SUMIF(#REF!,$A23,#REF!)</f>
        <v>#REF!</v>
      </c>
      <c r="BR23" s="12" t="e">
        <f>SUMIF(#REF!,$A23,#REF!)</f>
        <v>#REF!</v>
      </c>
      <c r="BS23" s="12" t="e">
        <f>SUMIF(#REF!,$A23,#REF!)</f>
        <v>#REF!</v>
      </c>
      <c r="BT23" s="51" t="e">
        <f>SUMIF(#REF!,$A23,#REF!)</f>
        <v>#REF!</v>
      </c>
      <c r="BU23" s="52" t="e">
        <f t="shared" si="29"/>
        <v>#REF!</v>
      </c>
      <c r="BV23" s="50" t="e">
        <f>SUMIF(#REF!,$A23,#REF!)</f>
        <v>#REF!</v>
      </c>
      <c r="BW23" s="12" t="e">
        <f>SUMIF(#REF!,$A23,#REF!)</f>
        <v>#REF!</v>
      </c>
      <c r="BX23" s="12" t="e">
        <f>SUMIF(#REF!,$A23,#REF!)</f>
        <v>#REF!</v>
      </c>
      <c r="BY23" s="12" t="e">
        <f>SUMIF(#REF!,$A23,#REF!)</f>
        <v>#REF!</v>
      </c>
      <c r="BZ23" s="12" t="e">
        <f>SUMIF(#REF!,$A23,#REF!)</f>
        <v>#REF!</v>
      </c>
      <c r="CA23" s="12" t="e">
        <f>SUMIF(#REF!,$A23,#REF!)</f>
        <v>#REF!</v>
      </c>
      <c r="CB23" s="51" t="e">
        <f>SUMIF(#REF!,$A23,#REF!)</f>
        <v>#REF!</v>
      </c>
      <c r="CC23" s="52" t="e">
        <f t="shared" si="30"/>
        <v>#REF!</v>
      </c>
      <c r="CD23" s="50" t="e">
        <f>SUMIF(#REF!,$A23,#REF!)</f>
        <v>#REF!</v>
      </c>
      <c r="CE23" s="12" t="e">
        <f>SUMIF(#REF!,$A23,#REF!)</f>
        <v>#REF!</v>
      </c>
      <c r="CF23" s="12" t="e">
        <f>SUMIF(#REF!,$A23,#REF!)</f>
        <v>#REF!</v>
      </c>
      <c r="CG23" s="12" t="e">
        <f>SUMIF(#REF!,$A23,#REF!)</f>
        <v>#REF!</v>
      </c>
      <c r="CH23" s="12" t="e">
        <f>SUMIF(#REF!,$A23,#REF!)</f>
        <v>#REF!</v>
      </c>
      <c r="CI23" s="12" t="e">
        <f>SUMIF(#REF!,$A23,#REF!)</f>
        <v>#REF!</v>
      </c>
      <c r="CJ23" s="51" t="e">
        <f>SUMIF(#REF!,$A23,#REF!)</f>
        <v>#REF!</v>
      </c>
      <c r="CK23" s="52" t="e">
        <f t="shared" si="31"/>
        <v>#REF!</v>
      </c>
      <c r="CL23" s="50" t="e">
        <f>SUMIF(#REF!,$A23,#REF!)</f>
        <v>#REF!</v>
      </c>
      <c r="CM23" s="12" t="e">
        <f>SUMIF(#REF!,$A23,#REF!)</f>
        <v>#REF!</v>
      </c>
      <c r="CN23" s="12" t="e">
        <f>SUMIF(#REF!,$A23,#REF!)</f>
        <v>#REF!</v>
      </c>
      <c r="CO23" s="12" t="e">
        <f>SUMIF(#REF!,$A23,#REF!)</f>
        <v>#REF!</v>
      </c>
      <c r="CP23" s="12" t="e">
        <f>SUMIF(#REF!,$A23,#REF!)</f>
        <v>#REF!</v>
      </c>
      <c r="CQ23" s="12" t="e">
        <f>SUMIF(#REF!,$A23,#REF!)</f>
        <v>#REF!</v>
      </c>
      <c r="CR23" s="51" t="e">
        <f>SUMIF(#REF!,$A23,#REF!)</f>
        <v>#REF!</v>
      </c>
      <c r="CS23" s="52" t="e">
        <f t="shared" si="32"/>
        <v>#REF!</v>
      </c>
      <c r="CT23" s="50" t="e">
        <f t="shared" ref="CT23:CZ23" si="38">+B23+J23+R23+Z23+AH23+AP23+AX23+BF23+BN23+BV23+CD23+CL23</f>
        <v>#REF!</v>
      </c>
      <c r="CU23" s="12" t="e">
        <f t="shared" si="38"/>
        <v>#REF!</v>
      </c>
      <c r="CV23" s="12" t="e">
        <f t="shared" si="38"/>
        <v>#REF!</v>
      </c>
      <c r="CW23" s="12" t="e">
        <f t="shared" si="38"/>
        <v>#REF!</v>
      </c>
      <c r="CX23" s="12" t="e">
        <f t="shared" si="38"/>
        <v>#REF!</v>
      </c>
      <c r="CY23" s="12" t="e">
        <f t="shared" si="38"/>
        <v>#REF!</v>
      </c>
      <c r="CZ23" s="51" t="e">
        <f t="shared" si="38"/>
        <v>#REF!</v>
      </c>
      <c r="DA23" s="52" t="e">
        <f t="shared" si="34"/>
        <v>#REF!</v>
      </c>
    </row>
    <row r="24" spans="1:105" ht="15.75" customHeight="1" x14ac:dyDescent="0.25">
      <c r="A24" s="3" t="s">
        <v>91</v>
      </c>
      <c r="B24" s="50" t="e">
        <f>SUMIF(#REF!,$A24,#REF!)</f>
        <v>#REF!</v>
      </c>
      <c r="C24" s="12" t="e">
        <f>SUMIF(#REF!,$A24,#REF!)</f>
        <v>#REF!</v>
      </c>
      <c r="D24" s="12" t="e">
        <f>SUMIF(#REF!,$A24,#REF!)</f>
        <v>#REF!</v>
      </c>
      <c r="E24" s="12" t="e">
        <f>SUMIF(#REF!,$A24,#REF!)</f>
        <v>#REF!</v>
      </c>
      <c r="F24" s="12" t="e">
        <f>SUMIF(#REF!,$A24,#REF!)</f>
        <v>#REF!</v>
      </c>
      <c r="G24" s="12" t="e">
        <f>SUMIF(#REF!,$A24,#REF!)</f>
        <v>#REF!</v>
      </c>
      <c r="H24" s="51" t="e">
        <f>SUMIF(#REF!,$A24,#REF!)</f>
        <v>#REF!</v>
      </c>
      <c r="I24" s="52" t="e">
        <f t="shared" si="21"/>
        <v>#REF!</v>
      </c>
      <c r="J24" s="50" t="e">
        <f>SUMIF(#REF!,$A24,#REF!)</f>
        <v>#REF!</v>
      </c>
      <c r="K24" s="12" t="e">
        <f>SUMIF(#REF!,$A24,#REF!)</f>
        <v>#REF!</v>
      </c>
      <c r="L24" s="12" t="e">
        <f>SUMIF(#REF!,$A24,#REF!)</f>
        <v>#REF!</v>
      </c>
      <c r="M24" s="12" t="e">
        <f>SUMIF(#REF!,$A24,#REF!)</f>
        <v>#REF!</v>
      </c>
      <c r="N24" s="12" t="e">
        <f>SUMIF(#REF!,$A24,#REF!)</f>
        <v>#REF!</v>
      </c>
      <c r="O24" s="12" t="e">
        <f>SUMIF(#REF!,$A24,#REF!)</f>
        <v>#REF!</v>
      </c>
      <c r="P24" s="51" t="e">
        <f>SUMIF(#REF!,$A24,#REF!)</f>
        <v>#REF!</v>
      </c>
      <c r="Q24" s="52" t="e">
        <f t="shared" si="22"/>
        <v>#REF!</v>
      </c>
      <c r="R24" s="50" t="e">
        <f>SUMIF(#REF!,$A24,#REF!)</f>
        <v>#REF!</v>
      </c>
      <c r="S24" s="12" t="e">
        <f>SUMIF(#REF!,$A24,#REF!)</f>
        <v>#REF!</v>
      </c>
      <c r="T24" s="12" t="e">
        <f>SUMIF(#REF!,$A24,#REF!)</f>
        <v>#REF!</v>
      </c>
      <c r="U24" s="12" t="e">
        <f>SUMIF(#REF!,$A24,#REF!)</f>
        <v>#REF!</v>
      </c>
      <c r="V24" s="12" t="e">
        <f>SUMIF(#REF!,$A24,#REF!)</f>
        <v>#REF!</v>
      </c>
      <c r="W24" s="12" t="e">
        <f>SUMIF(#REF!,$A24,#REF!)</f>
        <v>#REF!</v>
      </c>
      <c r="X24" s="51" t="e">
        <f>SUMIF(#REF!,$A24,#REF!)</f>
        <v>#REF!</v>
      </c>
      <c r="Y24" s="52" t="e">
        <f t="shared" si="23"/>
        <v>#REF!</v>
      </c>
      <c r="Z24" s="50" t="e">
        <f>SUMIF(#REF!,$A24,#REF!)</f>
        <v>#REF!</v>
      </c>
      <c r="AA24" s="12" t="e">
        <f>SUMIF(#REF!,$A24,#REF!)</f>
        <v>#REF!</v>
      </c>
      <c r="AB24" s="12" t="e">
        <f>SUMIF(#REF!,$A24,#REF!)</f>
        <v>#REF!</v>
      </c>
      <c r="AC24" s="12" t="e">
        <f>SUMIF(#REF!,$A24,#REF!)</f>
        <v>#REF!</v>
      </c>
      <c r="AD24" s="12" t="e">
        <f>SUMIF(#REF!,$A24,#REF!)</f>
        <v>#REF!</v>
      </c>
      <c r="AE24" s="12" t="e">
        <f>SUMIF(#REF!,$A24,#REF!)</f>
        <v>#REF!</v>
      </c>
      <c r="AF24" s="51" t="e">
        <f>SUMIF(#REF!,$A24,#REF!)</f>
        <v>#REF!</v>
      </c>
      <c r="AG24" s="52" t="e">
        <f t="shared" si="24"/>
        <v>#REF!</v>
      </c>
      <c r="AH24" s="50" t="e">
        <f>SUMIF(#REF!,$A24,#REF!)</f>
        <v>#REF!</v>
      </c>
      <c r="AI24" s="12" t="e">
        <f>SUMIF(#REF!,$A24,#REF!)</f>
        <v>#REF!</v>
      </c>
      <c r="AJ24" s="12" t="e">
        <f>SUMIF(#REF!,$A24,#REF!)</f>
        <v>#REF!</v>
      </c>
      <c r="AK24" s="12" t="e">
        <f>SUMIF(#REF!,$A24,#REF!)</f>
        <v>#REF!</v>
      </c>
      <c r="AL24" s="12" t="e">
        <f>SUMIF(#REF!,$A24,#REF!)</f>
        <v>#REF!</v>
      </c>
      <c r="AM24" s="12" t="e">
        <f>SUMIF(#REF!,$A24,#REF!)</f>
        <v>#REF!</v>
      </c>
      <c r="AN24" s="51" t="e">
        <f>SUMIF(#REF!,$A24,#REF!)</f>
        <v>#REF!</v>
      </c>
      <c r="AO24" s="52" t="e">
        <f t="shared" si="25"/>
        <v>#REF!</v>
      </c>
      <c r="AP24" s="50" t="e">
        <f>SUMIF(#REF!,$A24,#REF!)</f>
        <v>#REF!</v>
      </c>
      <c r="AQ24" s="12" t="e">
        <f>SUMIF(#REF!,$A24,#REF!)</f>
        <v>#REF!</v>
      </c>
      <c r="AR24" s="12" t="e">
        <f>SUMIF(#REF!,$A24,#REF!)</f>
        <v>#REF!</v>
      </c>
      <c r="AS24" s="12" t="e">
        <f>SUMIF(#REF!,$A24,#REF!)</f>
        <v>#REF!</v>
      </c>
      <c r="AT24" s="12" t="e">
        <f>SUMIF(#REF!,$A24,#REF!)</f>
        <v>#REF!</v>
      </c>
      <c r="AU24" s="12" t="e">
        <f>SUMIF(#REF!,$A24,#REF!)</f>
        <v>#REF!</v>
      </c>
      <c r="AV24" s="51" t="e">
        <f>SUMIF(#REF!,$A24,#REF!)</f>
        <v>#REF!</v>
      </c>
      <c r="AW24" s="52" t="e">
        <f t="shared" si="26"/>
        <v>#REF!</v>
      </c>
      <c r="AX24" s="50" t="e">
        <f>SUMIF(#REF!,$A24,#REF!)</f>
        <v>#REF!</v>
      </c>
      <c r="AY24" s="12" t="e">
        <f>SUMIF(#REF!,$A24,#REF!)</f>
        <v>#REF!</v>
      </c>
      <c r="AZ24" s="12" t="e">
        <f>SUMIF(#REF!,$A24,#REF!)</f>
        <v>#REF!</v>
      </c>
      <c r="BA24" s="12" t="e">
        <f>SUMIF(#REF!,$A24,#REF!)</f>
        <v>#REF!</v>
      </c>
      <c r="BB24" s="12" t="e">
        <f>SUMIF(#REF!,$A24,#REF!)</f>
        <v>#REF!</v>
      </c>
      <c r="BC24" s="12" t="e">
        <f>SUMIF(#REF!,$A24,#REF!)</f>
        <v>#REF!</v>
      </c>
      <c r="BD24" s="51" t="e">
        <f>SUMIF(#REF!,$A24,#REF!)</f>
        <v>#REF!</v>
      </c>
      <c r="BE24" s="52" t="e">
        <f t="shared" si="27"/>
        <v>#REF!</v>
      </c>
      <c r="BF24" s="50" t="e">
        <f>SUMIF(#REF!,$A24,#REF!)</f>
        <v>#REF!</v>
      </c>
      <c r="BG24" s="12" t="e">
        <f>SUMIF(#REF!,$A24,#REF!)</f>
        <v>#REF!</v>
      </c>
      <c r="BH24" s="12" t="e">
        <f>SUMIF(#REF!,$A24,#REF!)</f>
        <v>#REF!</v>
      </c>
      <c r="BI24" s="12" t="e">
        <f>SUMIF(#REF!,$A24,#REF!)</f>
        <v>#REF!</v>
      </c>
      <c r="BJ24" s="12" t="e">
        <f>SUMIF(#REF!,$A24,#REF!)</f>
        <v>#REF!</v>
      </c>
      <c r="BK24" s="12" t="e">
        <f>SUMIF(#REF!,$A24,#REF!)</f>
        <v>#REF!</v>
      </c>
      <c r="BL24" s="51" t="e">
        <f>SUMIF(#REF!,$A24,#REF!)</f>
        <v>#REF!</v>
      </c>
      <c r="BM24" s="52" t="e">
        <f t="shared" si="28"/>
        <v>#REF!</v>
      </c>
      <c r="BN24" s="50" t="e">
        <f>SUMIF(#REF!,$A24,#REF!)</f>
        <v>#REF!</v>
      </c>
      <c r="BO24" s="12" t="e">
        <f>SUMIF(#REF!,$A24,#REF!)</f>
        <v>#REF!</v>
      </c>
      <c r="BP24" s="12" t="e">
        <f>SUMIF(#REF!,$A24,#REF!)</f>
        <v>#REF!</v>
      </c>
      <c r="BQ24" s="12" t="e">
        <f>SUMIF(#REF!,$A24,#REF!)</f>
        <v>#REF!</v>
      </c>
      <c r="BR24" s="12" t="e">
        <f>SUMIF(#REF!,$A24,#REF!)</f>
        <v>#REF!</v>
      </c>
      <c r="BS24" s="12" t="e">
        <f>SUMIF(#REF!,$A24,#REF!)</f>
        <v>#REF!</v>
      </c>
      <c r="BT24" s="51" t="e">
        <f>SUMIF(#REF!,$A24,#REF!)</f>
        <v>#REF!</v>
      </c>
      <c r="BU24" s="52" t="e">
        <f t="shared" si="29"/>
        <v>#REF!</v>
      </c>
      <c r="BV24" s="50" t="e">
        <f>SUMIF(#REF!,$A24,#REF!)</f>
        <v>#REF!</v>
      </c>
      <c r="BW24" s="12" t="e">
        <f>SUMIF(#REF!,$A24,#REF!)</f>
        <v>#REF!</v>
      </c>
      <c r="BX24" s="12" t="e">
        <f>SUMIF(#REF!,$A24,#REF!)</f>
        <v>#REF!</v>
      </c>
      <c r="BY24" s="12" t="e">
        <f>SUMIF(#REF!,$A24,#REF!)</f>
        <v>#REF!</v>
      </c>
      <c r="BZ24" s="12" t="e">
        <f>SUMIF(#REF!,$A24,#REF!)</f>
        <v>#REF!</v>
      </c>
      <c r="CA24" s="12" t="e">
        <f>SUMIF(#REF!,$A24,#REF!)</f>
        <v>#REF!</v>
      </c>
      <c r="CB24" s="51" t="e">
        <f>SUMIF(#REF!,$A24,#REF!)</f>
        <v>#REF!</v>
      </c>
      <c r="CC24" s="52" t="e">
        <f t="shared" si="30"/>
        <v>#REF!</v>
      </c>
      <c r="CD24" s="50" t="e">
        <f>SUMIF(#REF!,$A24,#REF!)</f>
        <v>#REF!</v>
      </c>
      <c r="CE24" s="12" t="e">
        <f>SUMIF(#REF!,$A24,#REF!)</f>
        <v>#REF!</v>
      </c>
      <c r="CF24" s="12" t="e">
        <f>SUMIF(#REF!,$A24,#REF!)</f>
        <v>#REF!</v>
      </c>
      <c r="CG24" s="12" t="e">
        <f>SUMIF(#REF!,$A24,#REF!)</f>
        <v>#REF!</v>
      </c>
      <c r="CH24" s="12" t="e">
        <f>SUMIF(#REF!,$A24,#REF!)</f>
        <v>#REF!</v>
      </c>
      <c r="CI24" s="12" t="e">
        <f>SUMIF(#REF!,$A24,#REF!)</f>
        <v>#REF!</v>
      </c>
      <c r="CJ24" s="51" t="e">
        <f>SUMIF(#REF!,$A24,#REF!)</f>
        <v>#REF!</v>
      </c>
      <c r="CK24" s="52" t="e">
        <f t="shared" si="31"/>
        <v>#REF!</v>
      </c>
      <c r="CL24" s="50" t="e">
        <f>SUMIF(#REF!,$A24,#REF!)</f>
        <v>#REF!</v>
      </c>
      <c r="CM24" s="12" t="e">
        <f>SUMIF(#REF!,$A24,#REF!)</f>
        <v>#REF!</v>
      </c>
      <c r="CN24" s="12" t="e">
        <f>SUMIF(#REF!,$A24,#REF!)</f>
        <v>#REF!</v>
      </c>
      <c r="CO24" s="12" t="e">
        <f>SUMIF(#REF!,$A24,#REF!)</f>
        <v>#REF!</v>
      </c>
      <c r="CP24" s="12" t="e">
        <f>SUMIF(#REF!,$A24,#REF!)</f>
        <v>#REF!</v>
      </c>
      <c r="CQ24" s="12" t="e">
        <f>SUMIF(#REF!,$A24,#REF!)</f>
        <v>#REF!</v>
      </c>
      <c r="CR24" s="51" t="e">
        <f>SUMIF(#REF!,$A24,#REF!)</f>
        <v>#REF!</v>
      </c>
      <c r="CS24" s="52" t="e">
        <f t="shared" si="32"/>
        <v>#REF!</v>
      </c>
      <c r="CT24" s="50" t="e">
        <f t="shared" ref="CT24:CZ24" si="39">+B24+J24+R24+Z24+AH24+AP24+AX24+BF24+BN24+BV24+CD24+CL24</f>
        <v>#REF!</v>
      </c>
      <c r="CU24" s="12" t="e">
        <f t="shared" si="39"/>
        <v>#REF!</v>
      </c>
      <c r="CV24" s="12" t="e">
        <f t="shared" si="39"/>
        <v>#REF!</v>
      </c>
      <c r="CW24" s="12" t="e">
        <f t="shared" si="39"/>
        <v>#REF!</v>
      </c>
      <c r="CX24" s="12" t="e">
        <f t="shared" si="39"/>
        <v>#REF!</v>
      </c>
      <c r="CY24" s="12" t="e">
        <f t="shared" si="39"/>
        <v>#REF!</v>
      </c>
      <c r="CZ24" s="51" t="e">
        <f t="shared" si="39"/>
        <v>#REF!</v>
      </c>
      <c r="DA24" s="52" t="e">
        <f t="shared" si="34"/>
        <v>#REF!</v>
      </c>
    </row>
    <row r="25" spans="1:105" ht="15.75" customHeight="1" x14ac:dyDescent="0.25">
      <c r="A25" s="3" t="s">
        <v>92</v>
      </c>
      <c r="B25" s="50" t="e">
        <f>SUMIF(#REF!,$A25,#REF!)</f>
        <v>#REF!</v>
      </c>
      <c r="C25" s="12" t="e">
        <f>SUMIF(#REF!,$A25,#REF!)</f>
        <v>#REF!</v>
      </c>
      <c r="D25" s="12" t="e">
        <f>SUMIF(#REF!,$A25,#REF!)</f>
        <v>#REF!</v>
      </c>
      <c r="E25" s="12" t="e">
        <f>SUMIF(#REF!,$A25,#REF!)</f>
        <v>#REF!</v>
      </c>
      <c r="F25" s="12" t="e">
        <f>SUMIF(#REF!,$A25,#REF!)</f>
        <v>#REF!</v>
      </c>
      <c r="G25" s="12" t="e">
        <f>SUMIF(#REF!,$A25,#REF!)</f>
        <v>#REF!</v>
      </c>
      <c r="H25" s="51" t="e">
        <f>SUMIF(#REF!,$A25,#REF!)</f>
        <v>#REF!</v>
      </c>
      <c r="I25" s="52" t="e">
        <f t="shared" si="21"/>
        <v>#REF!</v>
      </c>
      <c r="J25" s="50" t="e">
        <f>SUMIF(#REF!,$A25,#REF!)</f>
        <v>#REF!</v>
      </c>
      <c r="K25" s="12" t="e">
        <f>SUMIF(#REF!,$A25,#REF!)</f>
        <v>#REF!</v>
      </c>
      <c r="L25" s="12" t="e">
        <f>SUMIF(#REF!,$A25,#REF!)</f>
        <v>#REF!</v>
      </c>
      <c r="M25" s="12" t="e">
        <f>SUMIF(#REF!,$A25,#REF!)</f>
        <v>#REF!</v>
      </c>
      <c r="N25" s="12" t="e">
        <f>SUMIF(#REF!,$A25,#REF!)</f>
        <v>#REF!</v>
      </c>
      <c r="O25" s="12" t="e">
        <f>SUMIF(#REF!,$A25,#REF!)</f>
        <v>#REF!</v>
      </c>
      <c r="P25" s="51" t="e">
        <f>SUMIF(#REF!,$A25,#REF!)</f>
        <v>#REF!</v>
      </c>
      <c r="Q25" s="52" t="e">
        <f t="shared" si="22"/>
        <v>#REF!</v>
      </c>
      <c r="R25" s="50" t="e">
        <f>SUMIF(#REF!,$A25,#REF!)</f>
        <v>#REF!</v>
      </c>
      <c r="S25" s="12" t="e">
        <f>SUMIF(#REF!,$A25,#REF!)</f>
        <v>#REF!</v>
      </c>
      <c r="T25" s="12" t="e">
        <f>SUMIF(#REF!,$A25,#REF!)</f>
        <v>#REF!</v>
      </c>
      <c r="U25" s="12" t="e">
        <f>SUMIF(#REF!,$A25,#REF!)</f>
        <v>#REF!</v>
      </c>
      <c r="V25" s="12" t="e">
        <f>SUMIF(#REF!,$A25,#REF!)</f>
        <v>#REF!</v>
      </c>
      <c r="W25" s="12" t="e">
        <f>SUMIF(#REF!,$A25,#REF!)</f>
        <v>#REF!</v>
      </c>
      <c r="X25" s="51" t="e">
        <f>SUMIF(#REF!,$A25,#REF!)</f>
        <v>#REF!</v>
      </c>
      <c r="Y25" s="52" t="e">
        <f t="shared" si="23"/>
        <v>#REF!</v>
      </c>
      <c r="Z25" s="50" t="e">
        <f>SUMIF(#REF!,$A25,#REF!)</f>
        <v>#REF!</v>
      </c>
      <c r="AA25" s="12" t="e">
        <f>SUMIF(#REF!,$A25,#REF!)</f>
        <v>#REF!</v>
      </c>
      <c r="AB25" s="12" t="e">
        <f>SUMIF(#REF!,$A25,#REF!)</f>
        <v>#REF!</v>
      </c>
      <c r="AC25" s="12" t="e">
        <f>SUMIF(#REF!,$A25,#REF!)</f>
        <v>#REF!</v>
      </c>
      <c r="AD25" s="12" t="e">
        <f>SUMIF(#REF!,$A25,#REF!)</f>
        <v>#REF!</v>
      </c>
      <c r="AE25" s="12" t="e">
        <f>SUMIF(#REF!,$A25,#REF!)</f>
        <v>#REF!</v>
      </c>
      <c r="AF25" s="51" t="e">
        <f>SUMIF(#REF!,$A25,#REF!)</f>
        <v>#REF!</v>
      </c>
      <c r="AG25" s="52" t="e">
        <f t="shared" si="24"/>
        <v>#REF!</v>
      </c>
      <c r="AH25" s="50" t="e">
        <f>SUMIF(#REF!,$A25,#REF!)</f>
        <v>#REF!</v>
      </c>
      <c r="AI25" s="12" t="e">
        <f>SUMIF(#REF!,$A25,#REF!)</f>
        <v>#REF!</v>
      </c>
      <c r="AJ25" s="12" t="e">
        <f>SUMIF(#REF!,$A25,#REF!)</f>
        <v>#REF!</v>
      </c>
      <c r="AK25" s="12" t="e">
        <f>SUMIF(#REF!,$A25,#REF!)</f>
        <v>#REF!</v>
      </c>
      <c r="AL25" s="12" t="e">
        <f>SUMIF(#REF!,$A25,#REF!)</f>
        <v>#REF!</v>
      </c>
      <c r="AM25" s="12" t="e">
        <f>SUMIF(#REF!,$A25,#REF!)</f>
        <v>#REF!</v>
      </c>
      <c r="AN25" s="51" t="e">
        <f>SUMIF(#REF!,$A25,#REF!)</f>
        <v>#REF!</v>
      </c>
      <c r="AO25" s="52" t="e">
        <f t="shared" si="25"/>
        <v>#REF!</v>
      </c>
      <c r="AP25" s="50" t="e">
        <f>SUMIF(#REF!,$A25,#REF!)</f>
        <v>#REF!</v>
      </c>
      <c r="AQ25" s="12" t="e">
        <f>SUMIF(#REF!,$A25,#REF!)</f>
        <v>#REF!</v>
      </c>
      <c r="AR25" s="12" t="e">
        <f>SUMIF(#REF!,$A25,#REF!)</f>
        <v>#REF!</v>
      </c>
      <c r="AS25" s="12" t="e">
        <f>SUMIF(#REF!,$A25,#REF!)</f>
        <v>#REF!</v>
      </c>
      <c r="AT25" s="12" t="e">
        <f>SUMIF(#REF!,$A25,#REF!)</f>
        <v>#REF!</v>
      </c>
      <c r="AU25" s="12" t="e">
        <f>SUMIF(#REF!,$A25,#REF!)</f>
        <v>#REF!</v>
      </c>
      <c r="AV25" s="51" t="e">
        <f>SUMIF(#REF!,$A25,#REF!)</f>
        <v>#REF!</v>
      </c>
      <c r="AW25" s="52" t="e">
        <f t="shared" si="26"/>
        <v>#REF!</v>
      </c>
      <c r="AX25" s="50" t="e">
        <f>SUMIF(#REF!,$A25,#REF!)</f>
        <v>#REF!</v>
      </c>
      <c r="AY25" s="12" t="e">
        <f>SUMIF(#REF!,$A25,#REF!)</f>
        <v>#REF!</v>
      </c>
      <c r="AZ25" s="12" t="e">
        <f>SUMIF(#REF!,$A25,#REF!)</f>
        <v>#REF!</v>
      </c>
      <c r="BA25" s="12" t="e">
        <f>SUMIF(#REF!,$A25,#REF!)</f>
        <v>#REF!</v>
      </c>
      <c r="BB25" s="12" t="e">
        <f>SUMIF(#REF!,$A25,#REF!)</f>
        <v>#REF!</v>
      </c>
      <c r="BC25" s="12" t="e">
        <f>SUMIF(#REF!,$A25,#REF!)</f>
        <v>#REF!</v>
      </c>
      <c r="BD25" s="51" t="e">
        <f>SUMIF(#REF!,$A25,#REF!)</f>
        <v>#REF!</v>
      </c>
      <c r="BE25" s="52" t="e">
        <f t="shared" si="27"/>
        <v>#REF!</v>
      </c>
      <c r="BF25" s="50" t="e">
        <f>SUMIF(#REF!,$A25,#REF!)</f>
        <v>#REF!</v>
      </c>
      <c r="BG25" s="12" t="e">
        <f>SUMIF(#REF!,$A25,#REF!)</f>
        <v>#REF!</v>
      </c>
      <c r="BH25" s="12" t="e">
        <f>SUMIF(#REF!,$A25,#REF!)</f>
        <v>#REF!</v>
      </c>
      <c r="BI25" s="12" t="e">
        <f>SUMIF(#REF!,$A25,#REF!)</f>
        <v>#REF!</v>
      </c>
      <c r="BJ25" s="12" t="e">
        <f>SUMIF(#REF!,$A25,#REF!)</f>
        <v>#REF!</v>
      </c>
      <c r="BK25" s="12" t="e">
        <f>SUMIF(#REF!,$A25,#REF!)</f>
        <v>#REF!</v>
      </c>
      <c r="BL25" s="51" t="e">
        <f>SUMIF(#REF!,$A25,#REF!)</f>
        <v>#REF!</v>
      </c>
      <c r="BM25" s="52" t="e">
        <f t="shared" si="28"/>
        <v>#REF!</v>
      </c>
      <c r="BN25" s="50" t="e">
        <f>SUMIF(#REF!,$A25,#REF!)</f>
        <v>#REF!</v>
      </c>
      <c r="BO25" s="12" t="e">
        <f>SUMIF(#REF!,$A25,#REF!)</f>
        <v>#REF!</v>
      </c>
      <c r="BP25" s="12" t="e">
        <f>SUMIF(#REF!,$A25,#REF!)</f>
        <v>#REF!</v>
      </c>
      <c r="BQ25" s="12" t="e">
        <f>SUMIF(#REF!,$A25,#REF!)</f>
        <v>#REF!</v>
      </c>
      <c r="BR25" s="12" t="e">
        <f>SUMIF(#REF!,$A25,#REF!)</f>
        <v>#REF!</v>
      </c>
      <c r="BS25" s="12" t="e">
        <f>SUMIF(#REF!,$A25,#REF!)</f>
        <v>#REF!</v>
      </c>
      <c r="BT25" s="51" t="e">
        <f>SUMIF(#REF!,$A25,#REF!)</f>
        <v>#REF!</v>
      </c>
      <c r="BU25" s="52" t="e">
        <f t="shared" si="29"/>
        <v>#REF!</v>
      </c>
      <c r="BV25" s="50" t="e">
        <f>SUMIF(#REF!,$A25,#REF!)</f>
        <v>#REF!</v>
      </c>
      <c r="BW25" s="12" t="e">
        <f>SUMIF(#REF!,$A25,#REF!)</f>
        <v>#REF!</v>
      </c>
      <c r="BX25" s="12" t="e">
        <f>SUMIF(#REF!,$A25,#REF!)</f>
        <v>#REF!</v>
      </c>
      <c r="BY25" s="12" t="e">
        <f>SUMIF(#REF!,$A25,#REF!)</f>
        <v>#REF!</v>
      </c>
      <c r="BZ25" s="12" t="e">
        <f>SUMIF(#REF!,$A25,#REF!)</f>
        <v>#REF!</v>
      </c>
      <c r="CA25" s="12" t="e">
        <f>SUMIF(#REF!,$A25,#REF!)</f>
        <v>#REF!</v>
      </c>
      <c r="CB25" s="51" t="e">
        <f>SUMIF(#REF!,$A25,#REF!)</f>
        <v>#REF!</v>
      </c>
      <c r="CC25" s="52" t="e">
        <f t="shared" si="30"/>
        <v>#REF!</v>
      </c>
      <c r="CD25" s="50" t="e">
        <f>SUMIF(#REF!,$A25,#REF!)</f>
        <v>#REF!</v>
      </c>
      <c r="CE25" s="12" t="e">
        <f>SUMIF(#REF!,$A25,#REF!)</f>
        <v>#REF!</v>
      </c>
      <c r="CF25" s="12" t="e">
        <f>SUMIF(#REF!,$A25,#REF!)</f>
        <v>#REF!</v>
      </c>
      <c r="CG25" s="12" t="e">
        <f>SUMIF(#REF!,$A25,#REF!)</f>
        <v>#REF!</v>
      </c>
      <c r="CH25" s="12" t="e">
        <f>SUMIF(#REF!,$A25,#REF!)</f>
        <v>#REF!</v>
      </c>
      <c r="CI25" s="12" t="e">
        <f>SUMIF(#REF!,$A25,#REF!)</f>
        <v>#REF!</v>
      </c>
      <c r="CJ25" s="51" t="e">
        <f>SUMIF(#REF!,$A25,#REF!)</f>
        <v>#REF!</v>
      </c>
      <c r="CK25" s="52" t="e">
        <f t="shared" si="31"/>
        <v>#REF!</v>
      </c>
      <c r="CL25" s="50" t="e">
        <f>SUMIF(#REF!,$A25,#REF!)</f>
        <v>#REF!</v>
      </c>
      <c r="CM25" s="12" t="e">
        <f>SUMIF(#REF!,$A25,#REF!)</f>
        <v>#REF!</v>
      </c>
      <c r="CN25" s="12" t="e">
        <f>SUMIF(#REF!,$A25,#REF!)</f>
        <v>#REF!</v>
      </c>
      <c r="CO25" s="12" t="e">
        <f>SUMIF(#REF!,$A25,#REF!)</f>
        <v>#REF!</v>
      </c>
      <c r="CP25" s="12" t="e">
        <f>SUMIF(#REF!,$A25,#REF!)</f>
        <v>#REF!</v>
      </c>
      <c r="CQ25" s="12" t="e">
        <f>SUMIF(#REF!,$A25,#REF!)</f>
        <v>#REF!</v>
      </c>
      <c r="CR25" s="51" t="e">
        <f>SUMIF(#REF!,$A25,#REF!)</f>
        <v>#REF!</v>
      </c>
      <c r="CS25" s="52" t="e">
        <f t="shared" si="32"/>
        <v>#REF!</v>
      </c>
      <c r="CT25" s="50" t="e">
        <f t="shared" ref="CT25:CZ25" si="40">+B25+J25+R25+Z25+AH25+AP25+AX25+BF25+BN25+BV25+CD25+CL25</f>
        <v>#REF!</v>
      </c>
      <c r="CU25" s="12" t="e">
        <f t="shared" si="40"/>
        <v>#REF!</v>
      </c>
      <c r="CV25" s="12" t="e">
        <f t="shared" si="40"/>
        <v>#REF!</v>
      </c>
      <c r="CW25" s="12" t="e">
        <f t="shared" si="40"/>
        <v>#REF!</v>
      </c>
      <c r="CX25" s="12" t="e">
        <f t="shared" si="40"/>
        <v>#REF!</v>
      </c>
      <c r="CY25" s="12" t="e">
        <f t="shared" si="40"/>
        <v>#REF!</v>
      </c>
      <c r="CZ25" s="51" t="e">
        <f t="shared" si="40"/>
        <v>#REF!</v>
      </c>
      <c r="DA25" s="52" t="e">
        <f t="shared" si="34"/>
        <v>#REF!</v>
      </c>
    </row>
    <row r="26" spans="1:105" ht="15.75" customHeight="1" x14ac:dyDescent="0.25">
      <c r="A26" s="3" t="s">
        <v>29</v>
      </c>
      <c r="B26" s="50" t="e">
        <f>SUMIF(#REF!,$A26,#REF!)</f>
        <v>#REF!</v>
      </c>
      <c r="C26" s="12" t="e">
        <f>SUMIF(#REF!,$A26,#REF!)</f>
        <v>#REF!</v>
      </c>
      <c r="D26" s="12" t="e">
        <f>SUMIF(#REF!,$A26,#REF!)</f>
        <v>#REF!</v>
      </c>
      <c r="E26" s="12" t="e">
        <f>SUMIF(#REF!,$A26,#REF!)</f>
        <v>#REF!</v>
      </c>
      <c r="F26" s="12" t="e">
        <f>SUMIF(#REF!,$A26,#REF!)</f>
        <v>#REF!</v>
      </c>
      <c r="G26" s="12" t="e">
        <f>SUMIF(#REF!,$A26,#REF!)</f>
        <v>#REF!</v>
      </c>
      <c r="H26" s="51" t="e">
        <f>SUMIF(#REF!,$A26,#REF!)</f>
        <v>#REF!</v>
      </c>
      <c r="I26" s="52" t="e">
        <f t="shared" si="21"/>
        <v>#REF!</v>
      </c>
      <c r="J26" s="50" t="e">
        <f>SUMIF(#REF!,$A26,#REF!)</f>
        <v>#REF!</v>
      </c>
      <c r="K26" s="12" t="e">
        <f>SUMIF(#REF!,$A26,#REF!)</f>
        <v>#REF!</v>
      </c>
      <c r="L26" s="12" t="e">
        <f>SUMIF(#REF!,$A26,#REF!)</f>
        <v>#REF!</v>
      </c>
      <c r="M26" s="12" t="e">
        <f>SUMIF(#REF!,$A26,#REF!)</f>
        <v>#REF!</v>
      </c>
      <c r="N26" s="12" t="e">
        <f>SUMIF(#REF!,$A26,#REF!)</f>
        <v>#REF!</v>
      </c>
      <c r="O26" s="12" t="e">
        <f>SUMIF(#REF!,$A26,#REF!)</f>
        <v>#REF!</v>
      </c>
      <c r="P26" s="51" t="e">
        <f>SUMIF(#REF!,$A26,#REF!)</f>
        <v>#REF!</v>
      </c>
      <c r="Q26" s="52" t="e">
        <f t="shared" si="22"/>
        <v>#REF!</v>
      </c>
      <c r="R26" s="50" t="e">
        <f>SUMIF(#REF!,$A26,#REF!)</f>
        <v>#REF!</v>
      </c>
      <c r="S26" s="12" t="e">
        <f>SUMIF(#REF!,$A26,#REF!)</f>
        <v>#REF!</v>
      </c>
      <c r="T26" s="12" t="e">
        <f>SUMIF(#REF!,$A26,#REF!)</f>
        <v>#REF!</v>
      </c>
      <c r="U26" s="12" t="e">
        <f>SUMIF(#REF!,$A26,#REF!)</f>
        <v>#REF!</v>
      </c>
      <c r="V26" s="12" t="e">
        <f>SUMIF(#REF!,$A26,#REF!)</f>
        <v>#REF!</v>
      </c>
      <c r="W26" s="12" t="e">
        <f>SUMIF(#REF!,$A26,#REF!)</f>
        <v>#REF!</v>
      </c>
      <c r="X26" s="51" t="e">
        <f>SUMIF(#REF!,$A26,#REF!)</f>
        <v>#REF!</v>
      </c>
      <c r="Y26" s="52" t="e">
        <f t="shared" si="23"/>
        <v>#REF!</v>
      </c>
      <c r="Z26" s="50" t="e">
        <f>SUMIF(#REF!,$A26,#REF!)</f>
        <v>#REF!</v>
      </c>
      <c r="AA26" s="12" t="e">
        <f>SUMIF(#REF!,$A26,#REF!)</f>
        <v>#REF!</v>
      </c>
      <c r="AB26" s="12" t="e">
        <f>SUMIF(#REF!,$A26,#REF!)</f>
        <v>#REF!</v>
      </c>
      <c r="AC26" s="12" t="e">
        <f>SUMIF(#REF!,$A26,#REF!)</f>
        <v>#REF!</v>
      </c>
      <c r="AD26" s="12" t="e">
        <f>SUMIF(#REF!,$A26,#REF!)</f>
        <v>#REF!</v>
      </c>
      <c r="AE26" s="12" t="e">
        <f>SUMIF(#REF!,$A26,#REF!)</f>
        <v>#REF!</v>
      </c>
      <c r="AF26" s="51" t="e">
        <f>SUMIF(#REF!,$A26,#REF!)</f>
        <v>#REF!</v>
      </c>
      <c r="AG26" s="52" t="e">
        <f t="shared" si="24"/>
        <v>#REF!</v>
      </c>
      <c r="AH26" s="50" t="e">
        <f>SUMIF(#REF!,$A26,#REF!)</f>
        <v>#REF!</v>
      </c>
      <c r="AI26" s="12" t="e">
        <f>SUMIF(#REF!,$A26,#REF!)</f>
        <v>#REF!</v>
      </c>
      <c r="AJ26" s="12" t="e">
        <f>SUMIF(#REF!,$A26,#REF!)</f>
        <v>#REF!</v>
      </c>
      <c r="AK26" s="12" t="e">
        <f>SUMIF(#REF!,$A26,#REF!)</f>
        <v>#REF!</v>
      </c>
      <c r="AL26" s="12" t="e">
        <f>SUMIF(#REF!,$A26,#REF!)</f>
        <v>#REF!</v>
      </c>
      <c r="AM26" s="12" t="e">
        <f>SUMIF(#REF!,$A26,#REF!)</f>
        <v>#REF!</v>
      </c>
      <c r="AN26" s="51" t="e">
        <f>SUMIF(#REF!,$A26,#REF!)</f>
        <v>#REF!</v>
      </c>
      <c r="AO26" s="52" t="e">
        <f t="shared" si="25"/>
        <v>#REF!</v>
      </c>
      <c r="AP26" s="50" t="e">
        <f>SUMIF(#REF!,$A26,#REF!)</f>
        <v>#REF!</v>
      </c>
      <c r="AQ26" s="12" t="e">
        <f>SUMIF(#REF!,$A26,#REF!)</f>
        <v>#REF!</v>
      </c>
      <c r="AR26" s="12" t="e">
        <f>SUMIF(#REF!,$A26,#REF!)</f>
        <v>#REF!</v>
      </c>
      <c r="AS26" s="12" t="e">
        <f>SUMIF(#REF!,$A26,#REF!)</f>
        <v>#REF!</v>
      </c>
      <c r="AT26" s="12" t="e">
        <f>SUMIF(#REF!,$A26,#REF!)</f>
        <v>#REF!</v>
      </c>
      <c r="AU26" s="12" t="e">
        <f>SUMIF(#REF!,$A26,#REF!)</f>
        <v>#REF!</v>
      </c>
      <c r="AV26" s="51" t="e">
        <f>SUMIF(#REF!,$A26,#REF!)</f>
        <v>#REF!</v>
      </c>
      <c r="AW26" s="52" t="e">
        <f t="shared" si="26"/>
        <v>#REF!</v>
      </c>
      <c r="AX26" s="50" t="e">
        <f>SUMIF(#REF!,$A26,#REF!)</f>
        <v>#REF!</v>
      </c>
      <c r="AY26" s="12" t="e">
        <f>SUMIF(#REF!,$A26,#REF!)</f>
        <v>#REF!</v>
      </c>
      <c r="AZ26" s="12" t="e">
        <f>SUMIF(#REF!,$A26,#REF!)</f>
        <v>#REF!</v>
      </c>
      <c r="BA26" s="12" t="e">
        <f>SUMIF(#REF!,$A26,#REF!)</f>
        <v>#REF!</v>
      </c>
      <c r="BB26" s="12" t="e">
        <f>SUMIF(#REF!,$A26,#REF!)</f>
        <v>#REF!</v>
      </c>
      <c r="BC26" s="12" t="e">
        <f>SUMIF(#REF!,$A26,#REF!)</f>
        <v>#REF!</v>
      </c>
      <c r="BD26" s="51" t="e">
        <f>SUMIF(#REF!,$A26,#REF!)</f>
        <v>#REF!</v>
      </c>
      <c r="BE26" s="52" t="e">
        <f t="shared" si="27"/>
        <v>#REF!</v>
      </c>
      <c r="BF26" s="50" t="e">
        <f>SUMIF(#REF!,$A26,#REF!)</f>
        <v>#REF!</v>
      </c>
      <c r="BG26" s="12" t="e">
        <f>SUMIF(#REF!,$A26,#REF!)</f>
        <v>#REF!</v>
      </c>
      <c r="BH26" s="12" t="e">
        <f>SUMIF(#REF!,$A26,#REF!)</f>
        <v>#REF!</v>
      </c>
      <c r="BI26" s="12" t="e">
        <f>SUMIF(#REF!,$A26,#REF!)</f>
        <v>#REF!</v>
      </c>
      <c r="BJ26" s="12" t="e">
        <f>SUMIF(#REF!,$A26,#REF!)</f>
        <v>#REF!</v>
      </c>
      <c r="BK26" s="12" t="e">
        <f>SUMIF(#REF!,$A26,#REF!)</f>
        <v>#REF!</v>
      </c>
      <c r="BL26" s="51" t="e">
        <f>SUMIF(#REF!,$A26,#REF!)</f>
        <v>#REF!</v>
      </c>
      <c r="BM26" s="52" t="e">
        <f t="shared" si="28"/>
        <v>#REF!</v>
      </c>
      <c r="BN26" s="50" t="e">
        <f>SUMIF(#REF!,$A26,#REF!)</f>
        <v>#REF!</v>
      </c>
      <c r="BO26" s="12" t="e">
        <f>SUMIF(#REF!,$A26,#REF!)</f>
        <v>#REF!</v>
      </c>
      <c r="BP26" s="12" t="e">
        <f>SUMIF(#REF!,$A26,#REF!)</f>
        <v>#REF!</v>
      </c>
      <c r="BQ26" s="12" t="e">
        <f>SUMIF(#REF!,$A26,#REF!)</f>
        <v>#REF!</v>
      </c>
      <c r="BR26" s="12" t="e">
        <f>SUMIF(#REF!,$A26,#REF!)</f>
        <v>#REF!</v>
      </c>
      <c r="BS26" s="12" t="e">
        <f>SUMIF(#REF!,$A26,#REF!)</f>
        <v>#REF!</v>
      </c>
      <c r="BT26" s="51" t="e">
        <f>SUMIF(#REF!,$A26,#REF!)</f>
        <v>#REF!</v>
      </c>
      <c r="BU26" s="52" t="e">
        <f t="shared" si="29"/>
        <v>#REF!</v>
      </c>
      <c r="BV26" s="50" t="e">
        <f>SUMIF(#REF!,$A26,#REF!)</f>
        <v>#REF!</v>
      </c>
      <c r="BW26" s="12" t="e">
        <f>SUMIF(#REF!,$A26,#REF!)</f>
        <v>#REF!</v>
      </c>
      <c r="BX26" s="12" t="e">
        <f>SUMIF(#REF!,$A26,#REF!)</f>
        <v>#REF!</v>
      </c>
      <c r="BY26" s="12" t="e">
        <f>SUMIF(#REF!,$A26,#REF!)</f>
        <v>#REF!</v>
      </c>
      <c r="BZ26" s="12" t="e">
        <f>SUMIF(#REF!,$A26,#REF!)</f>
        <v>#REF!</v>
      </c>
      <c r="CA26" s="12" t="e">
        <f>SUMIF(#REF!,$A26,#REF!)</f>
        <v>#REF!</v>
      </c>
      <c r="CB26" s="51" t="e">
        <f>SUMIF(#REF!,$A26,#REF!)</f>
        <v>#REF!</v>
      </c>
      <c r="CC26" s="52" t="e">
        <f t="shared" si="30"/>
        <v>#REF!</v>
      </c>
      <c r="CD26" s="50" t="e">
        <f>SUMIF(#REF!,$A26,#REF!)</f>
        <v>#REF!</v>
      </c>
      <c r="CE26" s="12" t="e">
        <f>SUMIF(#REF!,$A26,#REF!)</f>
        <v>#REF!</v>
      </c>
      <c r="CF26" s="12" t="e">
        <f>SUMIF(#REF!,$A26,#REF!)</f>
        <v>#REF!</v>
      </c>
      <c r="CG26" s="12" t="e">
        <f>SUMIF(#REF!,$A26,#REF!)</f>
        <v>#REF!</v>
      </c>
      <c r="CH26" s="12" t="e">
        <f>SUMIF(#REF!,$A26,#REF!)</f>
        <v>#REF!</v>
      </c>
      <c r="CI26" s="12" t="e">
        <f>SUMIF(#REF!,$A26,#REF!)</f>
        <v>#REF!</v>
      </c>
      <c r="CJ26" s="51" t="e">
        <f>SUMIF(#REF!,$A26,#REF!)</f>
        <v>#REF!</v>
      </c>
      <c r="CK26" s="52" t="e">
        <f t="shared" si="31"/>
        <v>#REF!</v>
      </c>
      <c r="CL26" s="50" t="e">
        <f>SUMIF(#REF!,$A26,#REF!)</f>
        <v>#REF!</v>
      </c>
      <c r="CM26" s="12" t="e">
        <f>SUMIF(#REF!,$A26,#REF!)</f>
        <v>#REF!</v>
      </c>
      <c r="CN26" s="12" t="e">
        <f>SUMIF(#REF!,$A26,#REF!)</f>
        <v>#REF!</v>
      </c>
      <c r="CO26" s="12" t="e">
        <f>SUMIF(#REF!,$A26,#REF!)</f>
        <v>#REF!</v>
      </c>
      <c r="CP26" s="12" t="e">
        <f>SUMIF(#REF!,$A26,#REF!)</f>
        <v>#REF!</v>
      </c>
      <c r="CQ26" s="12" t="e">
        <f>SUMIF(#REF!,$A26,#REF!)</f>
        <v>#REF!</v>
      </c>
      <c r="CR26" s="51" t="e">
        <f>SUMIF(#REF!,$A26,#REF!)</f>
        <v>#REF!</v>
      </c>
      <c r="CS26" s="52" t="e">
        <f t="shared" si="32"/>
        <v>#REF!</v>
      </c>
      <c r="CT26" s="50" t="e">
        <f t="shared" ref="CT26:CZ26" si="41">+B26+J26+R26+Z26+AH26+AP26+AX26+BF26+BN26+BV26+CD26+CL26</f>
        <v>#REF!</v>
      </c>
      <c r="CU26" s="12" t="e">
        <f t="shared" si="41"/>
        <v>#REF!</v>
      </c>
      <c r="CV26" s="12" t="e">
        <f t="shared" si="41"/>
        <v>#REF!</v>
      </c>
      <c r="CW26" s="12" t="e">
        <f t="shared" si="41"/>
        <v>#REF!</v>
      </c>
      <c r="CX26" s="12" t="e">
        <f t="shared" si="41"/>
        <v>#REF!</v>
      </c>
      <c r="CY26" s="12" t="e">
        <f t="shared" si="41"/>
        <v>#REF!</v>
      </c>
      <c r="CZ26" s="51" t="e">
        <f t="shared" si="41"/>
        <v>#REF!</v>
      </c>
      <c r="DA26" s="52" t="e">
        <f t="shared" si="34"/>
        <v>#REF!</v>
      </c>
    </row>
    <row r="27" spans="1:105" ht="15.75" customHeight="1" x14ac:dyDescent="0.25">
      <c r="A27" s="3" t="s">
        <v>93</v>
      </c>
      <c r="B27" s="50" t="e">
        <f>SUMIF(#REF!,$A27,#REF!)</f>
        <v>#REF!</v>
      </c>
      <c r="C27" s="12" t="e">
        <f>SUMIF(#REF!,$A27,#REF!)</f>
        <v>#REF!</v>
      </c>
      <c r="D27" s="12" t="e">
        <f>SUMIF(#REF!,$A27,#REF!)</f>
        <v>#REF!</v>
      </c>
      <c r="E27" s="12" t="e">
        <f>SUMIF(#REF!,$A27,#REF!)</f>
        <v>#REF!</v>
      </c>
      <c r="F27" s="12" t="e">
        <f>SUMIF(#REF!,$A27,#REF!)</f>
        <v>#REF!</v>
      </c>
      <c r="G27" s="12" t="e">
        <f>SUMIF(#REF!,$A27,#REF!)</f>
        <v>#REF!</v>
      </c>
      <c r="H27" s="51" t="e">
        <f>SUMIF(#REF!,$A27,#REF!)</f>
        <v>#REF!</v>
      </c>
      <c r="I27" s="52" t="e">
        <f t="shared" si="21"/>
        <v>#REF!</v>
      </c>
      <c r="J27" s="50" t="e">
        <f>SUMIF(#REF!,$A27,#REF!)</f>
        <v>#REF!</v>
      </c>
      <c r="K27" s="12" t="e">
        <f>SUMIF(#REF!,$A27,#REF!)</f>
        <v>#REF!</v>
      </c>
      <c r="L27" s="12" t="e">
        <f>SUMIF(#REF!,$A27,#REF!)</f>
        <v>#REF!</v>
      </c>
      <c r="M27" s="12" t="e">
        <f>SUMIF(#REF!,$A27,#REF!)</f>
        <v>#REF!</v>
      </c>
      <c r="N27" s="12" t="e">
        <f>SUMIF(#REF!,$A27,#REF!)</f>
        <v>#REF!</v>
      </c>
      <c r="O27" s="12" t="e">
        <f>SUMIF(#REF!,$A27,#REF!)</f>
        <v>#REF!</v>
      </c>
      <c r="P27" s="51" t="e">
        <f>SUMIF(#REF!,$A27,#REF!)</f>
        <v>#REF!</v>
      </c>
      <c r="Q27" s="52" t="e">
        <f t="shared" si="22"/>
        <v>#REF!</v>
      </c>
      <c r="R27" s="50" t="e">
        <f>SUMIF(#REF!,$A27,#REF!)</f>
        <v>#REF!</v>
      </c>
      <c r="S27" s="12" t="e">
        <f>SUMIF(#REF!,$A27,#REF!)</f>
        <v>#REF!</v>
      </c>
      <c r="T27" s="12" t="e">
        <f>SUMIF(#REF!,$A27,#REF!)</f>
        <v>#REF!</v>
      </c>
      <c r="U27" s="12" t="e">
        <f>SUMIF(#REF!,$A27,#REF!)</f>
        <v>#REF!</v>
      </c>
      <c r="V27" s="12" t="e">
        <f>SUMIF(#REF!,$A27,#REF!)</f>
        <v>#REF!</v>
      </c>
      <c r="W27" s="12" t="e">
        <f>SUMIF(#REF!,$A27,#REF!)</f>
        <v>#REF!</v>
      </c>
      <c r="X27" s="51" t="e">
        <f>SUMIF(#REF!,$A27,#REF!)</f>
        <v>#REF!</v>
      </c>
      <c r="Y27" s="52" t="e">
        <f t="shared" si="23"/>
        <v>#REF!</v>
      </c>
      <c r="Z27" s="50" t="e">
        <f>SUMIF(#REF!,$A27,#REF!)</f>
        <v>#REF!</v>
      </c>
      <c r="AA27" s="12" t="e">
        <f>SUMIF(#REF!,$A27,#REF!)</f>
        <v>#REF!</v>
      </c>
      <c r="AB27" s="12" t="e">
        <f>SUMIF(#REF!,$A27,#REF!)</f>
        <v>#REF!</v>
      </c>
      <c r="AC27" s="12" t="e">
        <f>SUMIF(#REF!,$A27,#REF!)</f>
        <v>#REF!</v>
      </c>
      <c r="AD27" s="12" t="e">
        <f>SUMIF(#REF!,$A27,#REF!)</f>
        <v>#REF!</v>
      </c>
      <c r="AE27" s="12" t="e">
        <f>SUMIF(#REF!,$A27,#REF!)</f>
        <v>#REF!</v>
      </c>
      <c r="AF27" s="51" t="e">
        <f>SUMIF(#REF!,$A27,#REF!)</f>
        <v>#REF!</v>
      </c>
      <c r="AG27" s="52" t="e">
        <f t="shared" si="24"/>
        <v>#REF!</v>
      </c>
      <c r="AH27" s="50" t="e">
        <f>SUMIF(#REF!,$A27,#REF!)</f>
        <v>#REF!</v>
      </c>
      <c r="AI27" s="12" t="e">
        <f>SUMIF(#REF!,$A27,#REF!)</f>
        <v>#REF!</v>
      </c>
      <c r="AJ27" s="12" t="e">
        <f>SUMIF(#REF!,$A27,#REF!)</f>
        <v>#REF!</v>
      </c>
      <c r="AK27" s="12" t="e">
        <f>SUMIF(#REF!,$A27,#REF!)</f>
        <v>#REF!</v>
      </c>
      <c r="AL27" s="12" t="e">
        <f>SUMIF(#REF!,$A27,#REF!)</f>
        <v>#REF!</v>
      </c>
      <c r="AM27" s="12" t="e">
        <f>SUMIF(#REF!,$A27,#REF!)</f>
        <v>#REF!</v>
      </c>
      <c r="AN27" s="51" t="e">
        <f>SUMIF(#REF!,$A27,#REF!)</f>
        <v>#REF!</v>
      </c>
      <c r="AO27" s="52" t="e">
        <f t="shared" si="25"/>
        <v>#REF!</v>
      </c>
      <c r="AP27" s="50" t="e">
        <f>SUMIF(#REF!,$A27,#REF!)</f>
        <v>#REF!</v>
      </c>
      <c r="AQ27" s="12" t="e">
        <f>SUMIF(#REF!,$A27,#REF!)</f>
        <v>#REF!</v>
      </c>
      <c r="AR27" s="12" t="e">
        <f>SUMIF(#REF!,$A27,#REF!)</f>
        <v>#REF!</v>
      </c>
      <c r="AS27" s="12" t="e">
        <f>SUMIF(#REF!,$A27,#REF!)</f>
        <v>#REF!</v>
      </c>
      <c r="AT27" s="12" t="e">
        <f>SUMIF(#REF!,$A27,#REF!)</f>
        <v>#REF!</v>
      </c>
      <c r="AU27" s="12" t="e">
        <f>SUMIF(#REF!,$A27,#REF!)</f>
        <v>#REF!</v>
      </c>
      <c r="AV27" s="51" t="e">
        <f>SUMIF(#REF!,$A27,#REF!)</f>
        <v>#REF!</v>
      </c>
      <c r="AW27" s="52" t="e">
        <f t="shared" si="26"/>
        <v>#REF!</v>
      </c>
      <c r="AX27" s="50" t="e">
        <f>SUMIF(#REF!,$A27,#REF!)</f>
        <v>#REF!</v>
      </c>
      <c r="AY27" s="12" t="e">
        <f>SUMIF(#REF!,$A27,#REF!)</f>
        <v>#REF!</v>
      </c>
      <c r="AZ27" s="12" t="e">
        <f>SUMIF(#REF!,$A27,#REF!)</f>
        <v>#REF!</v>
      </c>
      <c r="BA27" s="12" t="e">
        <f>SUMIF(#REF!,$A27,#REF!)</f>
        <v>#REF!</v>
      </c>
      <c r="BB27" s="12" t="e">
        <f>SUMIF(#REF!,$A27,#REF!)</f>
        <v>#REF!</v>
      </c>
      <c r="BC27" s="12" t="e">
        <f>SUMIF(#REF!,$A27,#REF!)</f>
        <v>#REF!</v>
      </c>
      <c r="BD27" s="51" t="e">
        <f>SUMIF(#REF!,$A27,#REF!)</f>
        <v>#REF!</v>
      </c>
      <c r="BE27" s="52" t="e">
        <f t="shared" si="27"/>
        <v>#REF!</v>
      </c>
      <c r="BF27" s="50" t="e">
        <f>SUMIF(#REF!,$A27,#REF!)</f>
        <v>#REF!</v>
      </c>
      <c r="BG27" s="12" t="e">
        <f>SUMIF(#REF!,$A27,#REF!)</f>
        <v>#REF!</v>
      </c>
      <c r="BH27" s="12" t="e">
        <f>SUMIF(#REF!,$A27,#REF!)</f>
        <v>#REF!</v>
      </c>
      <c r="BI27" s="12" t="e">
        <f>SUMIF(#REF!,$A27,#REF!)</f>
        <v>#REF!</v>
      </c>
      <c r="BJ27" s="12" t="e">
        <f>SUMIF(#REF!,$A27,#REF!)</f>
        <v>#REF!</v>
      </c>
      <c r="BK27" s="12" t="e">
        <f>SUMIF(#REF!,$A27,#REF!)</f>
        <v>#REF!</v>
      </c>
      <c r="BL27" s="51" t="e">
        <f>SUMIF(#REF!,$A27,#REF!)</f>
        <v>#REF!</v>
      </c>
      <c r="BM27" s="52" t="e">
        <f t="shared" si="28"/>
        <v>#REF!</v>
      </c>
      <c r="BN27" s="50" t="e">
        <f>SUMIF(#REF!,$A27,#REF!)</f>
        <v>#REF!</v>
      </c>
      <c r="BO27" s="12" t="e">
        <f>SUMIF(#REF!,$A27,#REF!)</f>
        <v>#REF!</v>
      </c>
      <c r="BP27" s="12" t="e">
        <f>SUMIF(#REF!,$A27,#REF!)</f>
        <v>#REF!</v>
      </c>
      <c r="BQ27" s="12" t="e">
        <f>SUMIF(#REF!,$A27,#REF!)</f>
        <v>#REF!</v>
      </c>
      <c r="BR27" s="12" t="e">
        <f>SUMIF(#REF!,$A27,#REF!)</f>
        <v>#REF!</v>
      </c>
      <c r="BS27" s="12" t="e">
        <f>SUMIF(#REF!,$A27,#REF!)</f>
        <v>#REF!</v>
      </c>
      <c r="BT27" s="51" t="e">
        <f>SUMIF(#REF!,$A27,#REF!)</f>
        <v>#REF!</v>
      </c>
      <c r="BU27" s="52" t="e">
        <f t="shared" si="29"/>
        <v>#REF!</v>
      </c>
      <c r="BV27" s="50" t="e">
        <f>SUMIF(#REF!,$A27,#REF!)</f>
        <v>#REF!</v>
      </c>
      <c r="BW27" s="12" t="e">
        <f>SUMIF(#REF!,$A27,#REF!)</f>
        <v>#REF!</v>
      </c>
      <c r="BX27" s="12" t="e">
        <f>SUMIF(#REF!,$A27,#REF!)</f>
        <v>#REF!</v>
      </c>
      <c r="BY27" s="12" t="e">
        <f>SUMIF(#REF!,$A27,#REF!)</f>
        <v>#REF!</v>
      </c>
      <c r="BZ27" s="12" t="e">
        <f>SUMIF(#REF!,$A27,#REF!)</f>
        <v>#REF!</v>
      </c>
      <c r="CA27" s="12" t="e">
        <f>SUMIF(#REF!,$A27,#REF!)</f>
        <v>#REF!</v>
      </c>
      <c r="CB27" s="51" t="e">
        <f>SUMIF(#REF!,$A27,#REF!)</f>
        <v>#REF!</v>
      </c>
      <c r="CC27" s="52" t="e">
        <f t="shared" si="30"/>
        <v>#REF!</v>
      </c>
      <c r="CD27" s="50" t="e">
        <f>SUMIF(#REF!,$A27,#REF!)</f>
        <v>#REF!</v>
      </c>
      <c r="CE27" s="12" t="e">
        <f>SUMIF(#REF!,$A27,#REF!)</f>
        <v>#REF!</v>
      </c>
      <c r="CF27" s="12" t="e">
        <f>SUMIF(#REF!,$A27,#REF!)</f>
        <v>#REF!</v>
      </c>
      <c r="CG27" s="12" t="e">
        <f>SUMIF(#REF!,$A27,#REF!)</f>
        <v>#REF!</v>
      </c>
      <c r="CH27" s="12" t="e">
        <f>SUMIF(#REF!,$A27,#REF!)</f>
        <v>#REF!</v>
      </c>
      <c r="CI27" s="12" t="e">
        <f>SUMIF(#REF!,$A27,#REF!)</f>
        <v>#REF!</v>
      </c>
      <c r="CJ27" s="51" t="e">
        <f>SUMIF(#REF!,$A27,#REF!)</f>
        <v>#REF!</v>
      </c>
      <c r="CK27" s="52" t="e">
        <f t="shared" si="31"/>
        <v>#REF!</v>
      </c>
      <c r="CL27" s="50" t="e">
        <f>SUMIF(#REF!,$A27,#REF!)</f>
        <v>#REF!</v>
      </c>
      <c r="CM27" s="12" t="e">
        <f>SUMIF(#REF!,$A27,#REF!)</f>
        <v>#REF!</v>
      </c>
      <c r="CN27" s="12" t="e">
        <f>SUMIF(#REF!,$A27,#REF!)</f>
        <v>#REF!</v>
      </c>
      <c r="CO27" s="12" t="e">
        <f>SUMIF(#REF!,$A27,#REF!)</f>
        <v>#REF!</v>
      </c>
      <c r="CP27" s="12" t="e">
        <f>SUMIF(#REF!,$A27,#REF!)</f>
        <v>#REF!</v>
      </c>
      <c r="CQ27" s="12" t="e">
        <f>SUMIF(#REF!,$A27,#REF!)</f>
        <v>#REF!</v>
      </c>
      <c r="CR27" s="51" t="e">
        <f>SUMIF(#REF!,$A27,#REF!)</f>
        <v>#REF!</v>
      </c>
      <c r="CS27" s="52" t="e">
        <f t="shared" si="32"/>
        <v>#REF!</v>
      </c>
      <c r="CT27" s="50" t="e">
        <f t="shared" ref="CT27:CZ27" si="42">+B27+J27+R27+Z27+AH27+AP27+AX27+BF27+BN27+BV27+CD27+CL27</f>
        <v>#REF!</v>
      </c>
      <c r="CU27" s="12" t="e">
        <f t="shared" si="42"/>
        <v>#REF!</v>
      </c>
      <c r="CV27" s="12" t="e">
        <f t="shared" si="42"/>
        <v>#REF!</v>
      </c>
      <c r="CW27" s="12" t="e">
        <f t="shared" si="42"/>
        <v>#REF!</v>
      </c>
      <c r="CX27" s="12" t="e">
        <f t="shared" si="42"/>
        <v>#REF!</v>
      </c>
      <c r="CY27" s="12" t="e">
        <f t="shared" si="42"/>
        <v>#REF!</v>
      </c>
      <c r="CZ27" s="51" t="e">
        <f t="shared" si="42"/>
        <v>#REF!</v>
      </c>
      <c r="DA27" s="52" t="e">
        <f t="shared" si="34"/>
        <v>#REF!</v>
      </c>
    </row>
    <row r="28" spans="1:105" ht="15.75" customHeight="1" x14ac:dyDescent="0.25">
      <c r="A28" s="3" t="s">
        <v>94</v>
      </c>
      <c r="B28" s="50" t="e">
        <f>SUMIF(#REF!,$A28,#REF!)</f>
        <v>#REF!</v>
      </c>
      <c r="C28" s="12" t="e">
        <f>SUMIF(#REF!,$A28,#REF!)</f>
        <v>#REF!</v>
      </c>
      <c r="D28" s="12" t="e">
        <f>SUMIF(#REF!,$A28,#REF!)</f>
        <v>#REF!</v>
      </c>
      <c r="E28" s="12" t="e">
        <f>SUMIF(#REF!,$A28,#REF!)</f>
        <v>#REF!</v>
      </c>
      <c r="F28" s="12" t="e">
        <f>SUMIF(#REF!,$A28,#REF!)</f>
        <v>#REF!</v>
      </c>
      <c r="G28" s="12" t="e">
        <f>SUMIF(#REF!,$A28,#REF!)</f>
        <v>#REF!</v>
      </c>
      <c r="H28" s="51" t="e">
        <f>SUMIF(#REF!,$A28,#REF!)</f>
        <v>#REF!</v>
      </c>
      <c r="I28" s="52" t="e">
        <f t="shared" si="21"/>
        <v>#REF!</v>
      </c>
      <c r="J28" s="50" t="e">
        <f>SUMIF(#REF!,$A28,#REF!)</f>
        <v>#REF!</v>
      </c>
      <c r="K28" s="12" t="e">
        <f>SUMIF(#REF!,$A28,#REF!)</f>
        <v>#REF!</v>
      </c>
      <c r="L28" s="12" t="e">
        <f>SUMIF(#REF!,$A28,#REF!)</f>
        <v>#REF!</v>
      </c>
      <c r="M28" s="12" t="e">
        <f>SUMIF(#REF!,$A28,#REF!)</f>
        <v>#REF!</v>
      </c>
      <c r="N28" s="12" t="e">
        <f>SUMIF(#REF!,$A28,#REF!)</f>
        <v>#REF!</v>
      </c>
      <c r="O28" s="12" t="e">
        <f>SUMIF(#REF!,$A28,#REF!)</f>
        <v>#REF!</v>
      </c>
      <c r="P28" s="51" t="e">
        <f>SUMIF(#REF!,$A28,#REF!)</f>
        <v>#REF!</v>
      </c>
      <c r="Q28" s="52" t="e">
        <f t="shared" si="22"/>
        <v>#REF!</v>
      </c>
      <c r="R28" s="50" t="e">
        <f>SUMIF(#REF!,$A28,#REF!)</f>
        <v>#REF!</v>
      </c>
      <c r="S28" s="12" t="e">
        <f>SUMIF(#REF!,$A28,#REF!)</f>
        <v>#REF!</v>
      </c>
      <c r="T28" s="12" t="e">
        <f>SUMIF(#REF!,$A28,#REF!)</f>
        <v>#REF!</v>
      </c>
      <c r="U28" s="12" t="e">
        <f>SUMIF(#REF!,$A28,#REF!)</f>
        <v>#REF!</v>
      </c>
      <c r="V28" s="12" t="e">
        <f>SUMIF(#REF!,$A28,#REF!)</f>
        <v>#REF!</v>
      </c>
      <c r="W28" s="12" t="e">
        <f>SUMIF(#REF!,$A28,#REF!)</f>
        <v>#REF!</v>
      </c>
      <c r="X28" s="51" t="e">
        <f>SUMIF(#REF!,$A28,#REF!)</f>
        <v>#REF!</v>
      </c>
      <c r="Y28" s="52" t="e">
        <f t="shared" si="23"/>
        <v>#REF!</v>
      </c>
      <c r="Z28" s="50" t="e">
        <f>SUMIF(#REF!,$A28,#REF!)</f>
        <v>#REF!</v>
      </c>
      <c r="AA28" s="12" t="e">
        <f>SUMIF(#REF!,$A28,#REF!)</f>
        <v>#REF!</v>
      </c>
      <c r="AB28" s="12" t="e">
        <f>SUMIF(#REF!,$A28,#REF!)</f>
        <v>#REF!</v>
      </c>
      <c r="AC28" s="12" t="e">
        <f>SUMIF(#REF!,$A28,#REF!)</f>
        <v>#REF!</v>
      </c>
      <c r="AD28" s="12" t="e">
        <f>SUMIF(#REF!,$A28,#REF!)</f>
        <v>#REF!</v>
      </c>
      <c r="AE28" s="12" t="e">
        <f>SUMIF(#REF!,$A28,#REF!)</f>
        <v>#REF!</v>
      </c>
      <c r="AF28" s="51" t="e">
        <f>SUMIF(#REF!,$A28,#REF!)</f>
        <v>#REF!</v>
      </c>
      <c r="AG28" s="52" t="e">
        <f t="shared" si="24"/>
        <v>#REF!</v>
      </c>
      <c r="AH28" s="50" t="e">
        <f>SUMIF(#REF!,$A28,#REF!)</f>
        <v>#REF!</v>
      </c>
      <c r="AI28" s="12" t="e">
        <f>SUMIF(#REF!,$A28,#REF!)</f>
        <v>#REF!</v>
      </c>
      <c r="AJ28" s="12" t="e">
        <f>SUMIF(#REF!,$A28,#REF!)</f>
        <v>#REF!</v>
      </c>
      <c r="AK28" s="12" t="e">
        <f>SUMIF(#REF!,$A28,#REF!)</f>
        <v>#REF!</v>
      </c>
      <c r="AL28" s="12" t="e">
        <f>SUMIF(#REF!,$A28,#REF!)</f>
        <v>#REF!</v>
      </c>
      <c r="AM28" s="12" t="e">
        <f>SUMIF(#REF!,$A28,#REF!)</f>
        <v>#REF!</v>
      </c>
      <c r="AN28" s="51" t="e">
        <f>SUMIF(#REF!,$A28,#REF!)</f>
        <v>#REF!</v>
      </c>
      <c r="AO28" s="52" t="e">
        <f t="shared" si="25"/>
        <v>#REF!</v>
      </c>
      <c r="AP28" s="50" t="e">
        <f>SUMIF(#REF!,$A28,#REF!)</f>
        <v>#REF!</v>
      </c>
      <c r="AQ28" s="12" t="e">
        <f>SUMIF(#REF!,$A28,#REF!)</f>
        <v>#REF!</v>
      </c>
      <c r="AR28" s="12" t="e">
        <f>SUMIF(#REF!,$A28,#REF!)</f>
        <v>#REF!</v>
      </c>
      <c r="AS28" s="12" t="e">
        <f>SUMIF(#REF!,$A28,#REF!)</f>
        <v>#REF!</v>
      </c>
      <c r="AT28" s="12" t="e">
        <f>SUMIF(#REF!,$A28,#REF!)</f>
        <v>#REF!</v>
      </c>
      <c r="AU28" s="12" t="e">
        <f>SUMIF(#REF!,$A28,#REF!)</f>
        <v>#REF!</v>
      </c>
      <c r="AV28" s="51" t="e">
        <f>SUMIF(#REF!,$A28,#REF!)</f>
        <v>#REF!</v>
      </c>
      <c r="AW28" s="52" t="e">
        <f t="shared" si="26"/>
        <v>#REF!</v>
      </c>
      <c r="AX28" s="50" t="e">
        <f>SUMIF(#REF!,$A28,#REF!)</f>
        <v>#REF!</v>
      </c>
      <c r="AY28" s="12" t="e">
        <f>SUMIF(#REF!,$A28,#REF!)</f>
        <v>#REF!</v>
      </c>
      <c r="AZ28" s="12" t="e">
        <f>SUMIF(#REF!,$A28,#REF!)</f>
        <v>#REF!</v>
      </c>
      <c r="BA28" s="12" t="e">
        <f>SUMIF(#REF!,$A28,#REF!)</f>
        <v>#REF!</v>
      </c>
      <c r="BB28" s="12" t="e">
        <f>SUMIF(#REF!,$A28,#REF!)</f>
        <v>#REF!</v>
      </c>
      <c r="BC28" s="12" t="e">
        <f>SUMIF(#REF!,$A28,#REF!)</f>
        <v>#REF!</v>
      </c>
      <c r="BD28" s="51" t="e">
        <f>SUMIF(#REF!,$A28,#REF!)</f>
        <v>#REF!</v>
      </c>
      <c r="BE28" s="52" t="e">
        <f t="shared" si="27"/>
        <v>#REF!</v>
      </c>
      <c r="BF28" s="50" t="e">
        <f>SUMIF(#REF!,$A28,#REF!)</f>
        <v>#REF!</v>
      </c>
      <c r="BG28" s="12" t="e">
        <f>SUMIF(#REF!,$A28,#REF!)</f>
        <v>#REF!</v>
      </c>
      <c r="BH28" s="12" t="e">
        <f>SUMIF(#REF!,$A28,#REF!)</f>
        <v>#REF!</v>
      </c>
      <c r="BI28" s="12" t="e">
        <f>SUMIF(#REF!,$A28,#REF!)</f>
        <v>#REF!</v>
      </c>
      <c r="BJ28" s="12" t="e">
        <f>SUMIF(#REF!,$A28,#REF!)</f>
        <v>#REF!</v>
      </c>
      <c r="BK28" s="12" t="e">
        <f>SUMIF(#REF!,$A28,#REF!)</f>
        <v>#REF!</v>
      </c>
      <c r="BL28" s="51" t="e">
        <f>SUMIF(#REF!,$A28,#REF!)</f>
        <v>#REF!</v>
      </c>
      <c r="BM28" s="52" t="e">
        <f t="shared" si="28"/>
        <v>#REF!</v>
      </c>
      <c r="BN28" s="50" t="e">
        <f>SUMIF(#REF!,$A28,#REF!)</f>
        <v>#REF!</v>
      </c>
      <c r="BO28" s="12" t="e">
        <f>SUMIF(#REF!,$A28,#REF!)</f>
        <v>#REF!</v>
      </c>
      <c r="BP28" s="12" t="e">
        <f>SUMIF(#REF!,$A28,#REF!)</f>
        <v>#REF!</v>
      </c>
      <c r="BQ28" s="12" t="e">
        <f>SUMIF(#REF!,$A28,#REF!)</f>
        <v>#REF!</v>
      </c>
      <c r="BR28" s="12" t="e">
        <f>SUMIF(#REF!,$A28,#REF!)</f>
        <v>#REF!</v>
      </c>
      <c r="BS28" s="12" t="e">
        <f>SUMIF(#REF!,$A28,#REF!)</f>
        <v>#REF!</v>
      </c>
      <c r="BT28" s="51" t="e">
        <f>SUMIF(#REF!,$A28,#REF!)</f>
        <v>#REF!</v>
      </c>
      <c r="BU28" s="52" t="e">
        <f t="shared" si="29"/>
        <v>#REF!</v>
      </c>
      <c r="BV28" s="50" t="e">
        <f>SUMIF(#REF!,$A28,#REF!)</f>
        <v>#REF!</v>
      </c>
      <c r="BW28" s="12" t="e">
        <f>SUMIF(#REF!,$A28,#REF!)</f>
        <v>#REF!</v>
      </c>
      <c r="BX28" s="12" t="e">
        <f>SUMIF(#REF!,$A28,#REF!)</f>
        <v>#REF!</v>
      </c>
      <c r="BY28" s="12" t="e">
        <f>SUMIF(#REF!,$A28,#REF!)</f>
        <v>#REF!</v>
      </c>
      <c r="BZ28" s="12" t="e">
        <f>SUMIF(#REF!,$A28,#REF!)</f>
        <v>#REF!</v>
      </c>
      <c r="CA28" s="12" t="e">
        <f>SUMIF(#REF!,$A28,#REF!)</f>
        <v>#REF!</v>
      </c>
      <c r="CB28" s="51" t="e">
        <f>SUMIF(#REF!,$A28,#REF!)</f>
        <v>#REF!</v>
      </c>
      <c r="CC28" s="52" t="e">
        <f t="shared" si="30"/>
        <v>#REF!</v>
      </c>
      <c r="CD28" s="50" t="e">
        <f>SUMIF(#REF!,$A28,#REF!)</f>
        <v>#REF!</v>
      </c>
      <c r="CE28" s="12" t="e">
        <f>SUMIF(#REF!,$A28,#REF!)</f>
        <v>#REF!</v>
      </c>
      <c r="CF28" s="12" t="e">
        <f>SUMIF(#REF!,$A28,#REF!)</f>
        <v>#REF!</v>
      </c>
      <c r="CG28" s="12" t="e">
        <f>SUMIF(#REF!,$A28,#REF!)</f>
        <v>#REF!</v>
      </c>
      <c r="CH28" s="12" t="e">
        <f>SUMIF(#REF!,$A28,#REF!)</f>
        <v>#REF!</v>
      </c>
      <c r="CI28" s="12" t="e">
        <f>SUMIF(#REF!,$A28,#REF!)</f>
        <v>#REF!</v>
      </c>
      <c r="CJ28" s="51" t="e">
        <f>SUMIF(#REF!,$A28,#REF!)</f>
        <v>#REF!</v>
      </c>
      <c r="CK28" s="52" t="e">
        <f t="shared" si="31"/>
        <v>#REF!</v>
      </c>
      <c r="CL28" s="50" t="e">
        <f>SUMIF(#REF!,$A28,#REF!)</f>
        <v>#REF!</v>
      </c>
      <c r="CM28" s="12" t="e">
        <f>SUMIF(#REF!,$A28,#REF!)</f>
        <v>#REF!</v>
      </c>
      <c r="CN28" s="12" t="e">
        <f>SUMIF(#REF!,$A28,#REF!)</f>
        <v>#REF!</v>
      </c>
      <c r="CO28" s="12" t="e">
        <f>SUMIF(#REF!,$A28,#REF!)</f>
        <v>#REF!</v>
      </c>
      <c r="CP28" s="12" t="e">
        <f>SUMIF(#REF!,$A28,#REF!)</f>
        <v>#REF!</v>
      </c>
      <c r="CQ28" s="12" t="e">
        <f>SUMIF(#REF!,$A28,#REF!)</f>
        <v>#REF!</v>
      </c>
      <c r="CR28" s="51" t="e">
        <f>SUMIF(#REF!,$A28,#REF!)</f>
        <v>#REF!</v>
      </c>
      <c r="CS28" s="52" t="e">
        <f t="shared" si="32"/>
        <v>#REF!</v>
      </c>
      <c r="CT28" s="50" t="e">
        <f t="shared" ref="CT28:CZ28" si="43">+B28+J28+R28+Z28+AH28+AP28+AX28+BF28+BN28+BV28+CD28+CL28</f>
        <v>#REF!</v>
      </c>
      <c r="CU28" s="12" t="e">
        <f t="shared" si="43"/>
        <v>#REF!</v>
      </c>
      <c r="CV28" s="12" t="e">
        <f t="shared" si="43"/>
        <v>#REF!</v>
      </c>
      <c r="CW28" s="12" t="e">
        <f t="shared" si="43"/>
        <v>#REF!</v>
      </c>
      <c r="CX28" s="12" t="e">
        <f t="shared" si="43"/>
        <v>#REF!</v>
      </c>
      <c r="CY28" s="12" t="e">
        <f t="shared" si="43"/>
        <v>#REF!</v>
      </c>
      <c r="CZ28" s="51" t="e">
        <f t="shared" si="43"/>
        <v>#REF!</v>
      </c>
      <c r="DA28" s="52" t="e">
        <f t="shared" si="34"/>
        <v>#REF!</v>
      </c>
    </row>
    <row r="29" spans="1:105" ht="15.75" customHeight="1" x14ac:dyDescent="0.25">
      <c r="A29" s="3" t="s">
        <v>30</v>
      </c>
      <c r="B29" s="50" t="e">
        <f>SUMIF(#REF!,$A29,#REF!)</f>
        <v>#REF!</v>
      </c>
      <c r="C29" s="12" t="e">
        <f>SUMIF(#REF!,$A29,#REF!)</f>
        <v>#REF!</v>
      </c>
      <c r="D29" s="12" t="e">
        <f>SUMIF(#REF!,$A29,#REF!)</f>
        <v>#REF!</v>
      </c>
      <c r="E29" s="12" t="e">
        <f>SUMIF(#REF!,$A29,#REF!)</f>
        <v>#REF!</v>
      </c>
      <c r="F29" s="12" t="e">
        <f>SUMIF(#REF!,$A29,#REF!)</f>
        <v>#REF!</v>
      </c>
      <c r="G29" s="12" t="e">
        <f>SUMIF(#REF!,$A29,#REF!)</f>
        <v>#REF!</v>
      </c>
      <c r="H29" s="51" t="e">
        <f>SUMIF(#REF!,$A29,#REF!)</f>
        <v>#REF!</v>
      </c>
      <c r="I29" s="52" t="e">
        <f t="shared" si="21"/>
        <v>#REF!</v>
      </c>
      <c r="J29" s="50" t="e">
        <f>SUMIF(#REF!,$A29,#REF!)</f>
        <v>#REF!</v>
      </c>
      <c r="K29" s="12" t="e">
        <f>SUMIF(#REF!,$A29,#REF!)</f>
        <v>#REF!</v>
      </c>
      <c r="L29" s="12" t="e">
        <f>SUMIF(#REF!,$A29,#REF!)</f>
        <v>#REF!</v>
      </c>
      <c r="M29" s="12" t="e">
        <f>SUMIF(#REF!,$A29,#REF!)</f>
        <v>#REF!</v>
      </c>
      <c r="N29" s="12" t="e">
        <f>SUMIF(#REF!,$A29,#REF!)</f>
        <v>#REF!</v>
      </c>
      <c r="O29" s="12" t="e">
        <f>SUMIF(#REF!,$A29,#REF!)</f>
        <v>#REF!</v>
      </c>
      <c r="P29" s="51" t="e">
        <f>SUMIF(#REF!,$A29,#REF!)</f>
        <v>#REF!</v>
      </c>
      <c r="Q29" s="52" t="e">
        <f t="shared" si="22"/>
        <v>#REF!</v>
      </c>
      <c r="R29" s="50" t="e">
        <f>SUMIF(#REF!,$A29,#REF!)</f>
        <v>#REF!</v>
      </c>
      <c r="S29" s="12" t="e">
        <f>SUMIF(#REF!,$A29,#REF!)</f>
        <v>#REF!</v>
      </c>
      <c r="T29" s="12" t="e">
        <f>SUMIF(#REF!,$A29,#REF!)</f>
        <v>#REF!</v>
      </c>
      <c r="U29" s="12" t="e">
        <f>SUMIF(#REF!,$A29,#REF!)</f>
        <v>#REF!</v>
      </c>
      <c r="V29" s="12" t="e">
        <f>SUMIF(#REF!,$A29,#REF!)</f>
        <v>#REF!</v>
      </c>
      <c r="W29" s="12" t="e">
        <f>SUMIF(#REF!,$A29,#REF!)</f>
        <v>#REF!</v>
      </c>
      <c r="X29" s="51" t="e">
        <f>SUMIF(#REF!,$A29,#REF!)</f>
        <v>#REF!</v>
      </c>
      <c r="Y29" s="52" t="e">
        <f t="shared" si="23"/>
        <v>#REF!</v>
      </c>
      <c r="Z29" s="50" t="e">
        <f>SUMIF(#REF!,$A29,#REF!)</f>
        <v>#REF!</v>
      </c>
      <c r="AA29" s="12" t="e">
        <f>SUMIF(#REF!,$A29,#REF!)</f>
        <v>#REF!</v>
      </c>
      <c r="AB29" s="12" t="e">
        <f>SUMIF(#REF!,$A29,#REF!)</f>
        <v>#REF!</v>
      </c>
      <c r="AC29" s="12" t="e">
        <f>SUMIF(#REF!,$A29,#REF!)</f>
        <v>#REF!</v>
      </c>
      <c r="AD29" s="12" t="e">
        <f>SUMIF(#REF!,$A29,#REF!)</f>
        <v>#REF!</v>
      </c>
      <c r="AE29" s="12" t="e">
        <f>SUMIF(#REF!,$A29,#REF!)</f>
        <v>#REF!</v>
      </c>
      <c r="AF29" s="51" t="e">
        <f>SUMIF(#REF!,$A29,#REF!)</f>
        <v>#REF!</v>
      </c>
      <c r="AG29" s="52" t="e">
        <f t="shared" si="24"/>
        <v>#REF!</v>
      </c>
      <c r="AH29" s="50" t="e">
        <f>SUMIF(#REF!,$A29,#REF!)</f>
        <v>#REF!</v>
      </c>
      <c r="AI29" s="12" t="e">
        <f>SUMIF(#REF!,$A29,#REF!)</f>
        <v>#REF!</v>
      </c>
      <c r="AJ29" s="12" t="e">
        <f>SUMIF(#REF!,$A29,#REF!)</f>
        <v>#REF!</v>
      </c>
      <c r="AK29" s="12" t="e">
        <f>SUMIF(#REF!,$A29,#REF!)</f>
        <v>#REF!</v>
      </c>
      <c r="AL29" s="12" t="e">
        <f>SUMIF(#REF!,$A29,#REF!)</f>
        <v>#REF!</v>
      </c>
      <c r="AM29" s="12" t="e">
        <f>SUMIF(#REF!,$A29,#REF!)</f>
        <v>#REF!</v>
      </c>
      <c r="AN29" s="51" t="e">
        <f>SUMIF(#REF!,$A29,#REF!)</f>
        <v>#REF!</v>
      </c>
      <c r="AO29" s="52" t="e">
        <f t="shared" si="25"/>
        <v>#REF!</v>
      </c>
      <c r="AP29" s="50" t="e">
        <f>SUMIF(#REF!,$A29,#REF!)</f>
        <v>#REF!</v>
      </c>
      <c r="AQ29" s="12" t="e">
        <f>SUMIF(#REF!,$A29,#REF!)</f>
        <v>#REF!</v>
      </c>
      <c r="AR29" s="12" t="e">
        <f>SUMIF(#REF!,$A29,#REF!)</f>
        <v>#REF!</v>
      </c>
      <c r="AS29" s="12" t="e">
        <f>SUMIF(#REF!,$A29,#REF!)</f>
        <v>#REF!</v>
      </c>
      <c r="AT29" s="12" t="e">
        <f>SUMIF(#REF!,$A29,#REF!)</f>
        <v>#REF!</v>
      </c>
      <c r="AU29" s="12" t="e">
        <f>SUMIF(#REF!,$A29,#REF!)</f>
        <v>#REF!</v>
      </c>
      <c r="AV29" s="51" t="e">
        <f>SUMIF(#REF!,$A29,#REF!)</f>
        <v>#REF!</v>
      </c>
      <c r="AW29" s="52" t="e">
        <f t="shared" si="26"/>
        <v>#REF!</v>
      </c>
      <c r="AX29" s="50" t="e">
        <f>SUMIF(#REF!,$A29,#REF!)</f>
        <v>#REF!</v>
      </c>
      <c r="AY29" s="12" t="e">
        <f>SUMIF(#REF!,$A29,#REF!)</f>
        <v>#REF!</v>
      </c>
      <c r="AZ29" s="12" t="e">
        <f>SUMIF(#REF!,$A29,#REF!)</f>
        <v>#REF!</v>
      </c>
      <c r="BA29" s="12" t="e">
        <f>SUMIF(#REF!,$A29,#REF!)</f>
        <v>#REF!</v>
      </c>
      <c r="BB29" s="12" t="e">
        <f>SUMIF(#REF!,$A29,#REF!)</f>
        <v>#REF!</v>
      </c>
      <c r="BC29" s="12" t="e">
        <f>SUMIF(#REF!,$A29,#REF!)</f>
        <v>#REF!</v>
      </c>
      <c r="BD29" s="51" t="e">
        <f>SUMIF(#REF!,$A29,#REF!)</f>
        <v>#REF!</v>
      </c>
      <c r="BE29" s="52" t="e">
        <f t="shared" si="27"/>
        <v>#REF!</v>
      </c>
      <c r="BF29" s="50" t="e">
        <f>SUMIF(#REF!,$A29,#REF!)</f>
        <v>#REF!</v>
      </c>
      <c r="BG29" s="12" t="e">
        <f>SUMIF(#REF!,$A29,#REF!)</f>
        <v>#REF!</v>
      </c>
      <c r="BH29" s="12" t="e">
        <f>SUMIF(#REF!,$A29,#REF!)</f>
        <v>#REF!</v>
      </c>
      <c r="BI29" s="12" t="e">
        <f>SUMIF(#REF!,$A29,#REF!)</f>
        <v>#REF!</v>
      </c>
      <c r="BJ29" s="12" t="e">
        <f>SUMIF(#REF!,$A29,#REF!)</f>
        <v>#REF!</v>
      </c>
      <c r="BK29" s="12" t="e">
        <f>SUMIF(#REF!,$A29,#REF!)</f>
        <v>#REF!</v>
      </c>
      <c r="BL29" s="51" t="e">
        <f>SUMIF(#REF!,$A29,#REF!)</f>
        <v>#REF!</v>
      </c>
      <c r="BM29" s="52" t="e">
        <f t="shared" si="28"/>
        <v>#REF!</v>
      </c>
      <c r="BN29" s="50" t="e">
        <f>SUMIF(#REF!,$A29,#REF!)</f>
        <v>#REF!</v>
      </c>
      <c r="BO29" s="12" t="e">
        <f>SUMIF(#REF!,$A29,#REF!)</f>
        <v>#REF!</v>
      </c>
      <c r="BP29" s="12" t="e">
        <f>SUMIF(#REF!,$A29,#REF!)</f>
        <v>#REF!</v>
      </c>
      <c r="BQ29" s="12" t="e">
        <f>SUMIF(#REF!,$A29,#REF!)</f>
        <v>#REF!</v>
      </c>
      <c r="BR29" s="12" t="e">
        <f>SUMIF(#REF!,$A29,#REF!)</f>
        <v>#REF!</v>
      </c>
      <c r="BS29" s="12" t="e">
        <f>SUMIF(#REF!,$A29,#REF!)</f>
        <v>#REF!</v>
      </c>
      <c r="BT29" s="51" t="e">
        <f>SUMIF(#REF!,$A29,#REF!)</f>
        <v>#REF!</v>
      </c>
      <c r="BU29" s="52" t="e">
        <f t="shared" si="29"/>
        <v>#REF!</v>
      </c>
      <c r="BV29" s="50" t="e">
        <f>SUMIF(#REF!,$A29,#REF!)</f>
        <v>#REF!</v>
      </c>
      <c r="BW29" s="12" t="e">
        <f>SUMIF(#REF!,$A29,#REF!)</f>
        <v>#REF!</v>
      </c>
      <c r="BX29" s="12" t="e">
        <f>SUMIF(#REF!,$A29,#REF!)</f>
        <v>#REF!</v>
      </c>
      <c r="BY29" s="12" t="e">
        <f>SUMIF(#REF!,$A29,#REF!)</f>
        <v>#REF!</v>
      </c>
      <c r="BZ29" s="12" t="e">
        <f>SUMIF(#REF!,$A29,#REF!)</f>
        <v>#REF!</v>
      </c>
      <c r="CA29" s="12" t="e">
        <f>SUMIF(#REF!,$A29,#REF!)</f>
        <v>#REF!</v>
      </c>
      <c r="CB29" s="51" t="e">
        <f>SUMIF(#REF!,$A29,#REF!)</f>
        <v>#REF!</v>
      </c>
      <c r="CC29" s="52" t="e">
        <f t="shared" si="30"/>
        <v>#REF!</v>
      </c>
      <c r="CD29" s="50" t="e">
        <f>SUMIF(#REF!,$A29,#REF!)</f>
        <v>#REF!</v>
      </c>
      <c r="CE29" s="12" t="e">
        <f>SUMIF(#REF!,$A29,#REF!)</f>
        <v>#REF!</v>
      </c>
      <c r="CF29" s="12" t="e">
        <f>SUMIF(#REF!,$A29,#REF!)</f>
        <v>#REF!</v>
      </c>
      <c r="CG29" s="12" t="e">
        <f>SUMIF(#REF!,$A29,#REF!)</f>
        <v>#REF!</v>
      </c>
      <c r="CH29" s="12" t="e">
        <f>SUMIF(#REF!,$A29,#REF!)</f>
        <v>#REF!</v>
      </c>
      <c r="CI29" s="12" t="e">
        <f>SUMIF(#REF!,$A29,#REF!)</f>
        <v>#REF!</v>
      </c>
      <c r="CJ29" s="51" t="e">
        <f>SUMIF(#REF!,$A29,#REF!)</f>
        <v>#REF!</v>
      </c>
      <c r="CK29" s="52" t="e">
        <f t="shared" si="31"/>
        <v>#REF!</v>
      </c>
      <c r="CL29" s="50" t="e">
        <f>SUMIF(#REF!,$A29,#REF!)</f>
        <v>#REF!</v>
      </c>
      <c r="CM29" s="12" t="e">
        <f>SUMIF(#REF!,$A29,#REF!)</f>
        <v>#REF!</v>
      </c>
      <c r="CN29" s="12" t="e">
        <f>SUMIF(#REF!,$A29,#REF!)</f>
        <v>#REF!</v>
      </c>
      <c r="CO29" s="12" t="e">
        <f>SUMIF(#REF!,$A29,#REF!)</f>
        <v>#REF!</v>
      </c>
      <c r="CP29" s="12" t="e">
        <f>SUMIF(#REF!,$A29,#REF!)</f>
        <v>#REF!</v>
      </c>
      <c r="CQ29" s="12" t="e">
        <f>SUMIF(#REF!,$A29,#REF!)</f>
        <v>#REF!</v>
      </c>
      <c r="CR29" s="51" t="e">
        <f>SUMIF(#REF!,$A29,#REF!)</f>
        <v>#REF!</v>
      </c>
      <c r="CS29" s="52" t="e">
        <f t="shared" si="32"/>
        <v>#REF!</v>
      </c>
      <c r="CT29" s="50" t="e">
        <f t="shared" ref="CT29:CZ29" si="44">+B29+J29+R29+Z29+AH29+AP29+AX29+BF29+BN29+BV29+CD29+CL29</f>
        <v>#REF!</v>
      </c>
      <c r="CU29" s="12" t="e">
        <f t="shared" si="44"/>
        <v>#REF!</v>
      </c>
      <c r="CV29" s="12" t="e">
        <f t="shared" si="44"/>
        <v>#REF!</v>
      </c>
      <c r="CW29" s="12" t="e">
        <f t="shared" si="44"/>
        <v>#REF!</v>
      </c>
      <c r="CX29" s="12" t="e">
        <f t="shared" si="44"/>
        <v>#REF!</v>
      </c>
      <c r="CY29" s="12" t="e">
        <f t="shared" si="44"/>
        <v>#REF!</v>
      </c>
      <c r="CZ29" s="51" t="e">
        <f t="shared" si="44"/>
        <v>#REF!</v>
      </c>
      <c r="DA29" s="52" t="e">
        <f t="shared" si="34"/>
        <v>#REF!</v>
      </c>
    </row>
    <row r="30" spans="1:105" ht="15.75" customHeight="1" x14ac:dyDescent="0.25">
      <c r="A30" s="3" t="s">
        <v>95</v>
      </c>
      <c r="B30" s="50" t="e">
        <f>SUMIF(#REF!,$A30,#REF!)</f>
        <v>#REF!</v>
      </c>
      <c r="C30" s="12" t="e">
        <f>SUMIF(#REF!,$A30,#REF!)</f>
        <v>#REF!</v>
      </c>
      <c r="D30" s="12" t="e">
        <f>SUMIF(#REF!,$A30,#REF!)</f>
        <v>#REF!</v>
      </c>
      <c r="E30" s="12" t="e">
        <f>SUMIF(#REF!,$A30,#REF!)</f>
        <v>#REF!</v>
      </c>
      <c r="F30" s="12" t="e">
        <f>SUMIF(#REF!,$A30,#REF!)</f>
        <v>#REF!</v>
      </c>
      <c r="G30" s="12" t="e">
        <f>SUMIF(#REF!,$A30,#REF!)</f>
        <v>#REF!</v>
      </c>
      <c r="H30" s="51" t="e">
        <f>SUMIF(#REF!,$A30,#REF!)</f>
        <v>#REF!</v>
      </c>
      <c r="I30" s="52" t="e">
        <f t="shared" si="21"/>
        <v>#REF!</v>
      </c>
      <c r="J30" s="50" t="e">
        <f>SUMIF(#REF!,$A30,#REF!)</f>
        <v>#REF!</v>
      </c>
      <c r="K30" s="12" t="e">
        <f>SUMIF(#REF!,$A30,#REF!)</f>
        <v>#REF!</v>
      </c>
      <c r="L30" s="12" t="e">
        <f>SUMIF(#REF!,$A30,#REF!)</f>
        <v>#REF!</v>
      </c>
      <c r="M30" s="12" t="e">
        <f>SUMIF(#REF!,$A30,#REF!)</f>
        <v>#REF!</v>
      </c>
      <c r="N30" s="12" t="e">
        <f>SUMIF(#REF!,$A30,#REF!)</f>
        <v>#REF!</v>
      </c>
      <c r="O30" s="12" t="e">
        <f>SUMIF(#REF!,$A30,#REF!)</f>
        <v>#REF!</v>
      </c>
      <c r="P30" s="51" t="e">
        <f>SUMIF(#REF!,$A30,#REF!)</f>
        <v>#REF!</v>
      </c>
      <c r="Q30" s="52" t="e">
        <f t="shared" si="22"/>
        <v>#REF!</v>
      </c>
      <c r="R30" s="50" t="e">
        <f>SUMIF(#REF!,$A30,#REF!)</f>
        <v>#REF!</v>
      </c>
      <c r="S30" s="12" t="e">
        <f>SUMIF(#REF!,$A30,#REF!)</f>
        <v>#REF!</v>
      </c>
      <c r="T30" s="12" t="e">
        <f>SUMIF(#REF!,$A30,#REF!)</f>
        <v>#REF!</v>
      </c>
      <c r="U30" s="12" t="e">
        <f>SUMIF(#REF!,$A30,#REF!)</f>
        <v>#REF!</v>
      </c>
      <c r="V30" s="12" t="e">
        <f>SUMIF(#REF!,$A30,#REF!)</f>
        <v>#REF!</v>
      </c>
      <c r="W30" s="12" t="e">
        <f>SUMIF(#REF!,$A30,#REF!)</f>
        <v>#REF!</v>
      </c>
      <c r="X30" s="51" t="e">
        <f>SUMIF(#REF!,$A30,#REF!)</f>
        <v>#REF!</v>
      </c>
      <c r="Y30" s="52" t="e">
        <f t="shared" si="23"/>
        <v>#REF!</v>
      </c>
      <c r="Z30" s="50" t="e">
        <f>SUMIF(#REF!,$A30,#REF!)</f>
        <v>#REF!</v>
      </c>
      <c r="AA30" s="12" t="e">
        <f>SUMIF(#REF!,$A30,#REF!)</f>
        <v>#REF!</v>
      </c>
      <c r="AB30" s="12" t="e">
        <f>SUMIF(#REF!,$A30,#REF!)</f>
        <v>#REF!</v>
      </c>
      <c r="AC30" s="12" t="e">
        <f>SUMIF(#REF!,$A30,#REF!)</f>
        <v>#REF!</v>
      </c>
      <c r="AD30" s="12" t="e">
        <f>SUMIF(#REF!,$A30,#REF!)</f>
        <v>#REF!</v>
      </c>
      <c r="AE30" s="12" t="e">
        <f>SUMIF(#REF!,$A30,#REF!)</f>
        <v>#REF!</v>
      </c>
      <c r="AF30" s="51" t="e">
        <f>SUMIF(#REF!,$A30,#REF!)</f>
        <v>#REF!</v>
      </c>
      <c r="AG30" s="52" t="e">
        <f t="shared" si="24"/>
        <v>#REF!</v>
      </c>
      <c r="AH30" s="50" t="e">
        <f>SUMIF(#REF!,$A30,#REF!)</f>
        <v>#REF!</v>
      </c>
      <c r="AI30" s="12" t="e">
        <f>SUMIF(#REF!,$A30,#REF!)</f>
        <v>#REF!</v>
      </c>
      <c r="AJ30" s="12" t="e">
        <f>SUMIF(#REF!,$A30,#REF!)</f>
        <v>#REF!</v>
      </c>
      <c r="AK30" s="12" t="e">
        <f>SUMIF(#REF!,$A30,#REF!)</f>
        <v>#REF!</v>
      </c>
      <c r="AL30" s="12" t="e">
        <f>SUMIF(#REF!,$A30,#REF!)</f>
        <v>#REF!</v>
      </c>
      <c r="AM30" s="12" t="e">
        <f>SUMIF(#REF!,$A30,#REF!)</f>
        <v>#REF!</v>
      </c>
      <c r="AN30" s="51" t="e">
        <f>SUMIF(#REF!,$A30,#REF!)</f>
        <v>#REF!</v>
      </c>
      <c r="AO30" s="52" t="e">
        <f t="shared" si="25"/>
        <v>#REF!</v>
      </c>
      <c r="AP30" s="50" t="e">
        <f>SUMIF(#REF!,$A30,#REF!)</f>
        <v>#REF!</v>
      </c>
      <c r="AQ30" s="12" t="e">
        <f>SUMIF(#REF!,$A30,#REF!)</f>
        <v>#REF!</v>
      </c>
      <c r="AR30" s="12" t="e">
        <f>SUMIF(#REF!,$A30,#REF!)</f>
        <v>#REF!</v>
      </c>
      <c r="AS30" s="12" t="e">
        <f>SUMIF(#REF!,$A30,#REF!)</f>
        <v>#REF!</v>
      </c>
      <c r="AT30" s="12" t="e">
        <f>SUMIF(#REF!,$A30,#REF!)</f>
        <v>#REF!</v>
      </c>
      <c r="AU30" s="12" t="e">
        <f>SUMIF(#REF!,$A30,#REF!)</f>
        <v>#REF!</v>
      </c>
      <c r="AV30" s="51" t="e">
        <f>SUMIF(#REF!,$A30,#REF!)</f>
        <v>#REF!</v>
      </c>
      <c r="AW30" s="52" t="e">
        <f t="shared" si="26"/>
        <v>#REF!</v>
      </c>
      <c r="AX30" s="50" t="e">
        <f>SUMIF(#REF!,$A30,#REF!)</f>
        <v>#REF!</v>
      </c>
      <c r="AY30" s="12" t="e">
        <f>SUMIF(#REF!,$A30,#REF!)</f>
        <v>#REF!</v>
      </c>
      <c r="AZ30" s="12" t="e">
        <f>SUMIF(#REF!,$A30,#REF!)</f>
        <v>#REF!</v>
      </c>
      <c r="BA30" s="12" t="e">
        <f>SUMIF(#REF!,$A30,#REF!)</f>
        <v>#REF!</v>
      </c>
      <c r="BB30" s="12" t="e">
        <f>SUMIF(#REF!,$A30,#REF!)</f>
        <v>#REF!</v>
      </c>
      <c r="BC30" s="12" t="e">
        <f>SUMIF(#REF!,$A30,#REF!)</f>
        <v>#REF!</v>
      </c>
      <c r="BD30" s="51" t="e">
        <f>SUMIF(#REF!,$A30,#REF!)</f>
        <v>#REF!</v>
      </c>
      <c r="BE30" s="52" t="e">
        <f t="shared" si="27"/>
        <v>#REF!</v>
      </c>
      <c r="BF30" s="50" t="e">
        <f>SUMIF(#REF!,$A30,#REF!)</f>
        <v>#REF!</v>
      </c>
      <c r="BG30" s="12" t="e">
        <f>SUMIF(#REF!,$A30,#REF!)</f>
        <v>#REF!</v>
      </c>
      <c r="BH30" s="12" t="e">
        <f>SUMIF(#REF!,$A30,#REF!)</f>
        <v>#REF!</v>
      </c>
      <c r="BI30" s="12" t="e">
        <f>SUMIF(#REF!,$A30,#REF!)</f>
        <v>#REF!</v>
      </c>
      <c r="BJ30" s="12" t="e">
        <f>SUMIF(#REF!,$A30,#REF!)</f>
        <v>#REF!</v>
      </c>
      <c r="BK30" s="12" t="e">
        <f>SUMIF(#REF!,$A30,#REF!)</f>
        <v>#REF!</v>
      </c>
      <c r="BL30" s="51" t="e">
        <f>SUMIF(#REF!,$A30,#REF!)</f>
        <v>#REF!</v>
      </c>
      <c r="BM30" s="52" t="e">
        <f t="shared" si="28"/>
        <v>#REF!</v>
      </c>
      <c r="BN30" s="50" t="e">
        <f>SUMIF(#REF!,$A30,#REF!)</f>
        <v>#REF!</v>
      </c>
      <c r="BO30" s="12" t="e">
        <f>SUMIF(#REF!,$A30,#REF!)</f>
        <v>#REF!</v>
      </c>
      <c r="BP30" s="12" t="e">
        <f>SUMIF(#REF!,$A30,#REF!)</f>
        <v>#REF!</v>
      </c>
      <c r="BQ30" s="12" t="e">
        <f>SUMIF(#REF!,$A30,#REF!)</f>
        <v>#REF!</v>
      </c>
      <c r="BR30" s="12" t="e">
        <f>SUMIF(#REF!,$A30,#REF!)</f>
        <v>#REF!</v>
      </c>
      <c r="BS30" s="12" t="e">
        <f>SUMIF(#REF!,$A30,#REF!)</f>
        <v>#REF!</v>
      </c>
      <c r="BT30" s="51" t="e">
        <f>SUMIF(#REF!,$A30,#REF!)</f>
        <v>#REF!</v>
      </c>
      <c r="BU30" s="52" t="e">
        <f t="shared" si="29"/>
        <v>#REF!</v>
      </c>
      <c r="BV30" s="50" t="e">
        <f>SUMIF(#REF!,$A30,#REF!)</f>
        <v>#REF!</v>
      </c>
      <c r="BW30" s="12" t="e">
        <f>SUMIF(#REF!,$A30,#REF!)</f>
        <v>#REF!</v>
      </c>
      <c r="BX30" s="12" t="e">
        <f>SUMIF(#REF!,$A30,#REF!)</f>
        <v>#REF!</v>
      </c>
      <c r="BY30" s="12" t="e">
        <f>SUMIF(#REF!,$A30,#REF!)</f>
        <v>#REF!</v>
      </c>
      <c r="BZ30" s="12" t="e">
        <f>SUMIF(#REF!,$A30,#REF!)</f>
        <v>#REF!</v>
      </c>
      <c r="CA30" s="12" t="e">
        <f>SUMIF(#REF!,$A30,#REF!)</f>
        <v>#REF!</v>
      </c>
      <c r="CB30" s="51" t="e">
        <f>SUMIF(#REF!,$A30,#REF!)</f>
        <v>#REF!</v>
      </c>
      <c r="CC30" s="52" t="e">
        <f t="shared" si="30"/>
        <v>#REF!</v>
      </c>
      <c r="CD30" s="50" t="e">
        <f>SUMIF(#REF!,$A30,#REF!)</f>
        <v>#REF!</v>
      </c>
      <c r="CE30" s="12" t="e">
        <f>SUMIF(#REF!,$A30,#REF!)</f>
        <v>#REF!</v>
      </c>
      <c r="CF30" s="12" t="e">
        <f>SUMIF(#REF!,$A30,#REF!)</f>
        <v>#REF!</v>
      </c>
      <c r="CG30" s="12" t="e">
        <f>SUMIF(#REF!,$A30,#REF!)</f>
        <v>#REF!</v>
      </c>
      <c r="CH30" s="12" t="e">
        <f>SUMIF(#REF!,$A30,#REF!)</f>
        <v>#REF!</v>
      </c>
      <c r="CI30" s="12" t="e">
        <f>SUMIF(#REF!,$A30,#REF!)</f>
        <v>#REF!</v>
      </c>
      <c r="CJ30" s="51" t="e">
        <f>SUMIF(#REF!,$A30,#REF!)</f>
        <v>#REF!</v>
      </c>
      <c r="CK30" s="52" t="e">
        <f t="shared" si="31"/>
        <v>#REF!</v>
      </c>
      <c r="CL30" s="50" t="e">
        <f>SUMIF(#REF!,$A30,#REF!)</f>
        <v>#REF!</v>
      </c>
      <c r="CM30" s="12" t="e">
        <f>SUMIF(#REF!,$A30,#REF!)</f>
        <v>#REF!</v>
      </c>
      <c r="CN30" s="12" t="e">
        <f>SUMIF(#REF!,$A30,#REF!)</f>
        <v>#REF!</v>
      </c>
      <c r="CO30" s="12" t="e">
        <f>SUMIF(#REF!,$A30,#REF!)</f>
        <v>#REF!</v>
      </c>
      <c r="CP30" s="12" t="e">
        <f>SUMIF(#REF!,$A30,#REF!)</f>
        <v>#REF!</v>
      </c>
      <c r="CQ30" s="12" t="e">
        <f>SUMIF(#REF!,$A30,#REF!)</f>
        <v>#REF!</v>
      </c>
      <c r="CR30" s="51" t="e">
        <f>SUMIF(#REF!,$A30,#REF!)</f>
        <v>#REF!</v>
      </c>
      <c r="CS30" s="52" t="e">
        <f t="shared" si="32"/>
        <v>#REF!</v>
      </c>
      <c r="CT30" s="50" t="e">
        <f t="shared" ref="CT30:CZ30" si="45">+B30+J30+R30+Z30+AH30+AP30+AX30+BF30+BN30+BV30+CD30+CL30</f>
        <v>#REF!</v>
      </c>
      <c r="CU30" s="12" t="e">
        <f t="shared" si="45"/>
        <v>#REF!</v>
      </c>
      <c r="CV30" s="12" t="e">
        <f t="shared" si="45"/>
        <v>#REF!</v>
      </c>
      <c r="CW30" s="12" t="e">
        <f t="shared" si="45"/>
        <v>#REF!</v>
      </c>
      <c r="CX30" s="12" t="e">
        <f t="shared" si="45"/>
        <v>#REF!</v>
      </c>
      <c r="CY30" s="12" t="e">
        <f t="shared" si="45"/>
        <v>#REF!</v>
      </c>
      <c r="CZ30" s="51" t="e">
        <f t="shared" si="45"/>
        <v>#REF!</v>
      </c>
      <c r="DA30" s="52" t="e">
        <f t="shared" si="34"/>
        <v>#REF!</v>
      </c>
    </row>
    <row r="31" spans="1:105" ht="15.75" customHeight="1" x14ac:dyDescent="0.25">
      <c r="A31" s="3" t="s">
        <v>96</v>
      </c>
      <c r="B31" s="50" t="e">
        <f>SUMIF(#REF!,$A31,#REF!)</f>
        <v>#REF!</v>
      </c>
      <c r="C31" s="12" t="e">
        <f>SUMIF(#REF!,$A31,#REF!)</f>
        <v>#REF!</v>
      </c>
      <c r="D31" s="12" t="e">
        <f>SUMIF(#REF!,$A31,#REF!)</f>
        <v>#REF!</v>
      </c>
      <c r="E31" s="12" t="e">
        <f>SUMIF(#REF!,$A31,#REF!)</f>
        <v>#REF!</v>
      </c>
      <c r="F31" s="12" t="e">
        <f>SUMIF(#REF!,$A31,#REF!)</f>
        <v>#REF!</v>
      </c>
      <c r="G31" s="12" t="e">
        <f>SUMIF(#REF!,$A31,#REF!)</f>
        <v>#REF!</v>
      </c>
      <c r="H31" s="51" t="e">
        <f>SUMIF(#REF!,$A31,#REF!)</f>
        <v>#REF!</v>
      </c>
      <c r="I31" s="52" t="e">
        <f t="shared" si="21"/>
        <v>#REF!</v>
      </c>
      <c r="J31" s="50" t="e">
        <f>SUMIF(#REF!,$A31,#REF!)</f>
        <v>#REF!</v>
      </c>
      <c r="K31" s="12" t="e">
        <f>SUMIF(#REF!,$A31,#REF!)</f>
        <v>#REF!</v>
      </c>
      <c r="L31" s="12" t="e">
        <f>SUMIF(#REF!,$A31,#REF!)</f>
        <v>#REF!</v>
      </c>
      <c r="M31" s="12" t="e">
        <f>SUMIF(#REF!,$A31,#REF!)</f>
        <v>#REF!</v>
      </c>
      <c r="N31" s="12" t="e">
        <f>SUMIF(#REF!,$A31,#REF!)</f>
        <v>#REF!</v>
      </c>
      <c r="O31" s="12" t="e">
        <f>SUMIF(#REF!,$A31,#REF!)</f>
        <v>#REF!</v>
      </c>
      <c r="P31" s="51" t="e">
        <f>SUMIF(#REF!,$A31,#REF!)</f>
        <v>#REF!</v>
      </c>
      <c r="Q31" s="52" t="e">
        <f t="shared" si="22"/>
        <v>#REF!</v>
      </c>
      <c r="R31" s="50" t="e">
        <f>SUMIF(#REF!,$A31,#REF!)</f>
        <v>#REF!</v>
      </c>
      <c r="S31" s="12" t="e">
        <f>SUMIF(#REF!,$A31,#REF!)</f>
        <v>#REF!</v>
      </c>
      <c r="T31" s="12" t="e">
        <f>SUMIF(#REF!,$A31,#REF!)</f>
        <v>#REF!</v>
      </c>
      <c r="U31" s="12" t="e">
        <f>SUMIF(#REF!,$A31,#REF!)</f>
        <v>#REF!</v>
      </c>
      <c r="V31" s="12" t="e">
        <f>SUMIF(#REF!,$A31,#REF!)</f>
        <v>#REF!</v>
      </c>
      <c r="W31" s="12" t="e">
        <f>SUMIF(#REF!,$A31,#REF!)</f>
        <v>#REF!</v>
      </c>
      <c r="X31" s="51" t="e">
        <f>SUMIF(#REF!,$A31,#REF!)</f>
        <v>#REF!</v>
      </c>
      <c r="Y31" s="52" t="e">
        <f t="shared" si="23"/>
        <v>#REF!</v>
      </c>
      <c r="Z31" s="50" t="e">
        <f>SUMIF(#REF!,$A31,#REF!)</f>
        <v>#REF!</v>
      </c>
      <c r="AA31" s="12" t="e">
        <f>SUMIF(#REF!,$A31,#REF!)</f>
        <v>#REF!</v>
      </c>
      <c r="AB31" s="12" t="e">
        <f>SUMIF(#REF!,$A31,#REF!)</f>
        <v>#REF!</v>
      </c>
      <c r="AC31" s="12" t="e">
        <f>SUMIF(#REF!,$A31,#REF!)</f>
        <v>#REF!</v>
      </c>
      <c r="AD31" s="12" t="e">
        <f>SUMIF(#REF!,$A31,#REF!)</f>
        <v>#REF!</v>
      </c>
      <c r="AE31" s="12" t="e">
        <f>SUMIF(#REF!,$A31,#REF!)</f>
        <v>#REF!</v>
      </c>
      <c r="AF31" s="51" t="e">
        <f>SUMIF(#REF!,$A31,#REF!)</f>
        <v>#REF!</v>
      </c>
      <c r="AG31" s="52" t="e">
        <f t="shared" si="24"/>
        <v>#REF!</v>
      </c>
      <c r="AH31" s="50" t="e">
        <f>SUMIF(#REF!,$A31,#REF!)</f>
        <v>#REF!</v>
      </c>
      <c r="AI31" s="12" t="e">
        <f>SUMIF(#REF!,$A31,#REF!)</f>
        <v>#REF!</v>
      </c>
      <c r="AJ31" s="12" t="e">
        <f>SUMIF(#REF!,$A31,#REF!)</f>
        <v>#REF!</v>
      </c>
      <c r="AK31" s="12" t="e">
        <f>SUMIF(#REF!,$A31,#REF!)</f>
        <v>#REF!</v>
      </c>
      <c r="AL31" s="12" t="e">
        <f>SUMIF(#REF!,$A31,#REF!)</f>
        <v>#REF!</v>
      </c>
      <c r="AM31" s="12" t="e">
        <f>SUMIF(#REF!,$A31,#REF!)</f>
        <v>#REF!</v>
      </c>
      <c r="AN31" s="51" t="e">
        <f>SUMIF(#REF!,$A31,#REF!)</f>
        <v>#REF!</v>
      </c>
      <c r="AO31" s="52" t="e">
        <f t="shared" si="25"/>
        <v>#REF!</v>
      </c>
      <c r="AP31" s="50" t="e">
        <f>SUMIF(#REF!,$A31,#REF!)</f>
        <v>#REF!</v>
      </c>
      <c r="AQ31" s="12" t="e">
        <f>SUMIF(#REF!,$A31,#REF!)</f>
        <v>#REF!</v>
      </c>
      <c r="AR31" s="12" t="e">
        <f>SUMIF(#REF!,$A31,#REF!)</f>
        <v>#REF!</v>
      </c>
      <c r="AS31" s="12" t="e">
        <f>SUMIF(#REF!,$A31,#REF!)</f>
        <v>#REF!</v>
      </c>
      <c r="AT31" s="12" t="e">
        <f>SUMIF(#REF!,$A31,#REF!)</f>
        <v>#REF!</v>
      </c>
      <c r="AU31" s="12" t="e">
        <f>SUMIF(#REF!,$A31,#REF!)</f>
        <v>#REF!</v>
      </c>
      <c r="AV31" s="51" t="e">
        <f>SUMIF(#REF!,$A31,#REF!)</f>
        <v>#REF!</v>
      </c>
      <c r="AW31" s="52" t="e">
        <f t="shared" si="26"/>
        <v>#REF!</v>
      </c>
      <c r="AX31" s="50" t="e">
        <f>SUMIF(#REF!,$A31,#REF!)</f>
        <v>#REF!</v>
      </c>
      <c r="AY31" s="12" t="e">
        <f>SUMIF(#REF!,$A31,#REF!)</f>
        <v>#REF!</v>
      </c>
      <c r="AZ31" s="12" t="e">
        <f>SUMIF(#REF!,$A31,#REF!)</f>
        <v>#REF!</v>
      </c>
      <c r="BA31" s="12" t="e">
        <f>SUMIF(#REF!,$A31,#REF!)</f>
        <v>#REF!</v>
      </c>
      <c r="BB31" s="12" t="e">
        <f>SUMIF(#REF!,$A31,#REF!)</f>
        <v>#REF!</v>
      </c>
      <c r="BC31" s="12" t="e">
        <f>SUMIF(#REF!,$A31,#REF!)</f>
        <v>#REF!</v>
      </c>
      <c r="BD31" s="51" t="e">
        <f>SUMIF(#REF!,$A31,#REF!)</f>
        <v>#REF!</v>
      </c>
      <c r="BE31" s="52" t="e">
        <f t="shared" si="27"/>
        <v>#REF!</v>
      </c>
      <c r="BF31" s="50" t="e">
        <f>SUMIF(#REF!,$A31,#REF!)</f>
        <v>#REF!</v>
      </c>
      <c r="BG31" s="12" t="e">
        <f>SUMIF(#REF!,$A31,#REF!)</f>
        <v>#REF!</v>
      </c>
      <c r="BH31" s="12" t="e">
        <f>SUMIF(#REF!,$A31,#REF!)</f>
        <v>#REF!</v>
      </c>
      <c r="BI31" s="12" t="e">
        <f>SUMIF(#REF!,$A31,#REF!)</f>
        <v>#REF!</v>
      </c>
      <c r="BJ31" s="12" t="e">
        <f>SUMIF(#REF!,$A31,#REF!)</f>
        <v>#REF!</v>
      </c>
      <c r="BK31" s="12" t="e">
        <f>SUMIF(#REF!,$A31,#REF!)</f>
        <v>#REF!</v>
      </c>
      <c r="BL31" s="51" t="e">
        <f>SUMIF(#REF!,$A31,#REF!)</f>
        <v>#REF!</v>
      </c>
      <c r="BM31" s="52" t="e">
        <f t="shared" si="28"/>
        <v>#REF!</v>
      </c>
      <c r="BN31" s="50" t="e">
        <f>SUMIF(#REF!,$A31,#REF!)</f>
        <v>#REF!</v>
      </c>
      <c r="BO31" s="12" t="e">
        <f>SUMIF(#REF!,$A31,#REF!)</f>
        <v>#REF!</v>
      </c>
      <c r="BP31" s="12" t="e">
        <f>SUMIF(#REF!,$A31,#REF!)</f>
        <v>#REF!</v>
      </c>
      <c r="BQ31" s="12" t="e">
        <f>SUMIF(#REF!,$A31,#REF!)</f>
        <v>#REF!</v>
      </c>
      <c r="BR31" s="12" t="e">
        <f>SUMIF(#REF!,$A31,#REF!)</f>
        <v>#REF!</v>
      </c>
      <c r="BS31" s="12" t="e">
        <f>SUMIF(#REF!,$A31,#REF!)</f>
        <v>#REF!</v>
      </c>
      <c r="BT31" s="51" t="e">
        <f>SUMIF(#REF!,$A31,#REF!)</f>
        <v>#REF!</v>
      </c>
      <c r="BU31" s="52" t="e">
        <f t="shared" si="29"/>
        <v>#REF!</v>
      </c>
      <c r="BV31" s="50" t="e">
        <f>SUMIF(#REF!,$A31,#REF!)</f>
        <v>#REF!</v>
      </c>
      <c r="BW31" s="12" t="e">
        <f>SUMIF(#REF!,$A31,#REF!)</f>
        <v>#REF!</v>
      </c>
      <c r="BX31" s="12" t="e">
        <f>SUMIF(#REF!,$A31,#REF!)</f>
        <v>#REF!</v>
      </c>
      <c r="BY31" s="12" t="e">
        <f>SUMIF(#REF!,$A31,#REF!)</f>
        <v>#REF!</v>
      </c>
      <c r="BZ31" s="12" t="e">
        <f>SUMIF(#REF!,$A31,#REF!)</f>
        <v>#REF!</v>
      </c>
      <c r="CA31" s="12" t="e">
        <f>SUMIF(#REF!,$A31,#REF!)</f>
        <v>#REF!</v>
      </c>
      <c r="CB31" s="51" t="e">
        <f>SUMIF(#REF!,$A31,#REF!)</f>
        <v>#REF!</v>
      </c>
      <c r="CC31" s="52" t="e">
        <f t="shared" si="30"/>
        <v>#REF!</v>
      </c>
      <c r="CD31" s="50" t="e">
        <f>SUMIF(#REF!,$A31,#REF!)</f>
        <v>#REF!</v>
      </c>
      <c r="CE31" s="12" t="e">
        <f>SUMIF(#REF!,$A31,#REF!)</f>
        <v>#REF!</v>
      </c>
      <c r="CF31" s="12" t="e">
        <f>SUMIF(#REF!,$A31,#REF!)</f>
        <v>#REF!</v>
      </c>
      <c r="CG31" s="12" t="e">
        <f>SUMIF(#REF!,$A31,#REF!)</f>
        <v>#REF!</v>
      </c>
      <c r="CH31" s="12" t="e">
        <f>SUMIF(#REF!,$A31,#REF!)</f>
        <v>#REF!</v>
      </c>
      <c r="CI31" s="12" t="e">
        <f>SUMIF(#REF!,$A31,#REF!)</f>
        <v>#REF!</v>
      </c>
      <c r="CJ31" s="51" t="e">
        <f>SUMIF(#REF!,$A31,#REF!)</f>
        <v>#REF!</v>
      </c>
      <c r="CK31" s="52" t="e">
        <f t="shared" si="31"/>
        <v>#REF!</v>
      </c>
      <c r="CL31" s="50" t="e">
        <f>SUMIF(#REF!,$A31,#REF!)</f>
        <v>#REF!</v>
      </c>
      <c r="CM31" s="12" t="e">
        <f>SUMIF(#REF!,$A31,#REF!)</f>
        <v>#REF!</v>
      </c>
      <c r="CN31" s="12" t="e">
        <f>SUMIF(#REF!,$A31,#REF!)</f>
        <v>#REF!</v>
      </c>
      <c r="CO31" s="12" t="e">
        <f>SUMIF(#REF!,$A31,#REF!)</f>
        <v>#REF!</v>
      </c>
      <c r="CP31" s="12" t="e">
        <f>SUMIF(#REF!,$A31,#REF!)</f>
        <v>#REF!</v>
      </c>
      <c r="CQ31" s="12" t="e">
        <f>SUMIF(#REF!,$A31,#REF!)</f>
        <v>#REF!</v>
      </c>
      <c r="CR31" s="51" t="e">
        <f>SUMIF(#REF!,$A31,#REF!)</f>
        <v>#REF!</v>
      </c>
      <c r="CS31" s="52" t="e">
        <f t="shared" si="32"/>
        <v>#REF!</v>
      </c>
      <c r="CT31" s="50" t="e">
        <f t="shared" ref="CT31:CZ31" si="46">+B31+J31+R31+Z31+AH31+AP31+AX31+BF31+BN31+BV31+CD31+CL31</f>
        <v>#REF!</v>
      </c>
      <c r="CU31" s="12" t="e">
        <f t="shared" si="46"/>
        <v>#REF!</v>
      </c>
      <c r="CV31" s="12" t="e">
        <f t="shared" si="46"/>
        <v>#REF!</v>
      </c>
      <c r="CW31" s="12" t="e">
        <f t="shared" si="46"/>
        <v>#REF!</v>
      </c>
      <c r="CX31" s="12" t="e">
        <f t="shared" si="46"/>
        <v>#REF!</v>
      </c>
      <c r="CY31" s="12" t="e">
        <f t="shared" si="46"/>
        <v>#REF!</v>
      </c>
      <c r="CZ31" s="51" t="e">
        <f t="shared" si="46"/>
        <v>#REF!</v>
      </c>
      <c r="DA31" s="52" t="e">
        <f t="shared" si="34"/>
        <v>#REF!</v>
      </c>
    </row>
    <row r="32" spans="1:105" ht="15.75" customHeight="1" x14ac:dyDescent="0.25">
      <c r="A32" s="3" t="s">
        <v>37</v>
      </c>
      <c r="B32" s="50" t="e">
        <f>SUMIF(#REF!,$A32,#REF!)</f>
        <v>#REF!</v>
      </c>
      <c r="C32" s="12" t="e">
        <f>SUMIF(#REF!,$A32,#REF!)</f>
        <v>#REF!</v>
      </c>
      <c r="D32" s="12" t="e">
        <f>SUMIF(#REF!,$A32,#REF!)</f>
        <v>#REF!</v>
      </c>
      <c r="E32" s="12" t="e">
        <f>SUMIF(#REF!,$A32,#REF!)</f>
        <v>#REF!</v>
      </c>
      <c r="F32" s="12" t="e">
        <f>SUMIF(#REF!,$A32,#REF!)</f>
        <v>#REF!</v>
      </c>
      <c r="G32" s="12" t="e">
        <f>SUMIF(#REF!,$A32,#REF!)</f>
        <v>#REF!</v>
      </c>
      <c r="H32" s="51" t="e">
        <f>SUMIF(#REF!,$A32,#REF!)</f>
        <v>#REF!</v>
      </c>
      <c r="I32" s="52" t="e">
        <f t="shared" si="21"/>
        <v>#REF!</v>
      </c>
      <c r="J32" s="50" t="e">
        <f>SUMIF(#REF!,$A32,#REF!)</f>
        <v>#REF!</v>
      </c>
      <c r="K32" s="12" t="e">
        <f>SUMIF(#REF!,$A32,#REF!)</f>
        <v>#REF!</v>
      </c>
      <c r="L32" s="12" t="e">
        <f>SUMIF(#REF!,$A32,#REF!)</f>
        <v>#REF!</v>
      </c>
      <c r="M32" s="12" t="e">
        <f>SUMIF(#REF!,$A32,#REF!)</f>
        <v>#REF!</v>
      </c>
      <c r="N32" s="12" t="e">
        <f>SUMIF(#REF!,$A32,#REF!)</f>
        <v>#REF!</v>
      </c>
      <c r="O32" s="12" t="e">
        <f>SUMIF(#REF!,$A32,#REF!)</f>
        <v>#REF!</v>
      </c>
      <c r="P32" s="51" t="e">
        <f>SUMIF(#REF!,$A32,#REF!)</f>
        <v>#REF!</v>
      </c>
      <c r="Q32" s="52" t="e">
        <f t="shared" si="22"/>
        <v>#REF!</v>
      </c>
      <c r="R32" s="50" t="e">
        <f>SUMIF(#REF!,$A32,#REF!)</f>
        <v>#REF!</v>
      </c>
      <c r="S32" s="12" t="e">
        <f>SUMIF(#REF!,$A32,#REF!)</f>
        <v>#REF!</v>
      </c>
      <c r="T32" s="12" t="e">
        <f>SUMIF(#REF!,$A32,#REF!)</f>
        <v>#REF!</v>
      </c>
      <c r="U32" s="12" t="e">
        <f>SUMIF(#REF!,$A32,#REF!)</f>
        <v>#REF!</v>
      </c>
      <c r="V32" s="12" t="e">
        <f>SUMIF(#REF!,$A32,#REF!)</f>
        <v>#REF!</v>
      </c>
      <c r="W32" s="12" t="e">
        <f>SUMIF(#REF!,$A32,#REF!)</f>
        <v>#REF!</v>
      </c>
      <c r="X32" s="51" t="e">
        <f>SUMIF(#REF!,$A32,#REF!)</f>
        <v>#REF!</v>
      </c>
      <c r="Y32" s="52" t="e">
        <f t="shared" si="23"/>
        <v>#REF!</v>
      </c>
      <c r="Z32" s="50" t="e">
        <f>SUMIF(#REF!,$A32,#REF!)</f>
        <v>#REF!</v>
      </c>
      <c r="AA32" s="12" t="e">
        <f>SUMIF(#REF!,$A32,#REF!)</f>
        <v>#REF!</v>
      </c>
      <c r="AB32" s="12" t="e">
        <f>SUMIF(#REF!,$A32,#REF!)</f>
        <v>#REF!</v>
      </c>
      <c r="AC32" s="12" t="e">
        <f>SUMIF(#REF!,$A32,#REF!)</f>
        <v>#REF!</v>
      </c>
      <c r="AD32" s="12" t="e">
        <f>SUMIF(#REF!,$A32,#REF!)</f>
        <v>#REF!</v>
      </c>
      <c r="AE32" s="12" t="e">
        <f>SUMIF(#REF!,$A32,#REF!)</f>
        <v>#REF!</v>
      </c>
      <c r="AF32" s="51" t="e">
        <f>SUMIF(#REF!,$A32,#REF!)</f>
        <v>#REF!</v>
      </c>
      <c r="AG32" s="52" t="e">
        <f t="shared" si="24"/>
        <v>#REF!</v>
      </c>
      <c r="AH32" s="50" t="e">
        <f>SUMIF(#REF!,$A32,#REF!)</f>
        <v>#REF!</v>
      </c>
      <c r="AI32" s="12" t="e">
        <f>SUMIF(#REF!,$A32,#REF!)</f>
        <v>#REF!</v>
      </c>
      <c r="AJ32" s="12" t="e">
        <f>SUMIF(#REF!,$A32,#REF!)</f>
        <v>#REF!</v>
      </c>
      <c r="AK32" s="12" t="e">
        <f>SUMIF(#REF!,$A32,#REF!)</f>
        <v>#REF!</v>
      </c>
      <c r="AL32" s="12" t="e">
        <f>SUMIF(#REF!,$A32,#REF!)</f>
        <v>#REF!</v>
      </c>
      <c r="AM32" s="12" t="e">
        <f>SUMIF(#REF!,$A32,#REF!)</f>
        <v>#REF!</v>
      </c>
      <c r="AN32" s="51" t="e">
        <f>SUMIF(#REF!,$A32,#REF!)</f>
        <v>#REF!</v>
      </c>
      <c r="AO32" s="52" t="e">
        <f t="shared" si="25"/>
        <v>#REF!</v>
      </c>
      <c r="AP32" s="50" t="e">
        <f>SUMIF(#REF!,$A32,#REF!)</f>
        <v>#REF!</v>
      </c>
      <c r="AQ32" s="12" t="e">
        <f>SUMIF(#REF!,$A32,#REF!)</f>
        <v>#REF!</v>
      </c>
      <c r="AR32" s="12" t="e">
        <f>SUMIF(#REF!,$A32,#REF!)</f>
        <v>#REF!</v>
      </c>
      <c r="AS32" s="12" t="e">
        <f>SUMIF(#REF!,$A32,#REF!)</f>
        <v>#REF!</v>
      </c>
      <c r="AT32" s="12" t="e">
        <f>SUMIF(#REF!,$A32,#REF!)</f>
        <v>#REF!</v>
      </c>
      <c r="AU32" s="12" t="e">
        <f>SUMIF(#REF!,$A32,#REF!)</f>
        <v>#REF!</v>
      </c>
      <c r="AV32" s="51" t="e">
        <f>SUMIF(#REF!,$A32,#REF!)</f>
        <v>#REF!</v>
      </c>
      <c r="AW32" s="52" t="e">
        <f t="shared" si="26"/>
        <v>#REF!</v>
      </c>
      <c r="AX32" s="50" t="e">
        <f>SUMIF(#REF!,$A32,#REF!)</f>
        <v>#REF!</v>
      </c>
      <c r="AY32" s="12" t="e">
        <f>SUMIF(#REF!,$A32,#REF!)</f>
        <v>#REF!</v>
      </c>
      <c r="AZ32" s="12" t="e">
        <f>SUMIF(#REF!,$A32,#REF!)</f>
        <v>#REF!</v>
      </c>
      <c r="BA32" s="12" t="e">
        <f>SUMIF(#REF!,$A32,#REF!)</f>
        <v>#REF!</v>
      </c>
      <c r="BB32" s="12" t="e">
        <f>SUMIF(#REF!,$A32,#REF!)</f>
        <v>#REF!</v>
      </c>
      <c r="BC32" s="12" t="e">
        <f>SUMIF(#REF!,$A32,#REF!)</f>
        <v>#REF!</v>
      </c>
      <c r="BD32" s="51" t="e">
        <f>SUMIF(#REF!,$A32,#REF!)</f>
        <v>#REF!</v>
      </c>
      <c r="BE32" s="52" t="e">
        <f t="shared" si="27"/>
        <v>#REF!</v>
      </c>
      <c r="BF32" s="50" t="e">
        <f>SUMIF(#REF!,$A32,#REF!)</f>
        <v>#REF!</v>
      </c>
      <c r="BG32" s="12" t="e">
        <f>SUMIF(#REF!,$A32,#REF!)</f>
        <v>#REF!</v>
      </c>
      <c r="BH32" s="12" t="e">
        <f>SUMIF(#REF!,$A32,#REF!)</f>
        <v>#REF!</v>
      </c>
      <c r="BI32" s="12" t="e">
        <f>SUMIF(#REF!,$A32,#REF!)</f>
        <v>#REF!</v>
      </c>
      <c r="BJ32" s="12" t="e">
        <f>SUMIF(#REF!,$A32,#REF!)</f>
        <v>#REF!</v>
      </c>
      <c r="BK32" s="12" t="e">
        <f>SUMIF(#REF!,$A32,#REF!)</f>
        <v>#REF!</v>
      </c>
      <c r="BL32" s="51" t="e">
        <f>SUMIF(#REF!,$A32,#REF!)</f>
        <v>#REF!</v>
      </c>
      <c r="BM32" s="52" t="e">
        <f t="shared" si="28"/>
        <v>#REF!</v>
      </c>
      <c r="BN32" s="50" t="e">
        <f>SUMIF(#REF!,$A32,#REF!)</f>
        <v>#REF!</v>
      </c>
      <c r="BO32" s="12" t="e">
        <f>SUMIF(#REF!,$A32,#REF!)</f>
        <v>#REF!</v>
      </c>
      <c r="BP32" s="12" t="e">
        <f>SUMIF(#REF!,$A32,#REF!)</f>
        <v>#REF!</v>
      </c>
      <c r="BQ32" s="12" t="e">
        <f>SUMIF(#REF!,$A32,#REF!)</f>
        <v>#REF!</v>
      </c>
      <c r="BR32" s="12" t="e">
        <f>SUMIF(#REF!,$A32,#REF!)</f>
        <v>#REF!</v>
      </c>
      <c r="BS32" s="12" t="e">
        <f>SUMIF(#REF!,$A32,#REF!)</f>
        <v>#REF!</v>
      </c>
      <c r="BT32" s="51" t="e">
        <f>SUMIF(#REF!,$A32,#REF!)</f>
        <v>#REF!</v>
      </c>
      <c r="BU32" s="52" t="e">
        <f t="shared" si="29"/>
        <v>#REF!</v>
      </c>
      <c r="BV32" s="50" t="e">
        <f>SUMIF(#REF!,$A32,#REF!)</f>
        <v>#REF!</v>
      </c>
      <c r="BW32" s="12" t="e">
        <f>SUMIF(#REF!,$A32,#REF!)</f>
        <v>#REF!</v>
      </c>
      <c r="BX32" s="12" t="e">
        <f>SUMIF(#REF!,$A32,#REF!)</f>
        <v>#REF!</v>
      </c>
      <c r="BY32" s="12" t="e">
        <f>SUMIF(#REF!,$A32,#REF!)</f>
        <v>#REF!</v>
      </c>
      <c r="BZ32" s="12" t="e">
        <f>SUMIF(#REF!,$A32,#REF!)</f>
        <v>#REF!</v>
      </c>
      <c r="CA32" s="12" t="e">
        <f>SUMIF(#REF!,$A32,#REF!)</f>
        <v>#REF!</v>
      </c>
      <c r="CB32" s="51" t="e">
        <f>SUMIF(#REF!,$A32,#REF!)</f>
        <v>#REF!</v>
      </c>
      <c r="CC32" s="52" t="e">
        <f t="shared" si="30"/>
        <v>#REF!</v>
      </c>
      <c r="CD32" s="50" t="e">
        <f>SUMIF(#REF!,$A32,#REF!)</f>
        <v>#REF!</v>
      </c>
      <c r="CE32" s="12" t="e">
        <f>SUMIF(#REF!,$A32,#REF!)</f>
        <v>#REF!</v>
      </c>
      <c r="CF32" s="12" t="e">
        <f>SUMIF(#REF!,$A32,#REF!)</f>
        <v>#REF!</v>
      </c>
      <c r="CG32" s="12" t="e">
        <f>SUMIF(#REF!,$A32,#REF!)</f>
        <v>#REF!</v>
      </c>
      <c r="CH32" s="12" t="e">
        <f>SUMIF(#REF!,$A32,#REF!)</f>
        <v>#REF!</v>
      </c>
      <c r="CI32" s="12" t="e">
        <f>SUMIF(#REF!,$A32,#REF!)</f>
        <v>#REF!</v>
      </c>
      <c r="CJ32" s="51" t="e">
        <f>SUMIF(#REF!,$A32,#REF!)</f>
        <v>#REF!</v>
      </c>
      <c r="CK32" s="52" t="e">
        <f t="shared" si="31"/>
        <v>#REF!</v>
      </c>
      <c r="CL32" s="50" t="e">
        <f>SUMIF(#REF!,$A32,#REF!)</f>
        <v>#REF!</v>
      </c>
      <c r="CM32" s="12" t="e">
        <f>SUMIF(#REF!,$A32,#REF!)</f>
        <v>#REF!</v>
      </c>
      <c r="CN32" s="12" t="e">
        <f>SUMIF(#REF!,$A32,#REF!)</f>
        <v>#REF!</v>
      </c>
      <c r="CO32" s="12" t="e">
        <f>SUMIF(#REF!,$A32,#REF!)</f>
        <v>#REF!</v>
      </c>
      <c r="CP32" s="12" t="e">
        <f>SUMIF(#REF!,$A32,#REF!)</f>
        <v>#REF!</v>
      </c>
      <c r="CQ32" s="12" t="e">
        <f>SUMIF(#REF!,$A32,#REF!)</f>
        <v>#REF!</v>
      </c>
      <c r="CR32" s="51" t="e">
        <f>SUMIF(#REF!,$A32,#REF!)</f>
        <v>#REF!</v>
      </c>
      <c r="CS32" s="52" t="e">
        <f t="shared" si="32"/>
        <v>#REF!</v>
      </c>
      <c r="CT32" s="50" t="e">
        <f t="shared" ref="CT32:CZ32" si="47">+B32+J32+R32+Z32+AH32+AP32+AX32+BF32+BN32+BV32+CD32+CL32</f>
        <v>#REF!</v>
      </c>
      <c r="CU32" s="12" t="e">
        <f t="shared" si="47"/>
        <v>#REF!</v>
      </c>
      <c r="CV32" s="12" t="e">
        <f t="shared" si="47"/>
        <v>#REF!</v>
      </c>
      <c r="CW32" s="12" t="e">
        <f t="shared" si="47"/>
        <v>#REF!</v>
      </c>
      <c r="CX32" s="12" t="e">
        <f t="shared" si="47"/>
        <v>#REF!</v>
      </c>
      <c r="CY32" s="12" t="e">
        <f t="shared" si="47"/>
        <v>#REF!</v>
      </c>
      <c r="CZ32" s="51" t="e">
        <f t="shared" si="47"/>
        <v>#REF!</v>
      </c>
      <c r="DA32" s="52" t="e">
        <f t="shared" si="34"/>
        <v>#REF!</v>
      </c>
    </row>
    <row r="33" spans="1:105" ht="15.75" customHeight="1" x14ac:dyDescent="0.25">
      <c r="A33" s="3" t="s">
        <v>31</v>
      </c>
      <c r="B33" s="50" t="e">
        <f>SUMIF(#REF!,$A33,#REF!)</f>
        <v>#REF!</v>
      </c>
      <c r="C33" s="12" t="e">
        <f>SUMIF(#REF!,$A33,#REF!)</f>
        <v>#REF!</v>
      </c>
      <c r="D33" s="12" t="e">
        <f>SUMIF(#REF!,$A33,#REF!)</f>
        <v>#REF!</v>
      </c>
      <c r="E33" s="12" t="e">
        <f>SUMIF(#REF!,$A33,#REF!)</f>
        <v>#REF!</v>
      </c>
      <c r="F33" s="12" t="e">
        <f>SUMIF(#REF!,$A33,#REF!)</f>
        <v>#REF!</v>
      </c>
      <c r="G33" s="12" t="e">
        <f>SUMIF(#REF!,$A33,#REF!)</f>
        <v>#REF!</v>
      </c>
      <c r="H33" s="51" t="e">
        <f>SUMIF(#REF!,$A33,#REF!)</f>
        <v>#REF!</v>
      </c>
      <c r="I33" s="52" t="e">
        <f t="shared" si="21"/>
        <v>#REF!</v>
      </c>
      <c r="J33" s="50" t="e">
        <f>SUMIF(#REF!,$A33,#REF!)</f>
        <v>#REF!</v>
      </c>
      <c r="K33" s="12" t="e">
        <f>SUMIF(#REF!,$A33,#REF!)</f>
        <v>#REF!</v>
      </c>
      <c r="L33" s="12" t="e">
        <f>SUMIF(#REF!,$A33,#REF!)</f>
        <v>#REF!</v>
      </c>
      <c r="M33" s="12" t="e">
        <f>SUMIF(#REF!,$A33,#REF!)</f>
        <v>#REF!</v>
      </c>
      <c r="N33" s="12" t="e">
        <f>SUMIF(#REF!,$A33,#REF!)</f>
        <v>#REF!</v>
      </c>
      <c r="O33" s="12" t="e">
        <f>SUMIF(#REF!,$A33,#REF!)</f>
        <v>#REF!</v>
      </c>
      <c r="P33" s="51" t="e">
        <f>SUMIF(#REF!,$A33,#REF!)</f>
        <v>#REF!</v>
      </c>
      <c r="Q33" s="52" t="e">
        <f t="shared" si="22"/>
        <v>#REF!</v>
      </c>
      <c r="R33" s="50" t="e">
        <f>SUMIF(#REF!,$A33,#REF!)</f>
        <v>#REF!</v>
      </c>
      <c r="S33" s="12" t="e">
        <f>SUMIF(#REF!,$A33,#REF!)</f>
        <v>#REF!</v>
      </c>
      <c r="T33" s="12" t="e">
        <f>SUMIF(#REF!,$A33,#REF!)</f>
        <v>#REF!</v>
      </c>
      <c r="U33" s="12" t="e">
        <f>SUMIF(#REF!,$A33,#REF!)</f>
        <v>#REF!</v>
      </c>
      <c r="V33" s="12" t="e">
        <f>SUMIF(#REF!,$A33,#REF!)</f>
        <v>#REF!</v>
      </c>
      <c r="W33" s="12" t="e">
        <f>SUMIF(#REF!,$A33,#REF!)</f>
        <v>#REF!</v>
      </c>
      <c r="X33" s="51" t="e">
        <f>SUMIF(#REF!,$A33,#REF!)</f>
        <v>#REF!</v>
      </c>
      <c r="Y33" s="52" t="e">
        <f t="shared" si="23"/>
        <v>#REF!</v>
      </c>
      <c r="Z33" s="50" t="e">
        <f>SUMIF(#REF!,$A33,#REF!)</f>
        <v>#REF!</v>
      </c>
      <c r="AA33" s="12" t="e">
        <f>SUMIF(#REF!,$A33,#REF!)</f>
        <v>#REF!</v>
      </c>
      <c r="AB33" s="12" t="e">
        <f>SUMIF(#REF!,$A33,#REF!)</f>
        <v>#REF!</v>
      </c>
      <c r="AC33" s="12" t="e">
        <f>SUMIF(#REF!,$A33,#REF!)</f>
        <v>#REF!</v>
      </c>
      <c r="AD33" s="12" t="e">
        <f>SUMIF(#REF!,$A33,#REF!)</f>
        <v>#REF!</v>
      </c>
      <c r="AE33" s="12" t="e">
        <f>SUMIF(#REF!,$A33,#REF!)</f>
        <v>#REF!</v>
      </c>
      <c r="AF33" s="51" t="e">
        <f>SUMIF(#REF!,$A33,#REF!)</f>
        <v>#REF!</v>
      </c>
      <c r="AG33" s="52" t="e">
        <f t="shared" si="24"/>
        <v>#REF!</v>
      </c>
      <c r="AH33" s="50" t="e">
        <f>SUMIF(#REF!,$A33,#REF!)</f>
        <v>#REF!</v>
      </c>
      <c r="AI33" s="12" t="e">
        <f>SUMIF(#REF!,$A33,#REF!)</f>
        <v>#REF!</v>
      </c>
      <c r="AJ33" s="12" t="e">
        <f>SUMIF(#REF!,$A33,#REF!)</f>
        <v>#REF!</v>
      </c>
      <c r="AK33" s="12" t="e">
        <f>SUMIF(#REF!,$A33,#REF!)</f>
        <v>#REF!</v>
      </c>
      <c r="AL33" s="12" t="e">
        <f>SUMIF(#REF!,$A33,#REF!)</f>
        <v>#REF!</v>
      </c>
      <c r="AM33" s="12" t="e">
        <f>SUMIF(#REF!,$A33,#REF!)</f>
        <v>#REF!</v>
      </c>
      <c r="AN33" s="51" t="e">
        <f>SUMIF(#REF!,$A33,#REF!)</f>
        <v>#REF!</v>
      </c>
      <c r="AO33" s="52" t="e">
        <f t="shared" si="25"/>
        <v>#REF!</v>
      </c>
      <c r="AP33" s="50" t="e">
        <f>SUMIF(#REF!,$A33,#REF!)</f>
        <v>#REF!</v>
      </c>
      <c r="AQ33" s="12" t="e">
        <f>SUMIF(#REF!,$A33,#REF!)</f>
        <v>#REF!</v>
      </c>
      <c r="AR33" s="12" t="e">
        <f>SUMIF(#REF!,$A33,#REF!)</f>
        <v>#REF!</v>
      </c>
      <c r="AS33" s="12" t="e">
        <f>SUMIF(#REF!,$A33,#REF!)</f>
        <v>#REF!</v>
      </c>
      <c r="AT33" s="12" t="e">
        <f>SUMIF(#REF!,$A33,#REF!)</f>
        <v>#REF!</v>
      </c>
      <c r="AU33" s="12" t="e">
        <f>SUMIF(#REF!,$A33,#REF!)</f>
        <v>#REF!</v>
      </c>
      <c r="AV33" s="51" t="e">
        <f>SUMIF(#REF!,$A33,#REF!)</f>
        <v>#REF!</v>
      </c>
      <c r="AW33" s="52" t="e">
        <f t="shared" si="26"/>
        <v>#REF!</v>
      </c>
      <c r="AX33" s="50" t="e">
        <f>SUMIF(#REF!,$A33,#REF!)</f>
        <v>#REF!</v>
      </c>
      <c r="AY33" s="12" t="e">
        <f>SUMIF(#REF!,$A33,#REF!)</f>
        <v>#REF!</v>
      </c>
      <c r="AZ33" s="12" t="e">
        <f>SUMIF(#REF!,$A33,#REF!)</f>
        <v>#REF!</v>
      </c>
      <c r="BA33" s="12" t="e">
        <f>SUMIF(#REF!,$A33,#REF!)</f>
        <v>#REF!</v>
      </c>
      <c r="BB33" s="12" t="e">
        <f>SUMIF(#REF!,$A33,#REF!)</f>
        <v>#REF!</v>
      </c>
      <c r="BC33" s="12" t="e">
        <f>SUMIF(#REF!,$A33,#REF!)</f>
        <v>#REF!</v>
      </c>
      <c r="BD33" s="51" t="e">
        <f>SUMIF(#REF!,$A33,#REF!)</f>
        <v>#REF!</v>
      </c>
      <c r="BE33" s="52" t="e">
        <f t="shared" si="27"/>
        <v>#REF!</v>
      </c>
      <c r="BF33" s="50" t="e">
        <f>SUMIF(#REF!,$A33,#REF!)</f>
        <v>#REF!</v>
      </c>
      <c r="BG33" s="12" t="e">
        <f>SUMIF(#REF!,$A33,#REF!)</f>
        <v>#REF!</v>
      </c>
      <c r="BH33" s="12" t="e">
        <f>SUMIF(#REF!,$A33,#REF!)</f>
        <v>#REF!</v>
      </c>
      <c r="BI33" s="12" t="e">
        <f>SUMIF(#REF!,$A33,#REF!)</f>
        <v>#REF!</v>
      </c>
      <c r="BJ33" s="12" t="e">
        <f>SUMIF(#REF!,$A33,#REF!)</f>
        <v>#REF!</v>
      </c>
      <c r="BK33" s="12" t="e">
        <f>SUMIF(#REF!,$A33,#REF!)</f>
        <v>#REF!</v>
      </c>
      <c r="BL33" s="51" t="e">
        <f>SUMIF(#REF!,$A33,#REF!)</f>
        <v>#REF!</v>
      </c>
      <c r="BM33" s="52" t="e">
        <f t="shared" si="28"/>
        <v>#REF!</v>
      </c>
      <c r="BN33" s="50" t="e">
        <f>SUMIF(#REF!,$A33,#REF!)</f>
        <v>#REF!</v>
      </c>
      <c r="BO33" s="12" t="e">
        <f>SUMIF(#REF!,$A33,#REF!)</f>
        <v>#REF!</v>
      </c>
      <c r="BP33" s="12" t="e">
        <f>SUMIF(#REF!,$A33,#REF!)</f>
        <v>#REF!</v>
      </c>
      <c r="BQ33" s="12" t="e">
        <f>SUMIF(#REF!,$A33,#REF!)</f>
        <v>#REF!</v>
      </c>
      <c r="BR33" s="12" t="e">
        <f>SUMIF(#REF!,$A33,#REF!)</f>
        <v>#REF!</v>
      </c>
      <c r="BS33" s="12" t="e">
        <f>SUMIF(#REF!,$A33,#REF!)</f>
        <v>#REF!</v>
      </c>
      <c r="BT33" s="51" t="e">
        <f>SUMIF(#REF!,$A33,#REF!)</f>
        <v>#REF!</v>
      </c>
      <c r="BU33" s="52" t="e">
        <f t="shared" si="29"/>
        <v>#REF!</v>
      </c>
      <c r="BV33" s="50" t="e">
        <f>SUMIF(#REF!,$A33,#REF!)</f>
        <v>#REF!</v>
      </c>
      <c r="BW33" s="12" t="e">
        <f>SUMIF(#REF!,$A33,#REF!)</f>
        <v>#REF!</v>
      </c>
      <c r="BX33" s="12" t="e">
        <f>SUMIF(#REF!,$A33,#REF!)</f>
        <v>#REF!</v>
      </c>
      <c r="BY33" s="12" t="e">
        <f>SUMIF(#REF!,$A33,#REF!)</f>
        <v>#REF!</v>
      </c>
      <c r="BZ33" s="12" t="e">
        <f>SUMIF(#REF!,$A33,#REF!)</f>
        <v>#REF!</v>
      </c>
      <c r="CA33" s="12" t="e">
        <f>SUMIF(#REF!,$A33,#REF!)</f>
        <v>#REF!</v>
      </c>
      <c r="CB33" s="51" t="e">
        <f>SUMIF(#REF!,$A33,#REF!)</f>
        <v>#REF!</v>
      </c>
      <c r="CC33" s="52" t="e">
        <f t="shared" si="30"/>
        <v>#REF!</v>
      </c>
      <c r="CD33" s="50" t="e">
        <f>SUMIF(#REF!,$A33,#REF!)</f>
        <v>#REF!</v>
      </c>
      <c r="CE33" s="12" t="e">
        <f>SUMIF(#REF!,$A33,#REF!)</f>
        <v>#REF!</v>
      </c>
      <c r="CF33" s="12" t="e">
        <f>SUMIF(#REF!,$A33,#REF!)</f>
        <v>#REF!</v>
      </c>
      <c r="CG33" s="12" t="e">
        <f>SUMIF(#REF!,$A33,#REF!)</f>
        <v>#REF!</v>
      </c>
      <c r="CH33" s="12" t="e">
        <f>SUMIF(#REF!,$A33,#REF!)</f>
        <v>#REF!</v>
      </c>
      <c r="CI33" s="12" t="e">
        <f>SUMIF(#REF!,$A33,#REF!)</f>
        <v>#REF!</v>
      </c>
      <c r="CJ33" s="51" t="e">
        <f>SUMIF(#REF!,$A33,#REF!)</f>
        <v>#REF!</v>
      </c>
      <c r="CK33" s="52" t="e">
        <f t="shared" si="31"/>
        <v>#REF!</v>
      </c>
      <c r="CL33" s="50" t="e">
        <f>SUMIF(#REF!,$A33,#REF!)</f>
        <v>#REF!</v>
      </c>
      <c r="CM33" s="12" t="e">
        <f>SUMIF(#REF!,$A33,#REF!)</f>
        <v>#REF!</v>
      </c>
      <c r="CN33" s="12" t="e">
        <f>SUMIF(#REF!,$A33,#REF!)</f>
        <v>#REF!</v>
      </c>
      <c r="CO33" s="12" t="e">
        <f>SUMIF(#REF!,$A33,#REF!)</f>
        <v>#REF!</v>
      </c>
      <c r="CP33" s="12" t="e">
        <f>SUMIF(#REF!,$A33,#REF!)</f>
        <v>#REF!</v>
      </c>
      <c r="CQ33" s="12" t="e">
        <f>SUMIF(#REF!,$A33,#REF!)</f>
        <v>#REF!</v>
      </c>
      <c r="CR33" s="51" t="e">
        <f>SUMIF(#REF!,$A33,#REF!)</f>
        <v>#REF!</v>
      </c>
      <c r="CS33" s="52" t="e">
        <f t="shared" si="32"/>
        <v>#REF!</v>
      </c>
      <c r="CT33" s="50" t="e">
        <f t="shared" ref="CT33:CZ33" si="48">+B33+J33+R33+Z33+AH33+AP33+AX33+BF33+BN33+BV33+CD33+CL33</f>
        <v>#REF!</v>
      </c>
      <c r="CU33" s="12" t="e">
        <f t="shared" si="48"/>
        <v>#REF!</v>
      </c>
      <c r="CV33" s="12" t="e">
        <f t="shared" si="48"/>
        <v>#REF!</v>
      </c>
      <c r="CW33" s="12" t="e">
        <f t="shared" si="48"/>
        <v>#REF!</v>
      </c>
      <c r="CX33" s="12" t="e">
        <f t="shared" si="48"/>
        <v>#REF!</v>
      </c>
      <c r="CY33" s="12" t="e">
        <f t="shared" si="48"/>
        <v>#REF!</v>
      </c>
      <c r="CZ33" s="51" t="e">
        <f t="shared" si="48"/>
        <v>#REF!</v>
      </c>
      <c r="DA33" s="52" t="e">
        <f t="shared" si="34"/>
        <v>#REF!</v>
      </c>
    </row>
    <row r="34" spans="1:105" ht="15.75" customHeight="1" x14ac:dyDescent="0.25">
      <c r="A34" s="3" t="s">
        <v>97</v>
      </c>
      <c r="B34" s="50" t="e">
        <f>SUMIF(#REF!,$A34,#REF!)</f>
        <v>#REF!</v>
      </c>
      <c r="C34" s="12" t="e">
        <f>SUMIF(#REF!,$A34,#REF!)</f>
        <v>#REF!</v>
      </c>
      <c r="D34" s="12" t="e">
        <f>SUMIF(#REF!,$A34,#REF!)</f>
        <v>#REF!</v>
      </c>
      <c r="E34" s="12" t="e">
        <f>SUMIF(#REF!,$A34,#REF!)</f>
        <v>#REF!</v>
      </c>
      <c r="F34" s="12" t="e">
        <f>SUMIF(#REF!,$A34,#REF!)</f>
        <v>#REF!</v>
      </c>
      <c r="G34" s="12" t="e">
        <f>SUMIF(#REF!,$A34,#REF!)</f>
        <v>#REF!</v>
      </c>
      <c r="H34" s="51" t="e">
        <f>SUMIF(#REF!,$A34,#REF!)</f>
        <v>#REF!</v>
      </c>
      <c r="I34" s="52" t="e">
        <f t="shared" si="21"/>
        <v>#REF!</v>
      </c>
      <c r="J34" s="50" t="e">
        <f>SUMIF(#REF!,$A34,#REF!)</f>
        <v>#REF!</v>
      </c>
      <c r="K34" s="12" t="e">
        <f>SUMIF(#REF!,$A34,#REF!)</f>
        <v>#REF!</v>
      </c>
      <c r="L34" s="12" t="e">
        <f>SUMIF(#REF!,$A34,#REF!)</f>
        <v>#REF!</v>
      </c>
      <c r="M34" s="12" t="e">
        <f>SUMIF(#REF!,$A34,#REF!)</f>
        <v>#REF!</v>
      </c>
      <c r="N34" s="12" t="e">
        <f>SUMIF(#REF!,$A34,#REF!)</f>
        <v>#REF!</v>
      </c>
      <c r="O34" s="12" t="e">
        <f>SUMIF(#REF!,$A34,#REF!)</f>
        <v>#REF!</v>
      </c>
      <c r="P34" s="51" t="e">
        <f>SUMIF(#REF!,$A34,#REF!)</f>
        <v>#REF!</v>
      </c>
      <c r="Q34" s="52" t="e">
        <f t="shared" si="22"/>
        <v>#REF!</v>
      </c>
      <c r="R34" s="50" t="e">
        <f>SUMIF(#REF!,$A34,#REF!)</f>
        <v>#REF!</v>
      </c>
      <c r="S34" s="12" t="e">
        <f>SUMIF(#REF!,$A34,#REF!)</f>
        <v>#REF!</v>
      </c>
      <c r="T34" s="12" t="e">
        <f>SUMIF(#REF!,$A34,#REF!)</f>
        <v>#REF!</v>
      </c>
      <c r="U34" s="12" t="e">
        <f>SUMIF(#REF!,$A34,#REF!)</f>
        <v>#REF!</v>
      </c>
      <c r="V34" s="12" t="e">
        <f>SUMIF(#REF!,$A34,#REF!)</f>
        <v>#REF!</v>
      </c>
      <c r="W34" s="12" t="e">
        <f>SUMIF(#REF!,$A34,#REF!)</f>
        <v>#REF!</v>
      </c>
      <c r="X34" s="51" t="e">
        <f>SUMIF(#REF!,$A34,#REF!)</f>
        <v>#REF!</v>
      </c>
      <c r="Y34" s="52" t="e">
        <f t="shared" si="23"/>
        <v>#REF!</v>
      </c>
      <c r="Z34" s="50" t="e">
        <f>SUMIF(#REF!,$A34,#REF!)</f>
        <v>#REF!</v>
      </c>
      <c r="AA34" s="12" t="e">
        <f>SUMIF(#REF!,$A34,#REF!)</f>
        <v>#REF!</v>
      </c>
      <c r="AB34" s="12" t="e">
        <f>SUMIF(#REF!,$A34,#REF!)</f>
        <v>#REF!</v>
      </c>
      <c r="AC34" s="12" t="e">
        <f>SUMIF(#REF!,$A34,#REF!)</f>
        <v>#REF!</v>
      </c>
      <c r="AD34" s="12" t="e">
        <f>SUMIF(#REF!,$A34,#REF!)</f>
        <v>#REF!</v>
      </c>
      <c r="AE34" s="12" t="e">
        <f>SUMIF(#REF!,$A34,#REF!)</f>
        <v>#REF!</v>
      </c>
      <c r="AF34" s="51" t="e">
        <f>SUMIF(#REF!,$A34,#REF!)</f>
        <v>#REF!</v>
      </c>
      <c r="AG34" s="52" t="e">
        <f t="shared" si="24"/>
        <v>#REF!</v>
      </c>
      <c r="AH34" s="50" t="e">
        <f>SUMIF(#REF!,$A34,#REF!)</f>
        <v>#REF!</v>
      </c>
      <c r="AI34" s="12" t="e">
        <f>SUMIF(#REF!,$A34,#REF!)</f>
        <v>#REF!</v>
      </c>
      <c r="AJ34" s="12" t="e">
        <f>SUMIF(#REF!,$A34,#REF!)</f>
        <v>#REF!</v>
      </c>
      <c r="AK34" s="12" t="e">
        <f>SUMIF(#REF!,$A34,#REF!)</f>
        <v>#REF!</v>
      </c>
      <c r="AL34" s="12" t="e">
        <f>SUMIF(#REF!,$A34,#REF!)</f>
        <v>#REF!</v>
      </c>
      <c r="AM34" s="12" t="e">
        <f>SUMIF(#REF!,$A34,#REF!)</f>
        <v>#REF!</v>
      </c>
      <c r="AN34" s="51" t="e">
        <f>SUMIF(#REF!,$A34,#REF!)</f>
        <v>#REF!</v>
      </c>
      <c r="AO34" s="52" t="e">
        <f t="shared" si="25"/>
        <v>#REF!</v>
      </c>
      <c r="AP34" s="50" t="e">
        <f>SUMIF(#REF!,$A34,#REF!)</f>
        <v>#REF!</v>
      </c>
      <c r="AQ34" s="12" t="e">
        <f>SUMIF(#REF!,$A34,#REF!)</f>
        <v>#REF!</v>
      </c>
      <c r="AR34" s="12" t="e">
        <f>SUMIF(#REF!,$A34,#REF!)</f>
        <v>#REF!</v>
      </c>
      <c r="AS34" s="12" t="e">
        <f>SUMIF(#REF!,$A34,#REF!)</f>
        <v>#REF!</v>
      </c>
      <c r="AT34" s="12" t="e">
        <f>SUMIF(#REF!,$A34,#REF!)</f>
        <v>#REF!</v>
      </c>
      <c r="AU34" s="12" t="e">
        <f>SUMIF(#REF!,$A34,#REF!)</f>
        <v>#REF!</v>
      </c>
      <c r="AV34" s="51" t="e">
        <f>SUMIF(#REF!,$A34,#REF!)</f>
        <v>#REF!</v>
      </c>
      <c r="AW34" s="52" t="e">
        <f t="shared" si="26"/>
        <v>#REF!</v>
      </c>
      <c r="AX34" s="50" t="e">
        <f>SUMIF(#REF!,$A34,#REF!)</f>
        <v>#REF!</v>
      </c>
      <c r="AY34" s="12" t="e">
        <f>SUMIF(#REF!,$A34,#REF!)</f>
        <v>#REF!</v>
      </c>
      <c r="AZ34" s="12" t="e">
        <f>SUMIF(#REF!,$A34,#REF!)</f>
        <v>#REF!</v>
      </c>
      <c r="BA34" s="12" t="e">
        <f>SUMIF(#REF!,$A34,#REF!)</f>
        <v>#REF!</v>
      </c>
      <c r="BB34" s="12" t="e">
        <f>SUMIF(#REF!,$A34,#REF!)</f>
        <v>#REF!</v>
      </c>
      <c r="BC34" s="12" t="e">
        <f>SUMIF(#REF!,$A34,#REF!)</f>
        <v>#REF!</v>
      </c>
      <c r="BD34" s="51" t="e">
        <f>SUMIF(#REF!,$A34,#REF!)</f>
        <v>#REF!</v>
      </c>
      <c r="BE34" s="52" t="e">
        <f t="shared" si="27"/>
        <v>#REF!</v>
      </c>
      <c r="BF34" s="50" t="e">
        <f>SUMIF(#REF!,$A34,#REF!)</f>
        <v>#REF!</v>
      </c>
      <c r="BG34" s="12" t="e">
        <f>SUMIF(#REF!,$A34,#REF!)</f>
        <v>#REF!</v>
      </c>
      <c r="BH34" s="12" t="e">
        <f>SUMIF(#REF!,$A34,#REF!)</f>
        <v>#REF!</v>
      </c>
      <c r="BI34" s="12" t="e">
        <f>SUMIF(#REF!,$A34,#REF!)</f>
        <v>#REF!</v>
      </c>
      <c r="BJ34" s="12" t="e">
        <f>SUMIF(#REF!,$A34,#REF!)</f>
        <v>#REF!</v>
      </c>
      <c r="BK34" s="12" t="e">
        <f>SUMIF(#REF!,$A34,#REF!)</f>
        <v>#REF!</v>
      </c>
      <c r="BL34" s="51" t="e">
        <f>SUMIF(#REF!,$A34,#REF!)</f>
        <v>#REF!</v>
      </c>
      <c r="BM34" s="52" t="e">
        <f t="shared" si="28"/>
        <v>#REF!</v>
      </c>
      <c r="BN34" s="50" t="e">
        <f>SUMIF(#REF!,$A34,#REF!)</f>
        <v>#REF!</v>
      </c>
      <c r="BO34" s="12" t="e">
        <f>SUMIF(#REF!,$A34,#REF!)</f>
        <v>#REF!</v>
      </c>
      <c r="BP34" s="12" t="e">
        <f>SUMIF(#REF!,$A34,#REF!)</f>
        <v>#REF!</v>
      </c>
      <c r="BQ34" s="12" t="e">
        <f>SUMIF(#REF!,$A34,#REF!)</f>
        <v>#REF!</v>
      </c>
      <c r="BR34" s="12" t="e">
        <f>SUMIF(#REF!,$A34,#REF!)</f>
        <v>#REF!</v>
      </c>
      <c r="BS34" s="12" t="e">
        <f>SUMIF(#REF!,$A34,#REF!)</f>
        <v>#REF!</v>
      </c>
      <c r="BT34" s="51" t="e">
        <f>SUMIF(#REF!,$A34,#REF!)</f>
        <v>#REF!</v>
      </c>
      <c r="BU34" s="52" t="e">
        <f t="shared" si="29"/>
        <v>#REF!</v>
      </c>
      <c r="BV34" s="50" t="e">
        <f>SUMIF(#REF!,$A34,#REF!)</f>
        <v>#REF!</v>
      </c>
      <c r="BW34" s="12" t="e">
        <f>SUMIF(#REF!,$A34,#REF!)</f>
        <v>#REF!</v>
      </c>
      <c r="BX34" s="12" t="e">
        <f>SUMIF(#REF!,$A34,#REF!)</f>
        <v>#REF!</v>
      </c>
      <c r="BY34" s="12" t="e">
        <f>SUMIF(#REF!,$A34,#REF!)</f>
        <v>#REF!</v>
      </c>
      <c r="BZ34" s="12" t="e">
        <f>SUMIF(#REF!,$A34,#REF!)</f>
        <v>#REF!</v>
      </c>
      <c r="CA34" s="12" t="e">
        <f>SUMIF(#REF!,$A34,#REF!)</f>
        <v>#REF!</v>
      </c>
      <c r="CB34" s="51" t="e">
        <f>SUMIF(#REF!,$A34,#REF!)</f>
        <v>#REF!</v>
      </c>
      <c r="CC34" s="52" t="e">
        <f t="shared" si="30"/>
        <v>#REF!</v>
      </c>
      <c r="CD34" s="50" t="e">
        <f>SUMIF(#REF!,$A34,#REF!)</f>
        <v>#REF!</v>
      </c>
      <c r="CE34" s="12" t="e">
        <f>SUMIF(#REF!,$A34,#REF!)</f>
        <v>#REF!</v>
      </c>
      <c r="CF34" s="12" t="e">
        <f>SUMIF(#REF!,$A34,#REF!)</f>
        <v>#REF!</v>
      </c>
      <c r="CG34" s="12" t="e">
        <f>SUMIF(#REF!,$A34,#REF!)</f>
        <v>#REF!</v>
      </c>
      <c r="CH34" s="12" t="e">
        <f>SUMIF(#REF!,$A34,#REF!)</f>
        <v>#REF!</v>
      </c>
      <c r="CI34" s="12" t="e">
        <f>SUMIF(#REF!,$A34,#REF!)</f>
        <v>#REF!</v>
      </c>
      <c r="CJ34" s="51" t="e">
        <f>SUMIF(#REF!,$A34,#REF!)</f>
        <v>#REF!</v>
      </c>
      <c r="CK34" s="52" t="e">
        <f t="shared" si="31"/>
        <v>#REF!</v>
      </c>
      <c r="CL34" s="50" t="e">
        <f>SUMIF(#REF!,$A34,#REF!)</f>
        <v>#REF!</v>
      </c>
      <c r="CM34" s="12" t="e">
        <f>SUMIF(#REF!,$A34,#REF!)</f>
        <v>#REF!</v>
      </c>
      <c r="CN34" s="12" t="e">
        <f>SUMIF(#REF!,$A34,#REF!)</f>
        <v>#REF!</v>
      </c>
      <c r="CO34" s="12" t="e">
        <f>SUMIF(#REF!,$A34,#REF!)</f>
        <v>#REF!</v>
      </c>
      <c r="CP34" s="12" t="e">
        <f>SUMIF(#REF!,$A34,#REF!)</f>
        <v>#REF!</v>
      </c>
      <c r="CQ34" s="12" t="e">
        <f>SUMIF(#REF!,$A34,#REF!)</f>
        <v>#REF!</v>
      </c>
      <c r="CR34" s="51" t="e">
        <f>SUMIF(#REF!,$A34,#REF!)</f>
        <v>#REF!</v>
      </c>
      <c r="CS34" s="52" t="e">
        <f t="shared" si="32"/>
        <v>#REF!</v>
      </c>
      <c r="CT34" s="50" t="e">
        <f t="shared" ref="CT34:CZ34" si="49">+B34+J34+R34+Z34+AH34+AP34+AX34+BF34+BN34+BV34+CD34+CL34</f>
        <v>#REF!</v>
      </c>
      <c r="CU34" s="12" t="e">
        <f t="shared" si="49"/>
        <v>#REF!</v>
      </c>
      <c r="CV34" s="12" t="e">
        <f t="shared" si="49"/>
        <v>#REF!</v>
      </c>
      <c r="CW34" s="12" t="e">
        <f t="shared" si="49"/>
        <v>#REF!</v>
      </c>
      <c r="CX34" s="12" t="e">
        <f t="shared" si="49"/>
        <v>#REF!</v>
      </c>
      <c r="CY34" s="12" t="e">
        <f t="shared" si="49"/>
        <v>#REF!</v>
      </c>
      <c r="CZ34" s="51" t="e">
        <f t="shared" si="49"/>
        <v>#REF!</v>
      </c>
      <c r="DA34" s="52" t="e">
        <f t="shared" si="34"/>
        <v>#REF!</v>
      </c>
    </row>
    <row r="35" spans="1:105" ht="15.75" customHeight="1" x14ac:dyDescent="0.25">
      <c r="A35" s="3" t="s">
        <v>98</v>
      </c>
      <c r="B35" s="50" t="e">
        <f>SUMIF(#REF!,$A35,#REF!)</f>
        <v>#REF!</v>
      </c>
      <c r="C35" s="12" t="e">
        <f>SUMIF(#REF!,$A35,#REF!)</f>
        <v>#REF!</v>
      </c>
      <c r="D35" s="12" t="e">
        <f>SUMIF(#REF!,$A35,#REF!)</f>
        <v>#REF!</v>
      </c>
      <c r="E35" s="12" t="e">
        <f>SUMIF(#REF!,$A35,#REF!)</f>
        <v>#REF!</v>
      </c>
      <c r="F35" s="12" t="e">
        <f>SUMIF(#REF!,$A35,#REF!)</f>
        <v>#REF!</v>
      </c>
      <c r="G35" s="12" t="e">
        <f>SUMIF(#REF!,$A35,#REF!)</f>
        <v>#REF!</v>
      </c>
      <c r="H35" s="51" t="e">
        <f>SUMIF(#REF!,$A35,#REF!)</f>
        <v>#REF!</v>
      </c>
      <c r="I35" s="52" t="e">
        <f t="shared" si="21"/>
        <v>#REF!</v>
      </c>
      <c r="J35" s="50" t="e">
        <f>SUMIF(#REF!,$A35,#REF!)</f>
        <v>#REF!</v>
      </c>
      <c r="K35" s="12" t="e">
        <f>SUMIF(#REF!,$A35,#REF!)</f>
        <v>#REF!</v>
      </c>
      <c r="L35" s="12" t="e">
        <f>SUMIF(#REF!,$A35,#REF!)</f>
        <v>#REF!</v>
      </c>
      <c r="M35" s="12" t="e">
        <f>SUMIF(#REF!,$A35,#REF!)</f>
        <v>#REF!</v>
      </c>
      <c r="N35" s="12" t="e">
        <f>SUMIF(#REF!,$A35,#REF!)</f>
        <v>#REF!</v>
      </c>
      <c r="O35" s="12" t="e">
        <f>SUMIF(#REF!,$A35,#REF!)</f>
        <v>#REF!</v>
      </c>
      <c r="P35" s="51" t="e">
        <f>SUMIF(#REF!,$A35,#REF!)</f>
        <v>#REF!</v>
      </c>
      <c r="Q35" s="52" t="e">
        <f t="shared" si="22"/>
        <v>#REF!</v>
      </c>
      <c r="R35" s="50" t="e">
        <f>SUMIF(#REF!,$A35,#REF!)</f>
        <v>#REF!</v>
      </c>
      <c r="S35" s="12" t="e">
        <f>SUMIF(#REF!,$A35,#REF!)</f>
        <v>#REF!</v>
      </c>
      <c r="T35" s="12" t="e">
        <f>SUMIF(#REF!,$A35,#REF!)</f>
        <v>#REF!</v>
      </c>
      <c r="U35" s="12" t="e">
        <f>SUMIF(#REF!,$A35,#REF!)</f>
        <v>#REF!</v>
      </c>
      <c r="V35" s="12" t="e">
        <f>SUMIF(#REF!,$A35,#REF!)</f>
        <v>#REF!</v>
      </c>
      <c r="W35" s="12" t="e">
        <f>SUMIF(#REF!,$A35,#REF!)</f>
        <v>#REF!</v>
      </c>
      <c r="X35" s="51" t="e">
        <f>SUMIF(#REF!,$A35,#REF!)</f>
        <v>#REF!</v>
      </c>
      <c r="Y35" s="52" t="e">
        <f t="shared" si="23"/>
        <v>#REF!</v>
      </c>
      <c r="Z35" s="50" t="e">
        <f>SUMIF(#REF!,$A35,#REF!)</f>
        <v>#REF!</v>
      </c>
      <c r="AA35" s="12" t="e">
        <f>SUMIF(#REF!,$A35,#REF!)</f>
        <v>#REF!</v>
      </c>
      <c r="AB35" s="12" t="e">
        <f>SUMIF(#REF!,$A35,#REF!)</f>
        <v>#REF!</v>
      </c>
      <c r="AC35" s="12" t="e">
        <f>SUMIF(#REF!,$A35,#REF!)</f>
        <v>#REF!</v>
      </c>
      <c r="AD35" s="12" t="e">
        <f>SUMIF(#REF!,$A35,#REF!)</f>
        <v>#REF!</v>
      </c>
      <c r="AE35" s="12" t="e">
        <f>SUMIF(#REF!,$A35,#REF!)</f>
        <v>#REF!</v>
      </c>
      <c r="AF35" s="51" t="e">
        <f>SUMIF(#REF!,$A35,#REF!)</f>
        <v>#REF!</v>
      </c>
      <c r="AG35" s="52" t="e">
        <f t="shared" si="24"/>
        <v>#REF!</v>
      </c>
      <c r="AH35" s="50" t="e">
        <f>SUMIF(#REF!,$A35,#REF!)</f>
        <v>#REF!</v>
      </c>
      <c r="AI35" s="12" t="e">
        <f>SUMIF(#REF!,$A35,#REF!)</f>
        <v>#REF!</v>
      </c>
      <c r="AJ35" s="12" t="e">
        <f>SUMIF(#REF!,$A35,#REF!)</f>
        <v>#REF!</v>
      </c>
      <c r="AK35" s="12" t="e">
        <f>SUMIF(#REF!,$A35,#REF!)</f>
        <v>#REF!</v>
      </c>
      <c r="AL35" s="12" t="e">
        <f>SUMIF(#REF!,$A35,#REF!)</f>
        <v>#REF!</v>
      </c>
      <c r="AM35" s="12" t="e">
        <f>SUMIF(#REF!,$A35,#REF!)</f>
        <v>#REF!</v>
      </c>
      <c r="AN35" s="51" t="e">
        <f>SUMIF(#REF!,$A35,#REF!)</f>
        <v>#REF!</v>
      </c>
      <c r="AO35" s="52" t="e">
        <f t="shared" si="25"/>
        <v>#REF!</v>
      </c>
      <c r="AP35" s="50" t="e">
        <f>SUMIF(#REF!,$A35,#REF!)</f>
        <v>#REF!</v>
      </c>
      <c r="AQ35" s="12" t="e">
        <f>SUMIF(#REF!,$A35,#REF!)</f>
        <v>#REF!</v>
      </c>
      <c r="AR35" s="12" t="e">
        <f>SUMIF(#REF!,$A35,#REF!)</f>
        <v>#REF!</v>
      </c>
      <c r="AS35" s="12" t="e">
        <f>SUMIF(#REF!,$A35,#REF!)</f>
        <v>#REF!</v>
      </c>
      <c r="AT35" s="12" t="e">
        <f>SUMIF(#REF!,$A35,#REF!)</f>
        <v>#REF!</v>
      </c>
      <c r="AU35" s="12" t="e">
        <f>SUMIF(#REF!,$A35,#REF!)</f>
        <v>#REF!</v>
      </c>
      <c r="AV35" s="51" t="e">
        <f>SUMIF(#REF!,$A35,#REF!)</f>
        <v>#REF!</v>
      </c>
      <c r="AW35" s="52" t="e">
        <f t="shared" si="26"/>
        <v>#REF!</v>
      </c>
      <c r="AX35" s="50" t="e">
        <f>SUMIF(#REF!,$A35,#REF!)</f>
        <v>#REF!</v>
      </c>
      <c r="AY35" s="12" t="e">
        <f>SUMIF(#REF!,$A35,#REF!)</f>
        <v>#REF!</v>
      </c>
      <c r="AZ35" s="12" t="e">
        <f>SUMIF(#REF!,$A35,#REF!)</f>
        <v>#REF!</v>
      </c>
      <c r="BA35" s="12" t="e">
        <f>SUMIF(#REF!,$A35,#REF!)</f>
        <v>#REF!</v>
      </c>
      <c r="BB35" s="12" t="e">
        <f>SUMIF(#REF!,$A35,#REF!)</f>
        <v>#REF!</v>
      </c>
      <c r="BC35" s="12" t="e">
        <f>SUMIF(#REF!,$A35,#REF!)</f>
        <v>#REF!</v>
      </c>
      <c r="BD35" s="51" t="e">
        <f>SUMIF(#REF!,$A35,#REF!)</f>
        <v>#REF!</v>
      </c>
      <c r="BE35" s="52" t="e">
        <f t="shared" si="27"/>
        <v>#REF!</v>
      </c>
      <c r="BF35" s="50" t="e">
        <f>SUMIF(#REF!,$A35,#REF!)</f>
        <v>#REF!</v>
      </c>
      <c r="BG35" s="12" t="e">
        <f>SUMIF(#REF!,$A35,#REF!)</f>
        <v>#REF!</v>
      </c>
      <c r="BH35" s="12" t="e">
        <f>SUMIF(#REF!,$A35,#REF!)</f>
        <v>#REF!</v>
      </c>
      <c r="BI35" s="12" t="e">
        <f>SUMIF(#REF!,$A35,#REF!)</f>
        <v>#REF!</v>
      </c>
      <c r="BJ35" s="12" t="e">
        <f>SUMIF(#REF!,$A35,#REF!)</f>
        <v>#REF!</v>
      </c>
      <c r="BK35" s="12" t="e">
        <f>SUMIF(#REF!,$A35,#REF!)</f>
        <v>#REF!</v>
      </c>
      <c r="BL35" s="51" t="e">
        <f>SUMIF(#REF!,$A35,#REF!)</f>
        <v>#REF!</v>
      </c>
      <c r="BM35" s="52" t="e">
        <f t="shared" si="28"/>
        <v>#REF!</v>
      </c>
      <c r="BN35" s="50" t="e">
        <f>SUMIF(#REF!,$A35,#REF!)</f>
        <v>#REF!</v>
      </c>
      <c r="BO35" s="12" t="e">
        <f>SUMIF(#REF!,$A35,#REF!)</f>
        <v>#REF!</v>
      </c>
      <c r="BP35" s="12" t="e">
        <f>SUMIF(#REF!,$A35,#REF!)</f>
        <v>#REF!</v>
      </c>
      <c r="BQ35" s="12" t="e">
        <f>SUMIF(#REF!,$A35,#REF!)</f>
        <v>#REF!</v>
      </c>
      <c r="BR35" s="12" t="e">
        <f>SUMIF(#REF!,$A35,#REF!)</f>
        <v>#REF!</v>
      </c>
      <c r="BS35" s="12" t="e">
        <f>SUMIF(#REF!,$A35,#REF!)</f>
        <v>#REF!</v>
      </c>
      <c r="BT35" s="51" t="e">
        <f>SUMIF(#REF!,$A35,#REF!)</f>
        <v>#REF!</v>
      </c>
      <c r="BU35" s="52" t="e">
        <f t="shared" si="29"/>
        <v>#REF!</v>
      </c>
      <c r="BV35" s="50" t="e">
        <f>SUMIF(#REF!,$A35,#REF!)</f>
        <v>#REF!</v>
      </c>
      <c r="BW35" s="12" t="e">
        <f>SUMIF(#REF!,$A35,#REF!)</f>
        <v>#REF!</v>
      </c>
      <c r="BX35" s="12" t="e">
        <f>SUMIF(#REF!,$A35,#REF!)</f>
        <v>#REF!</v>
      </c>
      <c r="BY35" s="12" t="e">
        <f>SUMIF(#REF!,$A35,#REF!)</f>
        <v>#REF!</v>
      </c>
      <c r="BZ35" s="12" t="e">
        <f>SUMIF(#REF!,$A35,#REF!)</f>
        <v>#REF!</v>
      </c>
      <c r="CA35" s="12" t="e">
        <f>SUMIF(#REF!,$A35,#REF!)</f>
        <v>#REF!</v>
      </c>
      <c r="CB35" s="51" t="e">
        <f>SUMIF(#REF!,$A35,#REF!)</f>
        <v>#REF!</v>
      </c>
      <c r="CC35" s="52" t="e">
        <f t="shared" si="30"/>
        <v>#REF!</v>
      </c>
      <c r="CD35" s="50" t="e">
        <f>SUMIF(#REF!,$A35,#REF!)</f>
        <v>#REF!</v>
      </c>
      <c r="CE35" s="12" t="e">
        <f>SUMIF(#REF!,$A35,#REF!)</f>
        <v>#REF!</v>
      </c>
      <c r="CF35" s="12" t="e">
        <f>SUMIF(#REF!,$A35,#REF!)</f>
        <v>#REF!</v>
      </c>
      <c r="CG35" s="12" t="e">
        <f>SUMIF(#REF!,$A35,#REF!)</f>
        <v>#REF!</v>
      </c>
      <c r="CH35" s="12" t="e">
        <f>SUMIF(#REF!,$A35,#REF!)</f>
        <v>#REF!</v>
      </c>
      <c r="CI35" s="12" t="e">
        <f>SUMIF(#REF!,$A35,#REF!)</f>
        <v>#REF!</v>
      </c>
      <c r="CJ35" s="51" t="e">
        <f>SUMIF(#REF!,$A35,#REF!)</f>
        <v>#REF!</v>
      </c>
      <c r="CK35" s="52" t="e">
        <f t="shared" si="31"/>
        <v>#REF!</v>
      </c>
      <c r="CL35" s="50" t="e">
        <f>SUMIF(#REF!,$A35,#REF!)</f>
        <v>#REF!</v>
      </c>
      <c r="CM35" s="12" t="e">
        <f>SUMIF(#REF!,$A35,#REF!)</f>
        <v>#REF!</v>
      </c>
      <c r="CN35" s="12" t="e">
        <f>SUMIF(#REF!,$A35,#REF!)</f>
        <v>#REF!</v>
      </c>
      <c r="CO35" s="12" t="e">
        <f>SUMIF(#REF!,$A35,#REF!)</f>
        <v>#REF!</v>
      </c>
      <c r="CP35" s="12" t="e">
        <f>SUMIF(#REF!,$A35,#REF!)</f>
        <v>#REF!</v>
      </c>
      <c r="CQ35" s="12" t="e">
        <f>SUMIF(#REF!,$A35,#REF!)</f>
        <v>#REF!</v>
      </c>
      <c r="CR35" s="51" t="e">
        <f>SUMIF(#REF!,$A35,#REF!)</f>
        <v>#REF!</v>
      </c>
      <c r="CS35" s="52" t="e">
        <f t="shared" si="32"/>
        <v>#REF!</v>
      </c>
      <c r="CT35" s="50" t="e">
        <f t="shared" ref="CT35:CZ35" si="50">+B35+J35+R35+Z35+AH35+AP35+AX35+BF35+BN35+BV35+CD35+CL35</f>
        <v>#REF!</v>
      </c>
      <c r="CU35" s="12" t="e">
        <f t="shared" si="50"/>
        <v>#REF!</v>
      </c>
      <c r="CV35" s="12" t="e">
        <f t="shared" si="50"/>
        <v>#REF!</v>
      </c>
      <c r="CW35" s="12" t="e">
        <f t="shared" si="50"/>
        <v>#REF!</v>
      </c>
      <c r="CX35" s="12" t="e">
        <f t="shared" si="50"/>
        <v>#REF!</v>
      </c>
      <c r="CY35" s="12" t="e">
        <f t="shared" si="50"/>
        <v>#REF!</v>
      </c>
      <c r="CZ35" s="51" t="e">
        <f t="shared" si="50"/>
        <v>#REF!</v>
      </c>
      <c r="DA35" s="52" t="e">
        <f t="shared" si="34"/>
        <v>#REF!</v>
      </c>
    </row>
    <row r="36" spans="1:105" ht="15.75" customHeight="1" x14ac:dyDescent="0.25">
      <c r="A36" s="3" t="s">
        <v>48</v>
      </c>
      <c r="B36" s="50" t="e">
        <f>SUMIF(#REF!,$A36,#REF!)</f>
        <v>#REF!</v>
      </c>
      <c r="C36" s="12" t="e">
        <f>SUMIF(#REF!,$A36,#REF!)</f>
        <v>#REF!</v>
      </c>
      <c r="D36" s="12" t="e">
        <f>SUMIF(#REF!,$A36,#REF!)</f>
        <v>#REF!</v>
      </c>
      <c r="E36" s="12" t="e">
        <f>SUMIF(#REF!,$A36,#REF!)</f>
        <v>#REF!</v>
      </c>
      <c r="F36" s="12" t="e">
        <f>SUMIF(#REF!,$A36,#REF!)</f>
        <v>#REF!</v>
      </c>
      <c r="G36" s="12" t="e">
        <f>SUMIF(#REF!,$A36,#REF!)</f>
        <v>#REF!</v>
      </c>
      <c r="H36" s="51" t="e">
        <f>SUMIF(#REF!,$A36,#REF!)</f>
        <v>#REF!</v>
      </c>
      <c r="I36" s="52" t="e">
        <f t="shared" si="21"/>
        <v>#REF!</v>
      </c>
      <c r="J36" s="50" t="e">
        <f>SUMIF(#REF!,$A36,#REF!)</f>
        <v>#REF!</v>
      </c>
      <c r="K36" s="12" t="e">
        <f>SUMIF(#REF!,$A36,#REF!)</f>
        <v>#REF!</v>
      </c>
      <c r="L36" s="12" t="e">
        <f>SUMIF(#REF!,$A36,#REF!)</f>
        <v>#REF!</v>
      </c>
      <c r="M36" s="12" t="e">
        <f>SUMIF(#REF!,$A36,#REF!)</f>
        <v>#REF!</v>
      </c>
      <c r="N36" s="12" t="e">
        <f>SUMIF(#REF!,$A36,#REF!)</f>
        <v>#REF!</v>
      </c>
      <c r="O36" s="12" t="e">
        <f>SUMIF(#REF!,$A36,#REF!)</f>
        <v>#REF!</v>
      </c>
      <c r="P36" s="51" t="e">
        <f>SUMIF(#REF!,$A36,#REF!)</f>
        <v>#REF!</v>
      </c>
      <c r="Q36" s="52" t="e">
        <f t="shared" si="22"/>
        <v>#REF!</v>
      </c>
      <c r="R36" s="50" t="e">
        <f>SUMIF(#REF!,$A36,#REF!)</f>
        <v>#REF!</v>
      </c>
      <c r="S36" s="12" t="e">
        <f>SUMIF(#REF!,$A36,#REF!)</f>
        <v>#REF!</v>
      </c>
      <c r="T36" s="12" t="e">
        <f>SUMIF(#REF!,$A36,#REF!)</f>
        <v>#REF!</v>
      </c>
      <c r="U36" s="12" t="e">
        <f>SUMIF(#REF!,$A36,#REF!)</f>
        <v>#REF!</v>
      </c>
      <c r="V36" s="12" t="e">
        <f>SUMIF(#REF!,$A36,#REF!)</f>
        <v>#REF!</v>
      </c>
      <c r="W36" s="12" t="e">
        <f>SUMIF(#REF!,$A36,#REF!)</f>
        <v>#REF!</v>
      </c>
      <c r="X36" s="51" t="e">
        <f>SUMIF(#REF!,$A36,#REF!)</f>
        <v>#REF!</v>
      </c>
      <c r="Y36" s="52" t="e">
        <f t="shared" si="23"/>
        <v>#REF!</v>
      </c>
      <c r="Z36" s="50" t="e">
        <f>SUMIF(#REF!,$A36,#REF!)</f>
        <v>#REF!</v>
      </c>
      <c r="AA36" s="12" t="e">
        <f>SUMIF(#REF!,$A36,#REF!)</f>
        <v>#REF!</v>
      </c>
      <c r="AB36" s="12" t="e">
        <f>SUMIF(#REF!,$A36,#REF!)</f>
        <v>#REF!</v>
      </c>
      <c r="AC36" s="12" t="e">
        <f>SUMIF(#REF!,$A36,#REF!)</f>
        <v>#REF!</v>
      </c>
      <c r="AD36" s="12" t="e">
        <f>SUMIF(#REF!,$A36,#REF!)</f>
        <v>#REF!</v>
      </c>
      <c r="AE36" s="12" t="e">
        <f>SUMIF(#REF!,$A36,#REF!)</f>
        <v>#REF!</v>
      </c>
      <c r="AF36" s="51" t="e">
        <f>SUMIF(#REF!,$A36,#REF!)</f>
        <v>#REF!</v>
      </c>
      <c r="AG36" s="52" t="e">
        <f t="shared" si="24"/>
        <v>#REF!</v>
      </c>
      <c r="AH36" s="50" t="e">
        <f>SUMIF(#REF!,$A36,#REF!)</f>
        <v>#REF!</v>
      </c>
      <c r="AI36" s="12" t="e">
        <f>SUMIF(#REF!,$A36,#REF!)</f>
        <v>#REF!</v>
      </c>
      <c r="AJ36" s="12" t="e">
        <f>SUMIF(#REF!,$A36,#REF!)</f>
        <v>#REF!</v>
      </c>
      <c r="AK36" s="12" t="e">
        <f>SUMIF(#REF!,$A36,#REF!)</f>
        <v>#REF!</v>
      </c>
      <c r="AL36" s="12" t="e">
        <f>SUMIF(#REF!,$A36,#REF!)</f>
        <v>#REF!</v>
      </c>
      <c r="AM36" s="12" t="e">
        <f>SUMIF(#REF!,$A36,#REF!)</f>
        <v>#REF!</v>
      </c>
      <c r="AN36" s="51" t="e">
        <f>SUMIF(#REF!,$A36,#REF!)</f>
        <v>#REF!</v>
      </c>
      <c r="AO36" s="52" t="e">
        <f t="shared" si="25"/>
        <v>#REF!</v>
      </c>
      <c r="AP36" s="50" t="e">
        <f>SUMIF(#REF!,$A36,#REF!)</f>
        <v>#REF!</v>
      </c>
      <c r="AQ36" s="12" t="e">
        <f>SUMIF(#REF!,$A36,#REF!)</f>
        <v>#REF!</v>
      </c>
      <c r="AR36" s="12" t="e">
        <f>SUMIF(#REF!,$A36,#REF!)</f>
        <v>#REF!</v>
      </c>
      <c r="AS36" s="12" t="e">
        <f>SUMIF(#REF!,$A36,#REF!)</f>
        <v>#REF!</v>
      </c>
      <c r="AT36" s="12" t="e">
        <f>SUMIF(#REF!,$A36,#REF!)</f>
        <v>#REF!</v>
      </c>
      <c r="AU36" s="12" t="e">
        <f>SUMIF(#REF!,$A36,#REF!)</f>
        <v>#REF!</v>
      </c>
      <c r="AV36" s="51" t="e">
        <f>SUMIF(#REF!,$A36,#REF!)</f>
        <v>#REF!</v>
      </c>
      <c r="AW36" s="52" t="e">
        <f t="shared" si="26"/>
        <v>#REF!</v>
      </c>
      <c r="AX36" s="50" t="e">
        <f>SUMIF(#REF!,$A36,#REF!)</f>
        <v>#REF!</v>
      </c>
      <c r="AY36" s="12" t="e">
        <f>SUMIF(#REF!,$A36,#REF!)</f>
        <v>#REF!</v>
      </c>
      <c r="AZ36" s="12" t="e">
        <f>SUMIF(#REF!,$A36,#REF!)</f>
        <v>#REF!</v>
      </c>
      <c r="BA36" s="12" t="e">
        <f>SUMIF(#REF!,$A36,#REF!)</f>
        <v>#REF!</v>
      </c>
      <c r="BB36" s="12" t="e">
        <f>SUMIF(#REF!,$A36,#REF!)</f>
        <v>#REF!</v>
      </c>
      <c r="BC36" s="12" t="e">
        <f>SUMIF(#REF!,$A36,#REF!)</f>
        <v>#REF!</v>
      </c>
      <c r="BD36" s="51" t="e">
        <f>SUMIF(#REF!,$A36,#REF!)</f>
        <v>#REF!</v>
      </c>
      <c r="BE36" s="52" t="e">
        <f t="shared" si="27"/>
        <v>#REF!</v>
      </c>
      <c r="BF36" s="50" t="e">
        <f>SUMIF(#REF!,$A36,#REF!)</f>
        <v>#REF!</v>
      </c>
      <c r="BG36" s="12" t="e">
        <f>SUMIF(#REF!,$A36,#REF!)</f>
        <v>#REF!</v>
      </c>
      <c r="BH36" s="12" t="e">
        <f>SUMIF(#REF!,$A36,#REF!)</f>
        <v>#REF!</v>
      </c>
      <c r="BI36" s="12" t="e">
        <f>SUMIF(#REF!,$A36,#REF!)</f>
        <v>#REF!</v>
      </c>
      <c r="BJ36" s="12" t="e">
        <f>SUMIF(#REF!,$A36,#REF!)</f>
        <v>#REF!</v>
      </c>
      <c r="BK36" s="12" t="e">
        <f>SUMIF(#REF!,$A36,#REF!)</f>
        <v>#REF!</v>
      </c>
      <c r="BL36" s="51" t="e">
        <f>SUMIF(#REF!,$A36,#REF!)</f>
        <v>#REF!</v>
      </c>
      <c r="BM36" s="52" t="e">
        <f t="shared" si="28"/>
        <v>#REF!</v>
      </c>
      <c r="BN36" s="50" t="e">
        <f>SUMIF(#REF!,$A36,#REF!)</f>
        <v>#REF!</v>
      </c>
      <c r="BO36" s="12" t="e">
        <f>SUMIF(#REF!,$A36,#REF!)</f>
        <v>#REF!</v>
      </c>
      <c r="BP36" s="12" t="e">
        <f>SUMIF(#REF!,$A36,#REF!)</f>
        <v>#REF!</v>
      </c>
      <c r="BQ36" s="12" t="e">
        <f>SUMIF(#REF!,$A36,#REF!)</f>
        <v>#REF!</v>
      </c>
      <c r="BR36" s="12" t="e">
        <f>SUMIF(#REF!,$A36,#REF!)</f>
        <v>#REF!</v>
      </c>
      <c r="BS36" s="12" t="e">
        <f>SUMIF(#REF!,$A36,#REF!)</f>
        <v>#REF!</v>
      </c>
      <c r="BT36" s="51" t="e">
        <f>SUMIF(#REF!,$A36,#REF!)</f>
        <v>#REF!</v>
      </c>
      <c r="BU36" s="52" t="e">
        <f t="shared" si="29"/>
        <v>#REF!</v>
      </c>
      <c r="BV36" s="50" t="e">
        <f>SUMIF(#REF!,$A36,#REF!)</f>
        <v>#REF!</v>
      </c>
      <c r="BW36" s="12" t="e">
        <f>SUMIF(#REF!,$A36,#REF!)</f>
        <v>#REF!</v>
      </c>
      <c r="BX36" s="12" t="e">
        <f>SUMIF(#REF!,$A36,#REF!)</f>
        <v>#REF!</v>
      </c>
      <c r="BY36" s="12" t="e">
        <f>SUMIF(#REF!,$A36,#REF!)</f>
        <v>#REF!</v>
      </c>
      <c r="BZ36" s="12" t="e">
        <f>SUMIF(#REF!,$A36,#REF!)</f>
        <v>#REF!</v>
      </c>
      <c r="CA36" s="12" t="e">
        <f>SUMIF(#REF!,$A36,#REF!)</f>
        <v>#REF!</v>
      </c>
      <c r="CB36" s="51" t="e">
        <f>SUMIF(#REF!,$A36,#REF!)</f>
        <v>#REF!</v>
      </c>
      <c r="CC36" s="52" t="e">
        <f t="shared" si="30"/>
        <v>#REF!</v>
      </c>
      <c r="CD36" s="50" t="e">
        <f>SUMIF(#REF!,$A36,#REF!)</f>
        <v>#REF!</v>
      </c>
      <c r="CE36" s="12" t="e">
        <f>SUMIF(#REF!,$A36,#REF!)</f>
        <v>#REF!</v>
      </c>
      <c r="CF36" s="12" t="e">
        <f>SUMIF(#REF!,$A36,#REF!)</f>
        <v>#REF!</v>
      </c>
      <c r="CG36" s="12" t="e">
        <f>SUMIF(#REF!,$A36,#REF!)</f>
        <v>#REF!</v>
      </c>
      <c r="CH36" s="12" t="e">
        <f>SUMIF(#REF!,$A36,#REF!)</f>
        <v>#REF!</v>
      </c>
      <c r="CI36" s="12" t="e">
        <f>SUMIF(#REF!,$A36,#REF!)</f>
        <v>#REF!</v>
      </c>
      <c r="CJ36" s="51" t="e">
        <f>SUMIF(#REF!,$A36,#REF!)</f>
        <v>#REF!</v>
      </c>
      <c r="CK36" s="52" t="e">
        <f t="shared" si="31"/>
        <v>#REF!</v>
      </c>
      <c r="CL36" s="50" t="e">
        <f>SUMIF(#REF!,$A36,#REF!)</f>
        <v>#REF!</v>
      </c>
      <c r="CM36" s="12" t="e">
        <f>SUMIF(#REF!,$A36,#REF!)</f>
        <v>#REF!</v>
      </c>
      <c r="CN36" s="12" t="e">
        <f>SUMIF(#REF!,$A36,#REF!)</f>
        <v>#REF!</v>
      </c>
      <c r="CO36" s="12" t="e">
        <f>SUMIF(#REF!,$A36,#REF!)</f>
        <v>#REF!</v>
      </c>
      <c r="CP36" s="12" t="e">
        <f>SUMIF(#REF!,$A36,#REF!)</f>
        <v>#REF!</v>
      </c>
      <c r="CQ36" s="12" t="e">
        <f>SUMIF(#REF!,$A36,#REF!)</f>
        <v>#REF!</v>
      </c>
      <c r="CR36" s="51" t="e">
        <f>SUMIF(#REF!,$A36,#REF!)</f>
        <v>#REF!</v>
      </c>
      <c r="CS36" s="52" t="e">
        <f t="shared" si="32"/>
        <v>#REF!</v>
      </c>
      <c r="CT36" s="50" t="e">
        <f t="shared" ref="CT36:CZ36" si="51">+B36+J36+R36+Z36+AH36+AP36+AX36+BF36+BN36+BV36+CD36+CL36</f>
        <v>#REF!</v>
      </c>
      <c r="CU36" s="12" t="e">
        <f t="shared" si="51"/>
        <v>#REF!</v>
      </c>
      <c r="CV36" s="12" t="e">
        <f t="shared" si="51"/>
        <v>#REF!</v>
      </c>
      <c r="CW36" s="12" t="e">
        <f t="shared" si="51"/>
        <v>#REF!</v>
      </c>
      <c r="CX36" s="12" t="e">
        <f t="shared" si="51"/>
        <v>#REF!</v>
      </c>
      <c r="CY36" s="12" t="e">
        <f t="shared" si="51"/>
        <v>#REF!</v>
      </c>
      <c r="CZ36" s="51" t="e">
        <f t="shared" si="51"/>
        <v>#REF!</v>
      </c>
      <c r="DA36" s="52" t="e">
        <f t="shared" si="34"/>
        <v>#REF!</v>
      </c>
    </row>
    <row r="37" spans="1:105" ht="15.75" customHeight="1" x14ac:dyDescent="0.25">
      <c r="A37" s="13" t="s">
        <v>49</v>
      </c>
      <c r="B37" s="14" t="e">
        <f t="shared" ref="B37:DA37" si="52">SUM(B19:B36)</f>
        <v>#REF!</v>
      </c>
      <c r="C37" s="13" t="e">
        <f t="shared" si="52"/>
        <v>#REF!</v>
      </c>
      <c r="D37" s="13" t="e">
        <f t="shared" si="52"/>
        <v>#REF!</v>
      </c>
      <c r="E37" s="13" t="e">
        <f t="shared" si="52"/>
        <v>#REF!</v>
      </c>
      <c r="F37" s="13" t="e">
        <f t="shared" si="52"/>
        <v>#REF!</v>
      </c>
      <c r="G37" s="13" t="e">
        <f t="shared" si="52"/>
        <v>#REF!</v>
      </c>
      <c r="H37" s="15" t="e">
        <f t="shared" si="52"/>
        <v>#REF!</v>
      </c>
      <c r="I37" s="16" t="e">
        <f t="shared" si="52"/>
        <v>#REF!</v>
      </c>
      <c r="J37" s="14" t="e">
        <f t="shared" si="52"/>
        <v>#REF!</v>
      </c>
      <c r="K37" s="13" t="e">
        <f t="shared" si="52"/>
        <v>#REF!</v>
      </c>
      <c r="L37" s="13" t="e">
        <f t="shared" si="52"/>
        <v>#REF!</v>
      </c>
      <c r="M37" s="13" t="e">
        <f t="shared" si="52"/>
        <v>#REF!</v>
      </c>
      <c r="N37" s="13" t="e">
        <f t="shared" si="52"/>
        <v>#REF!</v>
      </c>
      <c r="O37" s="13" t="e">
        <f t="shared" si="52"/>
        <v>#REF!</v>
      </c>
      <c r="P37" s="15" t="e">
        <f t="shared" si="52"/>
        <v>#REF!</v>
      </c>
      <c r="Q37" s="16" t="e">
        <f t="shared" si="52"/>
        <v>#REF!</v>
      </c>
      <c r="R37" s="14" t="e">
        <f t="shared" si="52"/>
        <v>#REF!</v>
      </c>
      <c r="S37" s="13" t="e">
        <f t="shared" si="52"/>
        <v>#REF!</v>
      </c>
      <c r="T37" s="13" t="e">
        <f t="shared" si="52"/>
        <v>#REF!</v>
      </c>
      <c r="U37" s="13" t="e">
        <f t="shared" si="52"/>
        <v>#REF!</v>
      </c>
      <c r="V37" s="13" t="e">
        <f t="shared" si="52"/>
        <v>#REF!</v>
      </c>
      <c r="W37" s="13" t="e">
        <f t="shared" si="52"/>
        <v>#REF!</v>
      </c>
      <c r="X37" s="15" t="e">
        <f t="shared" si="52"/>
        <v>#REF!</v>
      </c>
      <c r="Y37" s="16" t="e">
        <f t="shared" si="52"/>
        <v>#REF!</v>
      </c>
      <c r="Z37" s="14" t="e">
        <f t="shared" si="52"/>
        <v>#REF!</v>
      </c>
      <c r="AA37" s="13" t="e">
        <f t="shared" si="52"/>
        <v>#REF!</v>
      </c>
      <c r="AB37" s="13" t="e">
        <f t="shared" si="52"/>
        <v>#REF!</v>
      </c>
      <c r="AC37" s="13" t="e">
        <f t="shared" si="52"/>
        <v>#REF!</v>
      </c>
      <c r="AD37" s="13" t="e">
        <f t="shared" si="52"/>
        <v>#REF!</v>
      </c>
      <c r="AE37" s="13" t="e">
        <f t="shared" si="52"/>
        <v>#REF!</v>
      </c>
      <c r="AF37" s="15" t="e">
        <f t="shared" si="52"/>
        <v>#REF!</v>
      </c>
      <c r="AG37" s="16" t="e">
        <f t="shared" si="52"/>
        <v>#REF!</v>
      </c>
      <c r="AH37" s="14" t="e">
        <f t="shared" si="52"/>
        <v>#REF!</v>
      </c>
      <c r="AI37" s="13" t="e">
        <f t="shared" si="52"/>
        <v>#REF!</v>
      </c>
      <c r="AJ37" s="13" t="e">
        <f t="shared" si="52"/>
        <v>#REF!</v>
      </c>
      <c r="AK37" s="13" t="e">
        <f t="shared" si="52"/>
        <v>#REF!</v>
      </c>
      <c r="AL37" s="13" t="e">
        <f t="shared" si="52"/>
        <v>#REF!</v>
      </c>
      <c r="AM37" s="13" t="e">
        <f t="shared" si="52"/>
        <v>#REF!</v>
      </c>
      <c r="AN37" s="15" t="e">
        <f t="shared" si="52"/>
        <v>#REF!</v>
      </c>
      <c r="AO37" s="16" t="e">
        <f t="shared" si="52"/>
        <v>#REF!</v>
      </c>
      <c r="AP37" s="14" t="e">
        <f t="shared" si="52"/>
        <v>#REF!</v>
      </c>
      <c r="AQ37" s="13" t="e">
        <f t="shared" si="52"/>
        <v>#REF!</v>
      </c>
      <c r="AR37" s="13" t="e">
        <f t="shared" si="52"/>
        <v>#REF!</v>
      </c>
      <c r="AS37" s="13" t="e">
        <f t="shared" si="52"/>
        <v>#REF!</v>
      </c>
      <c r="AT37" s="13" t="e">
        <f t="shared" si="52"/>
        <v>#REF!</v>
      </c>
      <c r="AU37" s="13" t="e">
        <f t="shared" si="52"/>
        <v>#REF!</v>
      </c>
      <c r="AV37" s="15" t="e">
        <f t="shared" si="52"/>
        <v>#REF!</v>
      </c>
      <c r="AW37" s="16" t="e">
        <f t="shared" si="52"/>
        <v>#REF!</v>
      </c>
      <c r="AX37" s="14" t="e">
        <f t="shared" si="52"/>
        <v>#REF!</v>
      </c>
      <c r="AY37" s="13" t="e">
        <f t="shared" si="52"/>
        <v>#REF!</v>
      </c>
      <c r="AZ37" s="13" t="e">
        <f t="shared" si="52"/>
        <v>#REF!</v>
      </c>
      <c r="BA37" s="13" t="e">
        <f t="shared" si="52"/>
        <v>#REF!</v>
      </c>
      <c r="BB37" s="13" t="e">
        <f t="shared" si="52"/>
        <v>#REF!</v>
      </c>
      <c r="BC37" s="13" t="e">
        <f t="shared" si="52"/>
        <v>#REF!</v>
      </c>
      <c r="BD37" s="15" t="e">
        <f t="shared" si="52"/>
        <v>#REF!</v>
      </c>
      <c r="BE37" s="16" t="e">
        <f t="shared" si="52"/>
        <v>#REF!</v>
      </c>
      <c r="BF37" s="14" t="e">
        <f t="shared" si="52"/>
        <v>#REF!</v>
      </c>
      <c r="BG37" s="13" t="e">
        <f t="shared" si="52"/>
        <v>#REF!</v>
      </c>
      <c r="BH37" s="13" t="e">
        <f t="shared" si="52"/>
        <v>#REF!</v>
      </c>
      <c r="BI37" s="13" t="e">
        <f t="shared" si="52"/>
        <v>#REF!</v>
      </c>
      <c r="BJ37" s="13" t="e">
        <f t="shared" si="52"/>
        <v>#REF!</v>
      </c>
      <c r="BK37" s="13" t="e">
        <f t="shared" si="52"/>
        <v>#REF!</v>
      </c>
      <c r="BL37" s="15" t="e">
        <f t="shared" si="52"/>
        <v>#REF!</v>
      </c>
      <c r="BM37" s="16" t="e">
        <f t="shared" si="52"/>
        <v>#REF!</v>
      </c>
      <c r="BN37" s="14" t="e">
        <f t="shared" si="52"/>
        <v>#REF!</v>
      </c>
      <c r="BO37" s="13" t="e">
        <f t="shared" si="52"/>
        <v>#REF!</v>
      </c>
      <c r="BP37" s="13" t="e">
        <f t="shared" si="52"/>
        <v>#REF!</v>
      </c>
      <c r="BQ37" s="13" t="e">
        <f t="shared" si="52"/>
        <v>#REF!</v>
      </c>
      <c r="BR37" s="13" t="e">
        <f t="shared" si="52"/>
        <v>#REF!</v>
      </c>
      <c r="BS37" s="13" t="e">
        <f t="shared" si="52"/>
        <v>#REF!</v>
      </c>
      <c r="BT37" s="15" t="e">
        <f t="shared" si="52"/>
        <v>#REF!</v>
      </c>
      <c r="BU37" s="16" t="e">
        <f t="shared" si="52"/>
        <v>#REF!</v>
      </c>
      <c r="BV37" s="14" t="e">
        <f t="shared" si="52"/>
        <v>#REF!</v>
      </c>
      <c r="BW37" s="13" t="e">
        <f t="shared" si="52"/>
        <v>#REF!</v>
      </c>
      <c r="BX37" s="13" t="e">
        <f t="shared" si="52"/>
        <v>#REF!</v>
      </c>
      <c r="BY37" s="13" t="e">
        <f t="shared" si="52"/>
        <v>#REF!</v>
      </c>
      <c r="BZ37" s="13" t="e">
        <f t="shared" si="52"/>
        <v>#REF!</v>
      </c>
      <c r="CA37" s="13" t="e">
        <f t="shared" si="52"/>
        <v>#REF!</v>
      </c>
      <c r="CB37" s="15" t="e">
        <f t="shared" si="52"/>
        <v>#REF!</v>
      </c>
      <c r="CC37" s="16" t="e">
        <f t="shared" si="52"/>
        <v>#REF!</v>
      </c>
      <c r="CD37" s="14" t="e">
        <f t="shared" si="52"/>
        <v>#REF!</v>
      </c>
      <c r="CE37" s="13" t="e">
        <f t="shared" si="52"/>
        <v>#REF!</v>
      </c>
      <c r="CF37" s="13" t="e">
        <f t="shared" si="52"/>
        <v>#REF!</v>
      </c>
      <c r="CG37" s="13" t="e">
        <f t="shared" si="52"/>
        <v>#REF!</v>
      </c>
      <c r="CH37" s="13" t="e">
        <f t="shared" si="52"/>
        <v>#REF!</v>
      </c>
      <c r="CI37" s="13" t="e">
        <f t="shared" si="52"/>
        <v>#REF!</v>
      </c>
      <c r="CJ37" s="15" t="e">
        <f t="shared" si="52"/>
        <v>#REF!</v>
      </c>
      <c r="CK37" s="16" t="e">
        <f t="shared" si="52"/>
        <v>#REF!</v>
      </c>
      <c r="CL37" s="14" t="e">
        <f t="shared" si="52"/>
        <v>#REF!</v>
      </c>
      <c r="CM37" s="13" t="e">
        <f t="shared" si="52"/>
        <v>#REF!</v>
      </c>
      <c r="CN37" s="13" t="e">
        <f t="shared" si="52"/>
        <v>#REF!</v>
      </c>
      <c r="CO37" s="13" t="e">
        <f t="shared" si="52"/>
        <v>#REF!</v>
      </c>
      <c r="CP37" s="13" t="e">
        <f t="shared" si="52"/>
        <v>#REF!</v>
      </c>
      <c r="CQ37" s="13" t="e">
        <f t="shared" si="52"/>
        <v>#REF!</v>
      </c>
      <c r="CR37" s="15" t="e">
        <f t="shared" si="52"/>
        <v>#REF!</v>
      </c>
      <c r="CS37" s="16" t="e">
        <f t="shared" si="52"/>
        <v>#REF!</v>
      </c>
      <c r="CT37" s="14" t="e">
        <f t="shared" si="52"/>
        <v>#REF!</v>
      </c>
      <c r="CU37" s="13" t="e">
        <f t="shared" si="52"/>
        <v>#REF!</v>
      </c>
      <c r="CV37" s="13" t="e">
        <f t="shared" si="52"/>
        <v>#REF!</v>
      </c>
      <c r="CW37" s="13" t="e">
        <f t="shared" si="52"/>
        <v>#REF!</v>
      </c>
      <c r="CX37" s="13" t="e">
        <f t="shared" si="52"/>
        <v>#REF!</v>
      </c>
      <c r="CY37" s="13" t="e">
        <f t="shared" si="52"/>
        <v>#REF!</v>
      </c>
      <c r="CZ37" s="15" t="e">
        <f t="shared" si="52"/>
        <v>#REF!</v>
      </c>
      <c r="DA37" s="16" t="e">
        <f t="shared" si="52"/>
        <v>#REF!</v>
      </c>
    </row>
    <row r="38" spans="1:105" ht="15.75" customHeight="1" x14ac:dyDescent="0.25">
      <c r="B38" s="47"/>
      <c r="H38" s="48"/>
      <c r="I38" s="49"/>
      <c r="J38" s="47"/>
      <c r="P38" s="48"/>
      <c r="Q38" s="49"/>
      <c r="R38" s="47"/>
      <c r="X38" s="48"/>
      <c r="Y38" s="49"/>
      <c r="Z38" s="47"/>
      <c r="AF38" s="48"/>
      <c r="AG38" s="49"/>
      <c r="AH38" s="47"/>
      <c r="AN38" s="48"/>
      <c r="AO38" s="49"/>
      <c r="AP38" s="47"/>
      <c r="AV38" s="48"/>
      <c r="AW38" s="49"/>
      <c r="AX38" s="47"/>
      <c r="BD38" s="48"/>
      <c r="BE38" s="49"/>
      <c r="BF38" s="47"/>
      <c r="BL38" s="48"/>
      <c r="BM38" s="49"/>
      <c r="BN38" s="47"/>
      <c r="BT38" s="48"/>
      <c r="BU38" s="49"/>
      <c r="BV38" s="47"/>
      <c r="CB38" s="48"/>
      <c r="CC38" s="49"/>
      <c r="CD38" s="47"/>
      <c r="CJ38" s="48"/>
      <c r="CK38" s="49"/>
      <c r="CL38" s="47"/>
      <c r="CR38" s="48"/>
      <c r="CS38" s="49"/>
      <c r="CT38" s="47"/>
      <c r="CZ38" s="48"/>
      <c r="DA38" s="49"/>
    </row>
    <row r="39" spans="1:105" ht="15.75" customHeight="1" x14ac:dyDescent="0.25">
      <c r="A39" s="53" t="s">
        <v>50</v>
      </c>
      <c r="B39" s="21" t="e">
        <f t="shared" ref="B39:DA39" si="53">B16+B37</f>
        <v>#REF!</v>
      </c>
      <c r="C39" s="53" t="e">
        <f t="shared" si="53"/>
        <v>#REF!</v>
      </c>
      <c r="D39" s="53" t="e">
        <f t="shared" si="53"/>
        <v>#REF!</v>
      </c>
      <c r="E39" s="53" t="e">
        <f t="shared" si="53"/>
        <v>#REF!</v>
      </c>
      <c r="F39" s="53" t="e">
        <f t="shared" si="53"/>
        <v>#REF!</v>
      </c>
      <c r="G39" s="53" t="e">
        <f t="shared" si="53"/>
        <v>#REF!</v>
      </c>
      <c r="H39" s="22" t="e">
        <f t="shared" si="53"/>
        <v>#REF!</v>
      </c>
      <c r="I39" s="23" t="e">
        <f t="shared" si="53"/>
        <v>#REF!</v>
      </c>
      <c r="J39" s="21" t="e">
        <f t="shared" si="53"/>
        <v>#REF!</v>
      </c>
      <c r="K39" s="53" t="e">
        <f t="shared" si="53"/>
        <v>#REF!</v>
      </c>
      <c r="L39" s="53" t="e">
        <f t="shared" si="53"/>
        <v>#REF!</v>
      </c>
      <c r="M39" s="53" t="e">
        <f t="shared" si="53"/>
        <v>#REF!</v>
      </c>
      <c r="N39" s="53" t="e">
        <f t="shared" si="53"/>
        <v>#REF!</v>
      </c>
      <c r="O39" s="53" t="e">
        <f t="shared" si="53"/>
        <v>#REF!</v>
      </c>
      <c r="P39" s="22" t="e">
        <f t="shared" si="53"/>
        <v>#REF!</v>
      </c>
      <c r="Q39" s="23" t="e">
        <f t="shared" si="53"/>
        <v>#REF!</v>
      </c>
      <c r="R39" s="21" t="e">
        <f t="shared" si="53"/>
        <v>#REF!</v>
      </c>
      <c r="S39" s="53" t="e">
        <f t="shared" si="53"/>
        <v>#REF!</v>
      </c>
      <c r="T39" s="53" t="e">
        <f t="shared" si="53"/>
        <v>#REF!</v>
      </c>
      <c r="U39" s="53" t="e">
        <f t="shared" si="53"/>
        <v>#REF!</v>
      </c>
      <c r="V39" s="53" t="e">
        <f t="shared" si="53"/>
        <v>#REF!</v>
      </c>
      <c r="W39" s="53" t="e">
        <f t="shared" si="53"/>
        <v>#REF!</v>
      </c>
      <c r="X39" s="22" t="e">
        <f t="shared" si="53"/>
        <v>#REF!</v>
      </c>
      <c r="Y39" s="23" t="e">
        <f t="shared" si="53"/>
        <v>#REF!</v>
      </c>
      <c r="Z39" s="21" t="e">
        <f t="shared" si="53"/>
        <v>#REF!</v>
      </c>
      <c r="AA39" s="53" t="e">
        <f t="shared" si="53"/>
        <v>#REF!</v>
      </c>
      <c r="AB39" s="53" t="e">
        <f t="shared" si="53"/>
        <v>#REF!</v>
      </c>
      <c r="AC39" s="53" t="e">
        <f t="shared" si="53"/>
        <v>#REF!</v>
      </c>
      <c r="AD39" s="53" t="e">
        <f t="shared" si="53"/>
        <v>#REF!</v>
      </c>
      <c r="AE39" s="53" t="e">
        <f t="shared" si="53"/>
        <v>#REF!</v>
      </c>
      <c r="AF39" s="22" t="e">
        <f t="shared" si="53"/>
        <v>#REF!</v>
      </c>
      <c r="AG39" s="23" t="e">
        <f t="shared" si="53"/>
        <v>#REF!</v>
      </c>
      <c r="AH39" s="21" t="e">
        <f t="shared" si="53"/>
        <v>#REF!</v>
      </c>
      <c r="AI39" s="53" t="e">
        <f t="shared" si="53"/>
        <v>#REF!</v>
      </c>
      <c r="AJ39" s="53" t="e">
        <f t="shared" si="53"/>
        <v>#REF!</v>
      </c>
      <c r="AK39" s="53" t="e">
        <f t="shared" si="53"/>
        <v>#REF!</v>
      </c>
      <c r="AL39" s="53" t="e">
        <f t="shared" si="53"/>
        <v>#REF!</v>
      </c>
      <c r="AM39" s="53" t="e">
        <f t="shared" si="53"/>
        <v>#REF!</v>
      </c>
      <c r="AN39" s="22" t="e">
        <f t="shared" si="53"/>
        <v>#REF!</v>
      </c>
      <c r="AO39" s="23" t="e">
        <f t="shared" si="53"/>
        <v>#REF!</v>
      </c>
      <c r="AP39" s="21" t="e">
        <f t="shared" si="53"/>
        <v>#REF!</v>
      </c>
      <c r="AQ39" s="53" t="e">
        <f t="shared" si="53"/>
        <v>#REF!</v>
      </c>
      <c r="AR39" s="53" t="e">
        <f t="shared" si="53"/>
        <v>#REF!</v>
      </c>
      <c r="AS39" s="53" t="e">
        <f t="shared" si="53"/>
        <v>#REF!</v>
      </c>
      <c r="AT39" s="53" t="e">
        <f t="shared" si="53"/>
        <v>#REF!</v>
      </c>
      <c r="AU39" s="53" t="e">
        <f t="shared" si="53"/>
        <v>#REF!</v>
      </c>
      <c r="AV39" s="22" t="e">
        <f t="shared" si="53"/>
        <v>#REF!</v>
      </c>
      <c r="AW39" s="23" t="e">
        <f t="shared" si="53"/>
        <v>#REF!</v>
      </c>
      <c r="AX39" s="21" t="e">
        <f t="shared" si="53"/>
        <v>#REF!</v>
      </c>
      <c r="AY39" s="53" t="e">
        <f t="shared" si="53"/>
        <v>#REF!</v>
      </c>
      <c r="AZ39" s="53" t="e">
        <f t="shared" si="53"/>
        <v>#REF!</v>
      </c>
      <c r="BA39" s="53" t="e">
        <f t="shared" si="53"/>
        <v>#REF!</v>
      </c>
      <c r="BB39" s="53" t="e">
        <f t="shared" si="53"/>
        <v>#REF!</v>
      </c>
      <c r="BC39" s="53" t="e">
        <f t="shared" si="53"/>
        <v>#REF!</v>
      </c>
      <c r="BD39" s="22" t="e">
        <f t="shared" si="53"/>
        <v>#REF!</v>
      </c>
      <c r="BE39" s="23" t="e">
        <f t="shared" si="53"/>
        <v>#REF!</v>
      </c>
      <c r="BF39" s="21" t="e">
        <f t="shared" si="53"/>
        <v>#REF!</v>
      </c>
      <c r="BG39" s="53" t="e">
        <f t="shared" si="53"/>
        <v>#REF!</v>
      </c>
      <c r="BH39" s="53" t="e">
        <f t="shared" si="53"/>
        <v>#REF!</v>
      </c>
      <c r="BI39" s="53" t="e">
        <f t="shared" si="53"/>
        <v>#REF!</v>
      </c>
      <c r="BJ39" s="53" t="e">
        <f t="shared" si="53"/>
        <v>#REF!</v>
      </c>
      <c r="BK39" s="53" t="e">
        <f t="shared" si="53"/>
        <v>#REF!</v>
      </c>
      <c r="BL39" s="22" t="e">
        <f t="shared" si="53"/>
        <v>#REF!</v>
      </c>
      <c r="BM39" s="23" t="e">
        <f t="shared" si="53"/>
        <v>#REF!</v>
      </c>
      <c r="BN39" s="21" t="e">
        <f t="shared" si="53"/>
        <v>#REF!</v>
      </c>
      <c r="BO39" s="53" t="e">
        <f t="shared" si="53"/>
        <v>#REF!</v>
      </c>
      <c r="BP39" s="53" t="e">
        <f t="shared" si="53"/>
        <v>#REF!</v>
      </c>
      <c r="BQ39" s="53" t="e">
        <f t="shared" si="53"/>
        <v>#REF!</v>
      </c>
      <c r="BR39" s="53" t="e">
        <f t="shared" si="53"/>
        <v>#REF!</v>
      </c>
      <c r="BS39" s="53" t="e">
        <f t="shared" si="53"/>
        <v>#REF!</v>
      </c>
      <c r="BT39" s="22" t="e">
        <f t="shared" si="53"/>
        <v>#REF!</v>
      </c>
      <c r="BU39" s="23" t="e">
        <f t="shared" si="53"/>
        <v>#REF!</v>
      </c>
      <c r="BV39" s="21" t="e">
        <f t="shared" si="53"/>
        <v>#REF!</v>
      </c>
      <c r="BW39" s="53" t="e">
        <f t="shared" si="53"/>
        <v>#REF!</v>
      </c>
      <c r="BX39" s="53" t="e">
        <f t="shared" si="53"/>
        <v>#REF!</v>
      </c>
      <c r="BY39" s="53" t="e">
        <f t="shared" si="53"/>
        <v>#REF!</v>
      </c>
      <c r="BZ39" s="53" t="e">
        <f t="shared" si="53"/>
        <v>#REF!</v>
      </c>
      <c r="CA39" s="53" t="e">
        <f t="shared" si="53"/>
        <v>#REF!</v>
      </c>
      <c r="CB39" s="22" t="e">
        <f t="shared" si="53"/>
        <v>#REF!</v>
      </c>
      <c r="CC39" s="23" t="e">
        <f t="shared" si="53"/>
        <v>#REF!</v>
      </c>
      <c r="CD39" s="21" t="e">
        <f t="shared" si="53"/>
        <v>#REF!</v>
      </c>
      <c r="CE39" s="53" t="e">
        <f t="shared" si="53"/>
        <v>#REF!</v>
      </c>
      <c r="CF39" s="53" t="e">
        <f t="shared" si="53"/>
        <v>#REF!</v>
      </c>
      <c r="CG39" s="53" t="e">
        <f t="shared" si="53"/>
        <v>#REF!</v>
      </c>
      <c r="CH39" s="53" t="e">
        <f t="shared" si="53"/>
        <v>#REF!</v>
      </c>
      <c r="CI39" s="53" t="e">
        <f t="shared" si="53"/>
        <v>#REF!</v>
      </c>
      <c r="CJ39" s="22" t="e">
        <f t="shared" si="53"/>
        <v>#REF!</v>
      </c>
      <c r="CK39" s="23" t="e">
        <f t="shared" si="53"/>
        <v>#REF!</v>
      </c>
      <c r="CL39" s="21" t="e">
        <f t="shared" si="53"/>
        <v>#REF!</v>
      </c>
      <c r="CM39" s="53" t="e">
        <f t="shared" si="53"/>
        <v>#REF!</v>
      </c>
      <c r="CN39" s="53" t="e">
        <f t="shared" si="53"/>
        <v>#REF!</v>
      </c>
      <c r="CO39" s="53" t="e">
        <f t="shared" si="53"/>
        <v>#REF!</v>
      </c>
      <c r="CP39" s="53" t="e">
        <f t="shared" si="53"/>
        <v>#REF!</v>
      </c>
      <c r="CQ39" s="53" t="e">
        <f t="shared" si="53"/>
        <v>#REF!</v>
      </c>
      <c r="CR39" s="22" t="e">
        <f t="shared" si="53"/>
        <v>#REF!</v>
      </c>
      <c r="CS39" s="23" t="e">
        <f t="shared" si="53"/>
        <v>#REF!</v>
      </c>
      <c r="CT39" s="21" t="e">
        <f t="shared" si="53"/>
        <v>#REF!</v>
      </c>
      <c r="CU39" s="53" t="e">
        <f t="shared" si="53"/>
        <v>#REF!</v>
      </c>
      <c r="CV39" s="53" t="e">
        <f t="shared" si="53"/>
        <v>#REF!</v>
      </c>
      <c r="CW39" s="53" t="e">
        <f t="shared" si="53"/>
        <v>#REF!</v>
      </c>
      <c r="CX39" s="53" t="e">
        <f t="shared" si="53"/>
        <v>#REF!</v>
      </c>
      <c r="CY39" s="53" t="e">
        <f t="shared" si="53"/>
        <v>#REF!</v>
      </c>
      <c r="CZ39" s="22" t="e">
        <f t="shared" si="53"/>
        <v>#REF!</v>
      </c>
      <c r="DA39" s="23" t="e">
        <f t="shared" si="53"/>
        <v>#REF!</v>
      </c>
    </row>
    <row r="40" spans="1:105" ht="15.75" customHeight="1" x14ac:dyDescent="0.25">
      <c r="B40" s="47"/>
      <c r="H40" s="48"/>
      <c r="I40" s="49"/>
      <c r="J40" s="47"/>
      <c r="P40" s="48"/>
      <c r="Q40" s="49"/>
      <c r="R40" s="47"/>
      <c r="X40" s="48"/>
      <c r="Y40" s="49"/>
      <c r="Z40" s="47"/>
      <c r="AF40" s="48"/>
      <c r="AG40" s="49"/>
      <c r="AH40" s="47"/>
      <c r="AN40" s="48"/>
      <c r="AO40" s="49"/>
      <c r="AP40" s="47"/>
      <c r="AV40" s="48"/>
      <c r="AW40" s="49"/>
      <c r="AX40" s="47"/>
      <c r="BD40" s="48"/>
      <c r="BE40" s="49"/>
      <c r="BF40" s="47"/>
      <c r="BL40" s="48"/>
      <c r="BM40" s="49"/>
      <c r="BN40" s="47"/>
      <c r="BT40" s="48"/>
      <c r="BU40" s="49"/>
      <c r="BV40" s="47"/>
      <c r="CB40" s="48"/>
      <c r="CC40" s="49"/>
      <c r="CD40" s="47"/>
      <c r="CJ40" s="48"/>
      <c r="CK40" s="49"/>
      <c r="CL40" s="47"/>
      <c r="CR40" s="48"/>
      <c r="CS40" s="49"/>
      <c r="CT40" s="47"/>
      <c r="CZ40" s="48"/>
      <c r="DA40" s="49"/>
    </row>
    <row r="41" spans="1:105" ht="15.75" customHeight="1" x14ac:dyDescent="0.25">
      <c r="A41" s="11" t="s">
        <v>51</v>
      </c>
      <c r="B41" s="47"/>
      <c r="H41" s="48"/>
      <c r="I41" s="49"/>
      <c r="J41" s="47"/>
      <c r="P41" s="48"/>
      <c r="Q41" s="49"/>
      <c r="R41" s="47"/>
      <c r="X41" s="48"/>
      <c r="Y41" s="49"/>
      <c r="Z41" s="47"/>
      <c r="AF41" s="48"/>
      <c r="AG41" s="49"/>
      <c r="AH41" s="47"/>
      <c r="AN41" s="48"/>
      <c r="AO41" s="49"/>
      <c r="AP41" s="47"/>
      <c r="AV41" s="48"/>
      <c r="AW41" s="49"/>
      <c r="AX41" s="47"/>
      <c r="BD41" s="48"/>
      <c r="BE41" s="49"/>
      <c r="BF41" s="47"/>
      <c r="BL41" s="48"/>
      <c r="BM41" s="49"/>
      <c r="BN41" s="47"/>
      <c r="BT41" s="48"/>
      <c r="BU41" s="49"/>
      <c r="BV41" s="47"/>
      <c r="CB41" s="48"/>
      <c r="CC41" s="49"/>
      <c r="CD41" s="47"/>
      <c r="CJ41" s="48"/>
      <c r="CK41" s="49"/>
      <c r="CL41" s="47"/>
      <c r="CR41" s="48"/>
      <c r="CS41" s="49"/>
      <c r="CT41" s="47"/>
      <c r="CZ41" s="48"/>
      <c r="DA41" s="49"/>
    </row>
    <row r="42" spans="1:105" ht="15.75" customHeight="1" x14ac:dyDescent="0.25">
      <c r="A42" s="3" t="s">
        <v>52</v>
      </c>
      <c r="B42" s="50" t="e">
        <f>SUMIF(#REF!,$A42,#REF!)</f>
        <v>#REF!</v>
      </c>
      <c r="C42" s="12" t="e">
        <f>SUMIF(#REF!,$A42,#REF!)</f>
        <v>#REF!</v>
      </c>
      <c r="D42" s="12" t="e">
        <f>SUMIF(#REF!,$A42,#REF!)</f>
        <v>#REF!</v>
      </c>
      <c r="E42" s="12" t="e">
        <f>SUMIF(#REF!,$A42,#REF!)</f>
        <v>#REF!</v>
      </c>
      <c r="F42" s="12" t="e">
        <f>SUMIF(#REF!,$A42,#REF!)</f>
        <v>#REF!</v>
      </c>
      <c r="G42" s="12" t="e">
        <f>SUMIF(#REF!,$A42,#REF!)</f>
        <v>#REF!</v>
      </c>
      <c r="H42" s="51" t="e">
        <f>SUMIF(#REF!,$A42,#REF!)</f>
        <v>#REF!</v>
      </c>
      <c r="I42" s="52" t="e">
        <f t="shared" ref="I42:I48" si="54">SUM(B42:H42)</f>
        <v>#REF!</v>
      </c>
      <c r="J42" s="50" t="e">
        <f>SUMIF(#REF!,$A42,#REF!)</f>
        <v>#REF!</v>
      </c>
      <c r="K42" s="12" t="e">
        <f>SUMIF(#REF!,$A42,#REF!)</f>
        <v>#REF!</v>
      </c>
      <c r="L42" s="12" t="e">
        <f>SUMIF(#REF!,$A42,#REF!)</f>
        <v>#REF!</v>
      </c>
      <c r="M42" s="12" t="e">
        <f>SUMIF(#REF!,$A42,#REF!)</f>
        <v>#REF!</v>
      </c>
      <c r="N42" s="12" t="e">
        <f>SUMIF(#REF!,$A42,#REF!)</f>
        <v>#REF!</v>
      </c>
      <c r="O42" s="12" t="e">
        <f>SUMIF(#REF!,$A42,#REF!)</f>
        <v>#REF!</v>
      </c>
      <c r="P42" s="51" t="e">
        <f>SUMIF(#REF!,$A42,#REF!)</f>
        <v>#REF!</v>
      </c>
      <c r="Q42" s="52" t="e">
        <f t="shared" ref="Q42:Q48" si="55">SUM(J42:P42)</f>
        <v>#REF!</v>
      </c>
      <c r="R42" s="50" t="e">
        <f>SUMIF(#REF!,$A42,#REF!)</f>
        <v>#REF!</v>
      </c>
      <c r="S42" s="12" t="e">
        <f>SUMIF(#REF!,$A42,#REF!)</f>
        <v>#REF!</v>
      </c>
      <c r="T42" s="12" t="e">
        <f>SUMIF(#REF!,$A42,#REF!)</f>
        <v>#REF!</v>
      </c>
      <c r="U42" s="12" t="e">
        <f>SUMIF(#REF!,$A42,#REF!)</f>
        <v>#REF!</v>
      </c>
      <c r="V42" s="12" t="e">
        <f>SUMIF(#REF!,$A42,#REF!)</f>
        <v>#REF!</v>
      </c>
      <c r="W42" s="12" t="e">
        <f>SUMIF(#REF!,$A42,#REF!)</f>
        <v>#REF!</v>
      </c>
      <c r="X42" s="51" t="e">
        <f>SUMIF(#REF!,$A42,#REF!)</f>
        <v>#REF!</v>
      </c>
      <c r="Y42" s="52" t="e">
        <f t="shared" ref="Y42:Y48" si="56">SUM(R42:X42)</f>
        <v>#REF!</v>
      </c>
      <c r="Z42" s="50" t="e">
        <f>SUMIF(#REF!,$A42,#REF!)</f>
        <v>#REF!</v>
      </c>
      <c r="AA42" s="12" t="e">
        <f>SUMIF(#REF!,$A42,#REF!)</f>
        <v>#REF!</v>
      </c>
      <c r="AB42" s="12" t="e">
        <f>SUMIF(#REF!,$A42,#REF!)</f>
        <v>#REF!</v>
      </c>
      <c r="AC42" s="12" t="e">
        <f>SUMIF(#REF!,$A42,#REF!)</f>
        <v>#REF!</v>
      </c>
      <c r="AD42" s="12" t="e">
        <f>SUMIF(#REF!,$A42,#REF!)</f>
        <v>#REF!</v>
      </c>
      <c r="AE42" s="12" t="e">
        <f>SUMIF(#REF!,$A42,#REF!)</f>
        <v>#REF!</v>
      </c>
      <c r="AF42" s="51" t="e">
        <f>SUMIF(#REF!,$A42,#REF!)</f>
        <v>#REF!</v>
      </c>
      <c r="AG42" s="52" t="e">
        <f t="shared" ref="AG42:AG48" si="57">SUM(Z42:AF42)</f>
        <v>#REF!</v>
      </c>
      <c r="AH42" s="50" t="e">
        <f>SUMIF(#REF!,$A42,#REF!)</f>
        <v>#REF!</v>
      </c>
      <c r="AI42" s="12" t="e">
        <f>SUMIF(#REF!,$A42,#REF!)</f>
        <v>#REF!</v>
      </c>
      <c r="AJ42" s="12" t="e">
        <f>SUMIF(#REF!,$A42,#REF!)</f>
        <v>#REF!</v>
      </c>
      <c r="AK42" s="12" t="e">
        <f>SUMIF(#REF!,$A42,#REF!)</f>
        <v>#REF!</v>
      </c>
      <c r="AL42" s="12" t="e">
        <f>SUMIF(#REF!,$A42,#REF!)</f>
        <v>#REF!</v>
      </c>
      <c r="AM42" s="12" t="e">
        <f>SUMIF(#REF!,$A42,#REF!)</f>
        <v>#REF!</v>
      </c>
      <c r="AN42" s="51" t="e">
        <f>SUMIF(#REF!,$A42,#REF!)</f>
        <v>#REF!</v>
      </c>
      <c r="AO42" s="52" t="e">
        <f t="shared" ref="AO42:AO48" si="58">SUM(AH42:AN42)</f>
        <v>#REF!</v>
      </c>
      <c r="AP42" s="50" t="e">
        <f>SUMIF(#REF!,$A42,#REF!)</f>
        <v>#REF!</v>
      </c>
      <c r="AQ42" s="12" t="e">
        <f>SUMIF(#REF!,$A42,#REF!)</f>
        <v>#REF!</v>
      </c>
      <c r="AR42" s="12" t="e">
        <f>SUMIF(#REF!,$A42,#REF!)</f>
        <v>#REF!</v>
      </c>
      <c r="AS42" s="12" t="e">
        <f>SUMIF(#REF!,$A42,#REF!)</f>
        <v>#REF!</v>
      </c>
      <c r="AT42" s="12" t="e">
        <f>SUMIF(#REF!,$A42,#REF!)</f>
        <v>#REF!</v>
      </c>
      <c r="AU42" s="12" t="e">
        <f>SUMIF(#REF!,$A42,#REF!)</f>
        <v>#REF!</v>
      </c>
      <c r="AV42" s="51" t="e">
        <f>SUMIF(#REF!,$A42,#REF!)</f>
        <v>#REF!</v>
      </c>
      <c r="AW42" s="52" t="e">
        <f t="shared" ref="AW42:AW48" si="59">SUM(AP42:AV42)</f>
        <v>#REF!</v>
      </c>
      <c r="AX42" s="50" t="e">
        <f>SUMIF(#REF!,$A42,#REF!)</f>
        <v>#REF!</v>
      </c>
      <c r="AY42" s="12" t="e">
        <f>SUMIF(#REF!,$A42,#REF!)</f>
        <v>#REF!</v>
      </c>
      <c r="AZ42" s="12" t="e">
        <f>SUMIF(#REF!,$A42,#REF!)</f>
        <v>#REF!</v>
      </c>
      <c r="BA42" s="12" t="e">
        <f>SUMIF(#REF!,$A42,#REF!)</f>
        <v>#REF!</v>
      </c>
      <c r="BB42" s="12" t="e">
        <f>SUMIF(#REF!,$A42,#REF!)</f>
        <v>#REF!</v>
      </c>
      <c r="BC42" s="12" t="e">
        <f>SUMIF(#REF!,$A42,#REF!)</f>
        <v>#REF!</v>
      </c>
      <c r="BD42" s="51" t="e">
        <f>SUMIF(#REF!,$A42,#REF!)</f>
        <v>#REF!</v>
      </c>
      <c r="BE42" s="52" t="e">
        <f t="shared" ref="BE42:BE48" si="60">SUM(AX42:BD42)</f>
        <v>#REF!</v>
      </c>
      <c r="BF42" s="50" t="e">
        <f>SUMIF(#REF!,$A42,#REF!)</f>
        <v>#REF!</v>
      </c>
      <c r="BG42" s="12" t="e">
        <f>SUMIF(#REF!,$A42,#REF!)</f>
        <v>#REF!</v>
      </c>
      <c r="BH42" s="12" t="e">
        <f>SUMIF(#REF!,$A42,#REF!)</f>
        <v>#REF!</v>
      </c>
      <c r="BI42" s="12" t="e">
        <f>SUMIF(#REF!,$A42,#REF!)</f>
        <v>#REF!</v>
      </c>
      <c r="BJ42" s="12" t="e">
        <f>SUMIF(#REF!,$A42,#REF!)</f>
        <v>#REF!</v>
      </c>
      <c r="BK42" s="12" t="e">
        <f>SUMIF(#REF!,$A42,#REF!)</f>
        <v>#REF!</v>
      </c>
      <c r="BL42" s="51" t="e">
        <f>SUMIF(#REF!,$A42,#REF!)</f>
        <v>#REF!</v>
      </c>
      <c r="BM42" s="52" t="e">
        <f t="shared" ref="BM42:BM48" si="61">SUM(BF42:BL42)</f>
        <v>#REF!</v>
      </c>
      <c r="BN42" s="50" t="e">
        <f>SUMIF(#REF!,$A42,#REF!)</f>
        <v>#REF!</v>
      </c>
      <c r="BO42" s="12" t="e">
        <f>SUMIF(#REF!,$A42,#REF!)</f>
        <v>#REF!</v>
      </c>
      <c r="BP42" s="12" t="e">
        <f>SUMIF(#REF!,$A42,#REF!)</f>
        <v>#REF!</v>
      </c>
      <c r="BQ42" s="12" t="e">
        <f>SUMIF(#REF!,$A42,#REF!)</f>
        <v>#REF!</v>
      </c>
      <c r="BR42" s="12" t="e">
        <f>SUMIF(#REF!,$A42,#REF!)</f>
        <v>#REF!</v>
      </c>
      <c r="BS42" s="12" t="e">
        <f>SUMIF(#REF!,$A42,#REF!)</f>
        <v>#REF!</v>
      </c>
      <c r="BT42" s="51" t="e">
        <f>SUMIF(#REF!,$A42,#REF!)</f>
        <v>#REF!</v>
      </c>
      <c r="BU42" s="52" t="e">
        <f t="shared" ref="BU42:BU48" si="62">SUM(BN42:BT42)</f>
        <v>#REF!</v>
      </c>
      <c r="BV42" s="50" t="e">
        <f>SUMIF(#REF!,$A42,#REF!)</f>
        <v>#REF!</v>
      </c>
      <c r="BW42" s="12" t="e">
        <f>SUMIF(#REF!,$A42,#REF!)</f>
        <v>#REF!</v>
      </c>
      <c r="BX42" s="12" t="e">
        <f>SUMIF(#REF!,$A42,#REF!)</f>
        <v>#REF!</v>
      </c>
      <c r="BY42" s="12" t="e">
        <f>SUMIF(#REF!,$A42,#REF!)</f>
        <v>#REF!</v>
      </c>
      <c r="BZ42" s="12" t="e">
        <f>SUMIF(#REF!,$A42,#REF!)</f>
        <v>#REF!</v>
      </c>
      <c r="CA42" s="12" t="e">
        <f>SUMIF(#REF!,$A42,#REF!)</f>
        <v>#REF!</v>
      </c>
      <c r="CB42" s="51" t="e">
        <f>SUMIF(#REF!,$A42,#REF!)</f>
        <v>#REF!</v>
      </c>
      <c r="CC42" s="52" t="e">
        <f t="shared" ref="CC42:CC48" si="63">SUM(BV42:CB42)</f>
        <v>#REF!</v>
      </c>
      <c r="CD42" s="50" t="e">
        <f>SUMIF(#REF!,$A42,#REF!)</f>
        <v>#REF!</v>
      </c>
      <c r="CE42" s="12" t="e">
        <f>SUMIF(#REF!,$A42,#REF!)</f>
        <v>#REF!</v>
      </c>
      <c r="CF42" s="12" t="e">
        <f>SUMIF(#REF!,$A42,#REF!)</f>
        <v>#REF!</v>
      </c>
      <c r="CG42" s="12" t="e">
        <f>SUMIF(#REF!,$A42,#REF!)</f>
        <v>#REF!</v>
      </c>
      <c r="CH42" s="12" t="e">
        <f>SUMIF(#REF!,$A42,#REF!)</f>
        <v>#REF!</v>
      </c>
      <c r="CI42" s="12" t="e">
        <f>SUMIF(#REF!,$A42,#REF!)</f>
        <v>#REF!</v>
      </c>
      <c r="CJ42" s="51" t="e">
        <f>SUMIF(#REF!,$A42,#REF!)</f>
        <v>#REF!</v>
      </c>
      <c r="CK42" s="52" t="e">
        <f t="shared" ref="CK42:CK48" si="64">SUM(CD42:CJ42)</f>
        <v>#REF!</v>
      </c>
      <c r="CL42" s="50" t="e">
        <f>SUMIF(#REF!,$A42,#REF!)</f>
        <v>#REF!</v>
      </c>
      <c r="CM42" s="12" t="e">
        <f>SUMIF(#REF!,$A42,#REF!)</f>
        <v>#REF!</v>
      </c>
      <c r="CN42" s="12" t="e">
        <f>SUMIF(#REF!,$A42,#REF!)</f>
        <v>#REF!</v>
      </c>
      <c r="CO42" s="12" t="e">
        <f>SUMIF(#REF!,$A42,#REF!)</f>
        <v>#REF!</v>
      </c>
      <c r="CP42" s="12" t="e">
        <f>SUMIF(#REF!,$A42,#REF!)</f>
        <v>#REF!</v>
      </c>
      <c r="CQ42" s="12" t="e">
        <f>SUMIF(#REF!,$A42,#REF!)</f>
        <v>#REF!</v>
      </c>
      <c r="CR42" s="51" t="e">
        <f>SUMIF(#REF!,$A42,#REF!)</f>
        <v>#REF!</v>
      </c>
      <c r="CS42" s="52" t="e">
        <f t="shared" ref="CS42:CS48" si="65">SUM(CL42:CR42)</f>
        <v>#REF!</v>
      </c>
      <c r="CT42" s="50" t="e">
        <f t="shared" ref="CT42:CZ42" si="66">+B42+J42+R42+Z42+AH42+AP42+AX42+BF42+BN42+BV42+CD42+CL42</f>
        <v>#REF!</v>
      </c>
      <c r="CU42" s="12" t="e">
        <f t="shared" si="66"/>
        <v>#REF!</v>
      </c>
      <c r="CV42" s="12" t="e">
        <f t="shared" si="66"/>
        <v>#REF!</v>
      </c>
      <c r="CW42" s="12" t="e">
        <f t="shared" si="66"/>
        <v>#REF!</v>
      </c>
      <c r="CX42" s="12" t="e">
        <f t="shared" si="66"/>
        <v>#REF!</v>
      </c>
      <c r="CY42" s="12" t="e">
        <f t="shared" si="66"/>
        <v>#REF!</v>
      </c>
      <c r="CZ42" s="51" t="e">
        <f t="shared" si="66"/>
        <v>#REF!</v>
      </c>
      <c r="DA42" s="52" t="e">
        <f t="shared" ref="DA42:DA48" si="67">SUM(CT42:CZ42)</f>
        <v>#REF!</v>
      </c>
    </row>
    <row r="43" spans="1:105" ht="15.75" customHeight="1" x14ac:dyDescent="0.25">
      <c r="A43" s="3" t="s">
        <v>99</v>
      </c>
      <c r="B43" s="50" t="e">
        <f>SUMIF(#REF!,$A43,#REF!)</f>
        <v>#REF!</v>
      </c>
      <c r="C43" s="12" t="e">
        <f>SUMIF(#REF!,$A43,#REF!)</f>
        <v>#REF!</v>
      </c>
      <c r="D43" s="12" t="e">
        <f>SUMIF(#REF!,$A43,#REF!)</f>
        <v>#REF!</v>
      </c>
      <c r="E43" s="12" t="e">
        <f>SUMIF(#REF!,$A43,#REF!)</f>
        <v>#REF!</v>
      </c>
      <c r="F43" s="12" t="e">
        <f>SUMIF(#REF!,$A43,#REF!)</f>
        <v>#REF!</v>
      </c>
      <c r="G43" s="12" t="e">
        <f>SUMIF(#REF!,$A43,#REF!)</f>
        <v>#REF!</v>
      </c>
      <c r="H43" s="51" t="e">
        <f>SUMIF(#REF!,$A43,#REF!)</f>
        <v>#REF!</v>
      </c>
      <c r="I43" s="52" t="e">
        <f t="shared" si="54"/>
        <v>#REF!</v>
      </c>
      <c r="J43" s="50" t="e">
        <f>SUMIF(#REF!,$A43,#REF!)</f>
        <v>#REF!</v>
      </c>
      <c r="K43" s="12" t="e">
        <f>SUMIF(#REF!,$A43,#REF!)</f>
        <v>#REF!</v>
      </c>
      <c r="L43" s="12" t="e">
        <f>SUMIF(#REF!,$A43,#REF!)</f>
        <v>#REF!</v>
      </c>
      <c r="M43" s="12" t="e">
        <f>SUMIF(#REF!,$A43,#REF!)</f>
        <v>#REF!</v>
      </c>
      <c r="N43" s="12" t="e">
        <f>SUMIF(#REF!,$A43,#REF!)</f>
        <v>#REF!</v>
      </c>
      <c r="O43" s="12" t="e">
        <f>SUMIF(#REF!,$A43,#REF!)</f>
        <v>#REF!</v>
      </c>
      <c r="P43" s="51" t="e">
        <f>SUMIF(#REF!,$A43,#REF!)</f>
        <v>#REF!</v>
      </c>
      <c r="Q43" s="52" t="e">
        <f t="shared" si="55"/>
        <v>#REF!</v>
      </c>
      <c r="R43" s="50" t="e">
        <f>SUMIF(#REF!,$A43,#REF!)</f>
        <v>#REF!</v>
      </c>
      <c r="S43" s="12" t="e">
        <f>SUMIF(#REF!,$A43,#REF!)</f>
        <v>#REF!</v>
      </c>
      <c r="T43" s="12" t="e">
        <f>SUMIF(#REF!,$A43,#REF!)</f>
        <v>#REF!</v>
      </c>
      <c r="U43" s="12" t="e">
        <f>SUMIF(#REF!,$A43,#REF!)</f>
        <v>#REF!</v>
      </c>
      <c r="V43" s="12" t="e">
        <f>SUMIF(#REF!,$A43,#REF!)</f>
        <v>#REF!</v>
      </c>
      <c r="W43" s="12" t="e">
        <f>SUMIF(#REF!,$A43,#REF!)</f>
        <v>#REF!</v>
      </c>
      <c r="X43" s="51" t="e">
        <f>SUMIF(#REF!,$A43,#REF!)</f>
        <v>#REF!</v>
      </c>
      <c r="Y43" s="52" t="e">
        <f t="shared" si="56"/>
        <v>#REF!</v>
      </c>
      <c r="Z43" s="50" t="e">
        <f>SUMIF(#REF!,$A43,#REF!)</f>
        <v>#REF!</v>
      </c>
      <c r="AA43" s="12" t="e">
        <f>SUMIF(#REF!,$A43,#REF!)</f>
        <v>#REF!</v>
      </c>
      <c r="AB43" s="12" t="e">
        <f>SUMIF(#REF!,$A43,#REF!)</f>
        <v>#REF!</v>
      </c>
      <c r="AC43" s="12" t="e">
        <f>SUMIF(#REF!,$A43,#REF!)</f>
        <v>#REF!</v>
      </c>
      <c r="AD43" s="12" t="e">
        <f>SUMIF(#REF!,$A43,#REF!)</f>
        <v>#REF!</v>
      </c>
      <c r="AE43" s="12" t="e">
        <f>SUMIF(#REF!,$A43,#REF!)</f>
        <v>#REF!</v>
      </c>
      <c r="AF43" s="51" t="e">
        <f>SUMIF(#REF!,$A43,#REF!)</f>
        <v>#REF!</v>
      </c>
      <c r="AG43" s="52" t="e">
        <f t="shared" si="57"/>
        <v>#REF!</v>
      </c>
      <c r="AH43" s="50" t="e">
        <f>SUMIF(#REF!,$A43,#REF!)</f>
        <v>#REF!</v>
      </c>
      <c r="AI43" s="12" t="e">
        <f>SUMIF(#REF!,$A43,#REF!)</f>
        <v>#REF!</v>
      </c>
      <c r="AJ43" s="12" t="e">
        <f>SUMIF(#REF!,$A43,#REF!)</f>
        <v>#REF!</v>
      </c>
      <c r="AK43" s="12" t="e">
        <f>SUMIF(#REF!,$A43,#REF!)</f>
        <v>#REF!</v>
      </c>
      <c r="AL43" s="12" t="e">
        <f>SUMIF(#REF!,$A43,#REF!)</f>
        <v>#REF!</v>
      </c>
      <c r="AM43" s="12" t="e">
        <f>SUMIF(#REF!,$A43,#REF!)</f>
        <v>#REF!</v>
      </c>
      <c r="AN43" s="51" t="e">
        <f>SUMIF(#REF!,$A43,#REF!)</f>
        <v>#REF!</v>
      </c>
      <c r="AO43" s="52" t="e">
        <f t="shared" si="58"/>
        <v>#REF!</v>
      </c>
      <c r="AP43" s="50" t="e">
        <f>SUMIF(#REF!,$A43,#REF!)</f>
        <v>#REF!</v>
      </c>
      <c r="AQ43" s="12" t="e">
        <f>SUMIF(#REF!,$A43,#REF!)</f>
        <v>#REF!</v>
      </c>
      <c r="AR43" s="12" t="e">
        <f>SUMIF(#REF!,$A43,#REF!)</f>
        <v>#REF!</v>
      </c>
      <c r="AS43" s="12" t="e">
        <f>SUMIF(#REF!,$A43,#REF!)</f>
        <v>#REF!</v>
      </c>
      <c r="AT43" s="12" t="e">
        <f>SUMIF(#REF!,$A43,#REF!)</f>
        <v>#REF!</v>
      </c>
      <c r="AU43" s="12" t="e">
        <f>SUMIF(#REF!,$A43,#REF!)</f>
        <v>#REF!</v>
      </c>
      <c r="AV43" s="51" t="e">
        <f>SUMIF(#REF!,$A43,#REF!)</f>
        <v>#REF!</v>
      </c>
      <c r="AW43" s="52" t="e">
        <f t="shared" si="59"/>
        <v>#REF!</v>
      </c>
      <c r="AX43" s="50" t="e">
        <f>SUMIF(#REF!,$A43,#REF!)</f>
        <v>#REF!</v>
      </c>
      <c r="AY43" s="12" t="e">
        <f>SUMIF(#REF!,$A43,#REF!)</f>
        <v>#REF!</v>
      </c>
      <c r="AZ43" s="12" t="e">
        <f>SUMIF(#REF!,$A43,#REF!)</f>
        <v>#REF!</v>
      </c>
      <c r="BA43" s="12" t="e">
        <f>SUMIF(#REF!,$A43,#REF!)</f>
        <v>#REF!</v>
      </c>
      <c r="BB43" s="12" t="e">
        <f>SUMIF(#REF!,$A43,#REF!)</f>
        <v>#REF!</v>
      </c>
      <c r="BC43" s="12" t="e">
        <f>SUMIF(#REF!,$A43,#REF!)</f>
        <v>#REF!</v>
      </c>
      <c r="BD43" s="51" t="e">
        <f>SUMIF(#REF!,$A43,#REF!)</f>
        <v>#REF!</v>
      </c>
      <c r="BE43" s="52" t="e">
        <f t="shared" si="60"/>
        <v>#REF!</v>
      </c>
      <c r="BF43" s="50" t="e">
        <f>SUMIF(#REF!,$A43,#REF!)</f>
        <v>#REF!</v>
      </c>
      <c r="BG43" s="12" t="e">
        <f>SUMIF(#REF!,$A43,#REF!)</f>
        <v>#REF!</v>
      </c>
      <c r="BH43" s="12" t="e">
        <f>SUMIF(#REF!,$A43,#REF!)</f>
        <v>#REF!</v>
      </c>
      <c r="BI43" s="12" t="e">
        <f>SUMIF(#REF!,$A43,#REF!)</f>
        <v>#REF!</v>
      </c>
      <c r="BJ43" s="12" t="e">
        <f>SUMIF(#REF!,$A43,#REF!)</f>
        <v>#REF!</v>
      </c>
      <c r="BK43" s="12" t="e">
        <f>SUMIF(#REF!,$A43,#REF!)</f>
        <v>#REF!</v>
      </c>
      <c r="BL43" s="51" t="e">
        <f>SUMIF(#REF!,$A43,#REF!)</f>
        <v>#REF!</v>
      </c>
      <c r="BM43" s="52" t="e">
        <f t="shared" si="61"/>
        <v>#REF!</v>
      </c>
      <c r="BN43" s="50" t="e">
        <f>SUMIF(#REF!,$A43,#REF!)</f>
        <v>#REF!</v>
      </c>
      <c r="BO43" s="12" t="e">
        <f>SUMIF(#REF!,$A43,#REF!)</f>
        <v>#REF!</v>
      </c>
      <c r="BP43" s="12" t="e">
        <f>SUMIF(#REF!,$A43,#REF!)</f>
        <v>#REF!</v>
      </c>
      <c r="BQ43" s="12" t="e">
        <f>SUMIF(#REF!,$A43,#REF!)</f>
        <v>#REF!</v>
      </c>
      <c r="BR43" s="12" t="e">
        <f>SUMIF(#REF!,$A43,#REF!)</f>
        <v>#REF!</v>
      </c>
      <c r="BS43" s="12" t="e">
        <f>SUMIF(#REF!,$A43,#REF!)</f>
        <v>#REF!</v>
      </c>
      <c r="BT43" s="51" t="e">
        <f>SUMIF(#REF!,$A43,#REF!)</f>
        <v>#REF!</v>
      </c>
      <c r="BU43" s="52" t="e">
        <f t="shared" si="62"/>
        <v>#REF!</v>
      </c>
      <c r="BV43" s="50" t="e">
        <f>SUMIF(#REF!,$A43,#REF!)</f>
        <v>#REF!</v>
      </c>
      <c r="BW43" s="12" t="e">
        <f>SUMIF(#REF!,$A43,#REF!)</f>
        <v>#REF!</v>
      </c>
      <c r="BX43" s="12" t="e">
        <f>SUMIF(#REF!,$A43,#REF!)</f>
        <v>#REF!</v>
      </c>
      <c r="BY43" s="12" t="e">
        <f>SUMIF(#REF!,$A43,#REF!)</f>
        <v>#REF!</v>
      </c>
      <c r="BZ43" s="12" t="e">
        <f>SUMIF(#REF!,$A43,#REF!)</f>
        <v>#REF!</v>
      </c>
      <c r="CA43" s="12" t="e">
        <f>SUMIF(#REF!,$A43,#REF!)</f>
        <v>#REF!</v>
      </c>
      <c r="CB43" s="51" t="e">
        <f>SUMIF(#REF!,$A43,#REF!)</f>
        <v>#REF!</v>
      </c>
      <c r="CC43" s="52" t="e">
        <f t="shared" si="63"/>
        <v>#REF!</v>
      </c>
      <c r="CD43" s="50" t="e">
        <f>SUMIF(#REF!,$A43,#REF!)</f>
        <v>#REF!</v>
      </c>
      <c r="CE43" s="12" t="e">
        <f>SUMIF(#REF!,$A43,#REF!)</f>
        <v>#REF!</v>
      </c>
      <c r="CF43" s="12" t="e">
        <f>SUMIF(#REF!,$A43,#REF!)</f>
        <v>#REF!</v>
      </c>
      <c r="CG43" s="12" t="e">
        <f>SUMIF(#REF!,$A43,#REF!)</f>
        <v>#REF!</v>
      </c>
      <c r="CH43" s="12" t="e">
        <f>SUMIF(#REF!,$A43,#REF!)</f>
        <v>#REF!</v>
      </c>
      <c r="CI43" s="12" t="e">
        <f>SUMIF(#REF!,$A43,#REF!)</f>
        <v>#REF!</v>
      </c>
      <c r="CJ43" s="51" t="e">
        <f>SUMIF(#REF!,$A43,#REF!)</f>
        <v>#REF!</v>
      </c>
      <c r="CK43" s="52" t="e">
        <f t="shared" si="64"/>
        <v>#REF!</v>
      </c>
      <c r="CL43" s="50" t="e">
        <f>SUMIF(#REF!,$A43,#REF!)</f>
        <v>#REF!</v>
      </c>
      <c r="CM43" s="12" t="e">
        <f>SUMIF(#REF!,$A43,#REF!)</f>
        <v>#REF!</v>
      </c>
      <c r="CN43" s="12" t="e">
        <f>SUMIF(#REF!,$A43,#REF!)</f>
        <v>#REF!</v>
      </c>
      <c r="CO43" s="12" t="e">
        <f>SUMIF(#REF!,$A43,#REF!)</f>
        <v>#REF!</v>
      </c>
      <c r="CP43" s="12" t="e">
        <f>SUMIF(#REF!,$A43,#REF!)</f>
        <v>#REF!</v>
      </c>
      <c r="CQ43" s="12" t="e">
        <f>SUMIF(#REF!,$A43,#REF!)</f>
        <v>#REF!</v>
      </c>
      <c r="CR43" s="51" t="e">
        <f>SUMIF(#REF!,$A43,#REF!)</f>
        <v>#REF!</v>
      </c>
      <c r="CS43" s="52" t="e">
        <f t="shared" si="65"/>
        <v>#REF!</v>
      </c>
      <c r="CT43" s="50" t="e">
        <f t="shared" ref="CT43:CZ43" si="68">+B43+J43+R43+Z43+AH43+AP43+AX43+BF43+BN43+BV43+CD43+CL43</f>
        <v>#REF!</v>
      </c>
      <c r="CU43" s="12" t="e">
        <f t="shared" si="68"/>
        <v>#REF!</v>
      </c>
      <c r="CV43" s="12" t="e">
        <f t="shared" si="68"/>
        <v>#REF!</v>
      </c>
      <c r="CW43" s="12" t="e">
        <f t="shared" si="68"/>
        <v>#REF!</v>
      </c>
      <c r="CX43" s="12" t="e">
        <f t="shared" si="68"/>
        <v>#REF!</v>
      </c>
      <c r="CY43" s="12" t="e">
        <f t="shared" si="68"/>
        <v>#REF!</v>
      </c>
      <c r="CZ43" s="51" t="e">
        <f t="shared" si="68"/>
        <v>#REF!</v>
      </c>
      <c r="DA43" s="52" t="e">
        <f t="shared" si="67"/>
        <v>#REF!</v>
      </c>
    </row>
    <row r="44" spans="1:105" ht="15.75" customHeight="1" x14ac:dyDescent="0.25">
      <c r="A44" s="3" t="s">
        <v>53</v>
      </c>
      <c r="B44" s="50" t="e">
        <f>SUMIF(#REF!,$A44,#REF!)</f>
        <v>#REF!</v>
      </c>
      <c r="C44" s="12" t="e">
        <f>SUMIF(#REF!,$A44,#REF!)</f>
        <v>#REF!</v>
      </c>
      <c r="D44" s="12" t="e">
        <f>SUMIF(#REF!,$A44,#REF!)</f>
        <v>#REF!</v>
      </c>
      <c r="E44" s="12" t="e">
        <f>SUMIF(#REF!,$A44,#REF!)</f>
        <v>#REF!</v>
      </c>
      <c r="F44" s="12" t="e">
        <f>SUMIF(#REF!,$A44,#REF!)</f>
        <v>#REF!</v>
      </c>
      <c r="G44" s="12" t="e">
        <f>SUMIF(#REF!,$A44,#REF!)</f>
        <v>#REF!</v>
      </c>
      <c r="H44" s="51" t="e">
        <f>SUMIF(#REF!,$A44,#REF!)</f>
        <v>#REF!</v>
      </c>
      <c r="I44" s="52" t="e">
        <f t="shared" si="54"/>
        <v>#REF!</v>
      </c>
      <c r="J44" s="50" t="e">
        <f>SUMIF(#REF!,$A44,#REF!)</f>
        <v>#REF!</v>
      </c>
      <c r="K44" s="12" t="e">
        <f>SUMIF(#REF!,$A44,#REF!)</f>
        <v>#REF!</v>
      </c>
      <c r="L44" s="12" t="e">
        <f>SUMIF(#REF!,$A44,#REF!)</f>
        <v>#REF!</v>
      </c>
      <c r="M44" s="12" t="e">
        <f>SUMIF(#REF!,$A44,#REF!)</f>
        <v>#REF!</v>
      </c>
      <c r="N44" s="12" t="e">
        <f>SUMIF(#REF!,$A44,#REF!)</f>
        <v>#REF!</v>
      </c>
      <c r="O44" s="12" t="e">
        <f>SUMIF(#REF!,$A44,#REF!)</f>
        <v>#REF!</v>
      </c>
      <c r="P44" s="51" t="e">
        <f>SUMIF(#REF!,$A44,#REF!)</f>
        <v>#REF!</v>
      </c>
      <c r="Q44" s="52" t="e">
        <f t="shared" si="55"/>
        <v>#REF!</v>
      </c>
      <c r="R44" s="50" t="e">
        <f>SUMIF(#REF!,$A44,#REF!)</f>
        <v>#REF!</v>
      </c>
      <c r="S44" s="12" t="e">
        <f>SUMIF(#REF!,$A44,#REF!)</f>
        <v>#REF!</v>
      </c>
      <c r="T44" s="12" t="e">
        <f>SUMIF(#REF!,$A44,#REF!)</f>
        <v>#REF!</v>
      </c>
      <c r="U44" s="12" t="e">
        <f>SUMIF(#REF!,$A44,#REF!)</f>
        <v>#REF!</v>
      </c>
      <c r="V44" s="12" t="e">
        <f>SUMIF(#REF!,$A44,#REF!)</f>
        <v>#REF!</v>
      </c>
      <c r="W44" s="12" t="e">
        <f>SUMIF(#REF!,$A44,#REF!)</f>
        <v>#REF!</v>
      </c>
      <c r="X44" s="51" t="e">
        <f>SUMIF(#REF!,$A44,#REF!)</f>
        <v>#REF!</v>
      </c>
      <c r="Y44" s="52" t="e">
        <f t="shared" si="56"/>
        <v>#REF!</v>
      </c>
      <c r="Z44" s="50" t="e">
        <f>SUMIF(#REF!,$A44,#REF!)</f>
        <v>#REF!</v>
      </c>
      <c r="AA44" s="12" t="e">
        <f>SUMIF(#REF!,$A44,#REF!)</f>
        <v>#REF!</v>
      </c>
      <c r="AB44" s="12" t="e">
        <f>SUMIF(#REF!,$A44,#REF!)</f>
        <v>#REF!</v>
      </c>
      <c r="AC44" s="12" t="e">
        <f>SUMIF(#REF!,$A44,#REF!)</f>
        <v>#REF!</v>
      </c>
      <c r="AD44" s="12" t="e">
        <f>SUMIF(#REF!,$A44,#REF!)</f>
        <v>#REF!</v>
      </c>
      <c r="AE44" s="12" t="e">
        <f>SUMIF(#REF!,$A44,#REF!)</f>
        <v>#REF!</v>
      </c>
      <c r="AF44" s="51" t="e">
        <f>SUMIF(#REF!,$A44,#REF!)</f>
        <v>#REF!</v>
      </c>
      <c r="AG44" s="52" t="e">
        <f t="shared" si="57"/>
        <v>#REF!</v>
      </c>
      <c r="AH44" s="50" t="e">
        <f>SUMIF(#REF!,$A44,#REF!)</f>
        <v>#REF!</v>
      </c>
      <c r="AI44" s="12" t="e">
        <f>SUMIF(#REF!,$A44,#REF!)</f>
        <v>#REF!</v>
      </c>
      <c r="AJ44" s="12" t="e">
        <f>SUMIF(#REF!,$A44,#REF!)</f>
        <v>#REF!</v>
      </c>
      <c r="AK44" s="12" t="e">
        <f>SUMIF(#REF!,$A44,#REF!)</f>
        <v>#REF!</v>
      </c>
      <c r="AL44" s="12" t="e">
        <f>SUMIF(#REF!,$A44,#REF!)</f>
        <v>#REF!</v>
      </c>
      <c r="AM44" s="12" t="e">
        <f>SUMIF(#REF!,$A44,#REF!)</f>
        <v>#REF!</v>
      </c>
      <c r="AN44" s="51" t="e">
        <f>SUMIF(#REF!,$A44,#REF!)</f>
        <v>#REF!</v>
      </c>
      <c r="AO44" s="52" t="e">
        <f t="shared" si="58"/>
        <v>#REF!</v>
      </c>
      <c r="AP44" s="50" t="e">
        <f>SUMIF(#REF!,$A44,#REF!)</f>
        <v>#REF!</v>
      </c>
      <c r="AQ44" s="12" t="e">
        <f>SUMIF(#REF!,$A44,#REF!)</f>
        <v>#REF!</v>
      </c>
      <c r="AR44" s="12" t="e">
        <f>SUMIF(#REF!,$A44,#REF!)</f>
        <v>#REF!</v>
      </c>
      <c r="AS44" s="12" t="e">
        <f>SUMIF(#REF!,$A44,#REF!)</f>
        <v>#REF!</v>
      </c>
      <c r="AT44" s="12" t="e">
        <f>SUMIF(#REF!,$A44,#REF!)</f>
        <v>#REF!</v>
      </c>
      <c r="AU44" s="12" t="e">
        <f>SUMIF(#REF!,$A44,#REF!)</f>
        <v>#REF!</v>
      </c>
      <c r="AV44" s="51" t="e">
        <f>SUMIF(#REF!,$A44,#REF!)</f>
        <v>#REF!</v>
      </c>
      <c r="AW44" s="52" t="e">
        <f t="shared" si="59"/>
        <v>#REF!</v>
      </c>
      <c r="AX44" s="50" t="e">
        <f>SUMIF(#REF!,$A44,#REF!)</f>
        <v>#REF!</v>
      </c>
      <c r="AY44" s="12" t="e">
        <f>SUMIF(#REF!,$A44,#REF!)</f>
        <v>#REF!</v>
      </c>
      <c r="AZ44" s="12" t="e">
        <f>SUMIF(#REF!,$A44,#REF!)</f>
        <v>#REF!</v>
      </c>
      <c r="BA44" s="12" t="e">
        <f>SUMIF(#REF!,$A44,#REF!)</f>
        <v>#REF!</v>
      </c>
      <c r="BB44" s="12" t="e">
        <f>SUMIF(#REF!,$A44,#REF!)</f>
        <v>#REF!</v>
      </c>
      <c r="BC44" s="12" t="e">
        <f>SUMIF(#REF!,$A44,#REF!)</f>
        <v>#REF!</v>
      </c>
      <c r="BD44" s="51" t="e">
        <f>SUMIF(#REF!,$A44,#REF!)</f>
        <v>#REF!</v>
      </c>
      <c r="BE44" s="52" t="e">
        <f t="shared" si="60"/>
        <v>#REF!</v>
      </c>
      <c r="BF44" s="50" t="e">
        <f>SUMIF(#REF!,$A44,#REF!)</f>
        <v>#REF!</v>
      </c>
      <c r="BG44" s="12" t="e">
        <f>SUMIF(#REF!,$A44,#REF!)</f>
        <v>#REF!</v>
      </c>
      <c r="BH44" s="12" t="e">
        <f>SUMIF(#REF!,$A44,#REF!)</f>
        <v>#REF!</v>
      </c>
      <c r="BI44" s="12" t="e">
        <f>SUMIF(#REF!,$A44,#REF!)</f>
        <v>#REF!</v>
      </c>
      <c r="BJ44" s="12" t="e">
        <f>SUMIF(#REF!,$A44,#REF!)</f>
        <v>#REF!</v>
      </c>
      <c r="BK44" s="12" t="e">
        <f>SUMIF(#REF!,$A44,#REF!)</f>
        <v>#REF!</v>
      </c>
      <c r="BL44" s="51" t="e">
        <f>SUMIF(#REF!,$A44,#REF!)</f>
        <v>#REF!</v>
      </c>
      <c r="BM44" s="52" t="e">
        <f t="shared" si="61"/>
        <v>#REF!</v>
      </c>
      <c r="BN44" s="50" t="e">
        <f>SUMIF(#REF!,$A44,#REF!)</f>
        <v>#REF!</v>
      </c>
      <c r="BO44" s="12" t="e">
        <f>SUMIF(#REF!,$A44,#REF!)</f>
        <v>#REF!</v>
      </c>
      <c r="BP44" s="12" t="e">
        <f>SUMIF(#REF!,$A44,#REF!)</f>
        <v>#REF!</v>
      </c>
      <c r="BQ44" s="12" t="e">
        <f>SUMIF(#REF!,$A44,#REF!)</f>
        <v>#REF!</v>
      </c>
      <c r="BR44" s="12" t="e">
        <f>SUMIF(#REF!,$A44,#REF!)</f>
        <v>#REF!</v>
      </c>
      <c r="BS44" s="12" t="e">
        <f>SUMIF(#REF!,$A44,#REF!)</f>
        <v>#REF!</v>
      </c>
      <c r="BT44" s="51" t="e">
        <f>SUMIF(#REF!,$A44,#REF!)</f>
        <v>#REF!</v>
      </c>
      <c r="BU44" s="52" t="e">
        <f t="shared" si="62"/>
        <v>#REF!</v>
      </c>
      <c r="BV44" s="50" t="e">
        <f>SUMIF(#REF!,$A44,#REF!)</f>
        <v>#REF!</v>
      </c>
      <c r="BW44" s="12" t="e">
        <f>SUMIF(#REF!,$A44,#REF!)</f>
        <v>#REF!</v>
      </c>
      <c r="BX44" s="12" t="e">
        <f>SUMIF(#REF!,$A44,#REF!)</f>
        <v>#REF!</v>
      </c>
      <c r="BY44" s="12" t="e">
        <f>SUMIF(#REF!,$A44,#REF!)</f>
        <v>#REF!</v>
      </c>
      <c r="BZ44" s="12" t="e">
        <f>SUMIF(#REF!,$A44,#REF!)</f>
        <v>#REF!</v>
      </c>
      <c r="CA44" s="12" t="e">
        <f>SUMIF(#REF!,$A44,#REF!)</f>
        <v>#REF!</v>
      </c>
      <c r="CB44" s="51" t="e">
        <f>SUMIF(#REF!,$A44,#REF!)</f>
        <v>#REF!</v>
      </c>
      <c r="CC44" s="52" t="e">
        <f t="shared" si="63"/>
        <v>#REF!</v>
      </c>
      <c r="CD44" s="50" t="e">
        <f>SUMIF(#REF!,$A44,#REF!)</f>
        <v>#REF!</v>
      </c>
      <c r="CE44" s="12" t="e">
        <f>SUMIF(#REF!,$A44,#REF!)</f>
        <v>#REF!</v>
      </c>
      <c r="CF44" s="12" t="e">
        <f>SUMIF(#REF!,$A44,#REF!)</f>
        <v>#REF!</v>
      </c>
      <c r="CG44" s="12" t="e">
        <f>SUMIF(#REF!,$A44,#REF!)</f>
        <v>#REF!</v>
      </c>
      <c r="CH44" s="12" t="e">
        <f>SUMIF(#REF!,$A44,#REF!)</f>
        <v>#REF!</v>
      </c>
      <c r="CI44" s="12" t="e">
        <f>SUMIF(#REF!,$A44,#REF!)</f>
        <v>#REF!</v>
      </c>
      <c r="CJ44" s="51" t="e">
        <f>SUMIF(#REF!,$A44,#REF!)</f>
        <v>#REF!</v>
      </c>
      <c r="CK44" s="52" t="e">
        <f t="shared" si="64"/>
        <v>#REF!</v>
      </c>
      <c r="CL44" s="50" t="e">
        <f>SUMIF(#REF!,$A44,#REF!)</f>
        <v>#REF!</v>
      </c>
      <c r="CM44" s="12" t="e">
        <f>SUMIF(#REF!,$A44,#REF!)</f>
        <v>#REF!</v>
      </c>
      <c r="CN44" s="12" t="e">
        <f>SUMIF(#REF!,$A44,#REF!)</f>
        <v>#REF!</v>
      </c>
      <c r="CO44" s="12" t="e">
        <f>SUMIF(#REF!,$A44,#REF!)</f>
        <v>#REF!</v>
      </c>
      <c r="CP44" s="12" t="e">
        <f>SUMIF(#REF!,$A44,#REF!)</f>
        <v>#REF!</v>
      </c>
      <c r="CQ44" s="12" t="e">
        <f>SUMIF(#REF!,$A44,#REF!)</f>
        <v>#REF!</v>
      </c>
      <c r="CR44" s="51" t="e">
        <f>SUMIF(#REF!,$A44,#REF!)</f>
        <v>#REF!</v>
      </c>
      <c r="CS44" s="52" t="e">
        <f t="shared" si="65"/>
        <v>#REF!</v>
      </c>
      <c r="CT44" s="50" t="e">
        <f t="shared" ref="CT44:CZ44" si="69">+B44+J44+R44+Z44+AH44+AP44+AX44+BF44+BN44+BV44+CD44+CL44</f>
        <v>#REF!</v>
      </c>
      <c r="CU44" s="12" t="e">
        <f t="shared" si="69"/>
        <v>#REF!</v>
      </c>
      <c r="CV44" s="12" t="e">
        <f t="shared" si="69"/>
        <v>#REF!</v>
      </c>
      <c r="CW44" s="12" t="e">
        <f t="shared" si="69"/>
        <v>#REF!</v>
      </c>
      <c r="CX44" s="12" t="e">
        <f t="shared" si="69"/>
        <v>#REF!</v>
      </c>
      <c r="CY44" s="12" t="e">
        <f t="shared" si="69"/>
        <v>#REF!</v>
      </c>
      <c r="CZ44" s="51" t="e">
        <f t="shared" si="69"/>
        <v>#REF!</v>
      </c>
      <c r="DA44" s="52" t="e">
        <f t="shared" si="67"/>
        <v>#REF!</v>
      </c>
    </row>
    <row r="45" spans="1:105" ht="15.75" customHeight="1" x14ac:dyDescent="0.25">
      <c r="A45" s="3" t="s">
        <v>54</v>
      </c>
      <c r="B45" s="50" t="e">
        <f>SUMIF(#REF!,$A45,#REF!)</f>
        <v>#REF!</v>
      </c>
      <c r="C45" s="12" t="e">
        <f>SUMIF(#REF!,$A45,#REF!)</f>
        <v>#REF!</v>
      </c>
      <c r="D45" s="12" t="e">
        <f>SUMIF(#REF!,$A45,#REF!)</f>
        <v>#REF!</v>
      </c>
      <c r="E45" s="12" t="e">
        <f>SUMIF(#REF!,$A45,#REF!)</f>
        <v>#REF!</v>
      </c>
      <c r="F45" s="12" t="e">
        <f>SUMIF(#REF!,$A45,#REF!)</f>
        <v>#REF!</v>
      </c>
      <c r="G45" s="12" t="e">
        <f>SUMIF(#REF!,$A45,#REF!)</f>
        <v>#REF!</v>
      </c>
      <c r="H45" s="51" t="e">
        <f>SUMIF(#REF!,$A45,#REF!)</f>
        <v>#REF!</v>
      </c>
      <c r="I45" s="52" t="e">
        <f t="shared" si="54"/>
        <v>#REF!</v>
      </c>
      <c r="J45" s="50" t="e">
        <f>SUMIF(#REF!,$A45,#REF!)</f>
        <v>#REF!</v>
      </c>
      <c r="K45" s="12" t="e">
        <f>SUMIF(#REF!,$A45,#REF!)</f>
        <v>#REF!</v>
      </c>
      <c r="L45" s="12" t="e">
        <f>SUMIF(#REF!,$A45,#REF!)</f>
        <v>#REF!</v>
      </c>
      <c r="M45" s="12" t="e">
        <f>SUMIF(#REF!,$A45,#REF!)</f>
        <v>#REF!</v>
      </c>
      <c r="N45" s="12" t="e">
        <f>SUMIF(#REF!,$A45,#REF!)</f>
        <v>#REF!</v>
      </c>
      <c r="O45" s="12" t="e">
        <f>SUMIF(#REF!,$A45,#REF!)</f>
        <v>#REF!</v>
      </c>
      <c r="P45" s="51" t="e">
        <f>SUMIF(#REF!,$A45,#REF!)</f>
        <v>#REF!</v>
      </c>
      <c r="Q45" s="52" t="e">
        <f t="shared" si="55"/>
        <v>#REF!</v>
      </c>
      <c r="R45" s="50" t="e">
        <f>SUMIF(#REF!,$A45,#REF!)</f>
        <v>#REF!</v>
      </c>
      <c r="S45" s="12" t="e">
        <f>SUMIF(#REF!,$A45,#REF!)</f>
        <v>#REF!</v>
      </c>
      <c r="T45" s="12" t="e">
        <f>SUMIF(#REF!,$A45,#REF!)</f>
        <v>#REF!</v>
      </c>
      <c r="U45" s="12" t="e">
        <f>SUMIF(#REF!,$A45,#REF!)</f>
        <v>#REF!</v>
      </c>
      <c r="V45" s="12" t="e">
        <f>SUMIF(#REF!,$A45,#REF!)</f>
        <v>#REF!</v>
      </c>
      <c r="W45" s="12" t="e">
        <f>SUMIF(#REF!,$A45,#REF!)</f>
        <v>#REF!</v>
      </c>
      <c r="X45" s="51" t="e">
        <f>SUMIF(#REF!,$A45,#REF!)</f>
        <v>#REF!</v>
      </c>
      <c r="Y45" s="52" t="e">
        <f t="shared" si="56"/>
        <v>#REF!</v>
      </c>
      <c r="Z45" s="50" t="e">
        <f>SUMIF(#REF!,$A45,#REF!)</f>
        <v>#REF!</v>
      </c>
      <c r="AA45" s="12" t="e">
        <f>SUMIF(#REF!,$A45,#REF!)</f>
        <v>#REF!</v>
      </c>
      <c r="AB45" s="12" t="e">
        <f>SUMIF(#REF!,$A45,#REF!)</f>
        <v>#REF!</v>
      </c>
      <c r="AC45" s="12" t="e">
        <f>SUMIF(#REF!,$A45,#REF!)</f>
        <v>#REF!</v>
      </c>
      <c r="AD45" s="12" t="e">
        <f>SUMIF(#REF!,$A45,#REF!)</f>
        <v>#REF!</v>
      </c>
      <c r="AE45" s="12" t="e">
        <f>SUMIF(#REF!,$A45,#REF!)</f>
        <v>#REF!</v>
      </c>
      <c r="AF45" s="51" t="e">
        <f>SUMIF(#REF!,$A45,#REF!)</f>
        <v>#REF!</v>
      </c>
      <c r="AG45" s="52" t="e">
        <f t="shared" si="57"/>
        <v>#REF!</v>
      </c>
      <c r="AH45" s="50" t="e">
        <f>SUMIF(#REF!,$A45,#REF!)</f>
        <v>#REF!</v>
      </c>
      <c r="AI45" s="12" t="e">
        <f>SUMIF(#REF!,$A45,#REF!)</f>
        <v>#REF!</v>
      </c>
      <c r="AJ45" s="12" t="e">
        <f>SUMIF(#REF!,$A45,#REF!)</f>
        <v>#REF!</v>
      </c>
      <c r="AK45" s="12" t="e">
        <f>SUMIF(#REF!,$A45,#REF!)</f>
        <v>#REF!</v>
      </c>
      <c r="AL45" s="12" t="e">
        <f>SUMIF(#REF!,$A45,#REF!)</f>
        <v>#REF!</v>
      </c>
      <c r="AM45" s="12" t="e">
        <f>SUMIF(#REF!,$A45,#REF!)</f>
        <v>#REF!</v>
      </c>
      <c r="AN45" s="51" t="e">
        <f>SUMIF(#REF!,$A45,#REF!)</f>
        <v>#REF!</v>
      </c>
      <c r="AO45" s="52" t="e">
        <f t="shared" si="58"/>
        <v>#REF!</v>
      </c>
      <c r="AP45" s="50" t="e">
        <f>SUMIF(#REF!,$A45,#REF!)</f>
        <v>#REF!</v>
      </c>
      <c r="AQ45" s="12" t="e">
        <f>SUMIF(#REF!,$A45,#REF!)</f>
        <v>#REF!</v>
      </c>
      <c r="AR45" s="12" t="e">
        <f>SUMIF(#REF!,$A45,#REF!)</f>
        <v>#REF!</v>
      </c>
      <c r="AS45" s="12" t="e">
        <f>SUMIF(#REF!,$A45,#REF!)</f>
        <v>#REF!</v>
      </c>
      <c r="AT45" s="12" t="e">
        <f>SUMIF(#REF!,$A45,#REF!)</f>
        <v>#REF!</v>
      </c>
      <c r="AU45" s="12" t="e">
        <f>SUMIF(#REF!,$A45,#REF!)</f>
        <v>#REF!</v>
      </c>
      <c r="AV45" s="51" t="e">
        <f>SUMIF(#REF!,$A45,#REF!)</f>
        <v>#REF!</v>
      </c>
      <c r="AW45" s="52" t="e">
        <f t="shared" si="59"/>
        <v>#REF!</v>
      </c>
      <c r="AX45" s="50" t="e">
        <f>SUMIF(#REF!,$A45,#REF!)</f>
        <v>#REF!</v>
      </c>
      <c r="AY45" s="12" t="e">
        <f>SUMIF(#REF!,$A45,#REF!)</f>
        <v>#REF!</v>
      </c>
      <c r="AZ45" s="12" t="e">
        <f>SUMIF(#REF!,$A45,#REF!)</f>
        <v>#REF!</v>
      </c>
      <c r="BA45" s="12" t="e">
        <f>SUMIF(#REF!,$A45,#REF!)</f>
        <v>#REF!</v>
      </c>
      <c r="BB45" s="12" t="e">
        <f>SUMIF(#REF!,$A45,#REF!)</f>
        <v>#REF!</v>
      </c>
      <c r="BC45" s="12" t="e">
        <f>SUMIF(#REF!,$A45,#REF!)</f>
        <v>#REF!</v>
      </c>
      <c r="BD45" s="51" t="e">
        <f>SUMIF(#REF!,$A45,#REF!)</f>
        <v>#REF!</v>
      </c>
      <c r="BE45" s="52" t="e">
        <f t="shared" si="60"/>
        <v>#REF!</v>
      </c>
      <c r="BF45" s="50" t="e">
        <f>SUMIF(#REF!,$A45,#REF!)</f>
        <v>#REF!</v>
      </c>
      <c r="BG45" s="12" t="e">
        <f>SUMIF(#REF!,$A45,#REF!)</f>
        <v>#REF!</v>
      </c>
      <c r="BH45" s="12" t="e">
        <f>SUMIF(#REF!,$A45,#REF!)</f>
        <v>#REF!</v>
      </c>
      <c r="BI45" s="12" t="e">
        <f>SUMIF(#REF!,$A45,#REF!)</f>
        <v>#REF!</v>
      </c>
      <c r="BJ45" s="12" t="e">
        <f>SUMIF(#REF!,$A45,#REF!)</f>
        <v>#REF!</v>
      </c>
      <c r="BK45" s="12" t="e">
        <f>SUMIF(#REF!,$A45,#REF!)</f>
        <v>#REF!</v>
      </c>
      <c r="BL45" s="51" t="e">
        <f>SUMIF(#REF!,$A45,#REF!)</f>
        <v>#REF!</v>
      </c>
      <c r="BM45" s="52" t="e">
        <f t="shared" si="61"/>
        <v>#REF!</v>
      </c>
      <c r="BN45" s="50" t="e">
        <f>SUMIF(#REF!,$A45,#REF!)</f>
        <v>#REF!</v>
      </c>
      <c r="BO45" s="12" t="e">
        <f>SUMIF(#REF!,$A45,#REF!)</f>
        <v>#REF!</v>
      </c>
      <c r="BP45" s="12" t="e">
        <f>SUMIF(#REF!,$A45,#REF!)</f>
        <v>#REF!</v>
      </c>
      <c r="BQ45" s="12" t="e">
        <f>SUMIF(#REF!,$A45,#REF!)</f>
        <v>#REF!</v>
      </c>
      <c r="BR45" s="12" t="e">
        <f>SUMIF(#REF!,$A45,#REF!)</f>
        <v>#REF!</v>
      </c>
      <c r="BS45" s="12" t="e">
        <f>SUMIF(#REF!,$A45,#REF!)</f>
        <v>#REF!</v>
      </c>
      <c r="BT45" s="51" t="e">
        <f>SUMIF(#REF!,$A45,#REF!)</f>
        <v>#REF!</v>
      </c>
      <c r="BU45" s="52" t="e">
        <f t="shared" si="62"/>
        <v>#REF!</v>
      </c>
      <c r="BV45" s="50" t="e">
        <f>SUMIF(#REF!,$A45,#REF!)</f>
        <v>#REF!</v>
      </c>
      <c r="BW45" s="12" t="e">
        <f>SUMIF(#REF!,$A45,#REF!)</f>
        <v>#REF!</v>
      </c>
      <c r="BX45" s="12" t="e">
        <f>SUMIF(#REF!,$A45,#REF!)</f>
        <v>#REF!</v>
      </c>
      <c r="BY45" s="12" t="e">
        <f>SUMIF(#REF!,$A45,#REF!)</f>
        <v>#REF!</v>
      </c>
      <c r="BZ45" s="12" t="e">
        <f>SUMIF(#REF!,$A45,#REF!)</f>
        <v>#REF!</v>
      </c>
      <c r="CA45" s="12" t="e">
        <f>SUMIF(#REF!,$A45,#REF!)</f>
        <v>#REF!</v>
      </c>
      <c r="CB45" s="51" t="e">
        <f>SUMIF(#REF!,$A45,#REF!)</f>
        <v>#REF!</v>
      </c>
      <c r="CC45" s="52" t="e">
        <f t="shared" si="63"/>
        <v>#REF!</v>
      </c>
      <c r="CD45" s="50" t="e">
        <f>SUMIF(#REF!,$A45,#REF!)</f>
        <v>#REF!</v>
      </c>
      <c r="CE45" s="12" t="e">
        <f>SUMIF(#REF!,$A45,#REF!)</f>
        <v>#REF!</v>
      </c>
      <c r="CF45" s="12" t="e">
        <f>SUMIF(#REF!,$A45,#REF!)</f>
        <v>#REF!</v>
      </c>
      <c r="CG45" s="12" t="e">
        <f>SUMIF(#REF!,$A45,#REF!)</f>
        <v>#REF!</v>
      </c>
      <c r="CH45" s="12" t="e">
        <f>SUMIF(#REF!,$A45,#REF!)</f>
        <v>#REF!</v>
      </c>
      <c r="CI45" s="12" t="e">
        <f>SUMIF(#REF!,$A45,#REF!)</f>
        <v>#REF!</v>
      </c>
      <c r="CJ45" s="51" t="e">
        <f>SUMIF(#REF!,$A45,#REF!)</f>
        <v>#REF!</v>
      </c>
      <c r="CK45" s="52" t="e">
        <f t="shared" si="64"/>
        <v>#REF!</v>
      </c>
      <c r="CL45" s="50" t="e">
        <f>SUMIF(#REF!,$A45,#REF!)</f>
        <v>#REF!</v>
      </c>
      <c r="CM45" s="12" t="e">
        <f>SUMIF(#REF!,$A45,#REF!)</f>
        <v>#REF!</v>
      </c>
      <c r="CN45" s="12" t="e">
        <f>SUMIF(#REF!,$A45,#REF!)</f>
        <v>#REF!</v>
      </c>
      <c r="CO45" s="12" t="e">
        <f>SUMIF(#REF!,$A45,#REF!)</f>
        <v>#REF!</v>
      </c>
      <c r="CP45" s="12" t="e">
        <f>SUMIF(#REF!,$A45,#REF!)</f>
        <v>#REF!</v>
      </c>
      <c r="CQ45" s="12" t="e">
        <f>SUMIF(#REF!,$A45,#REF!)</f>
        <v>#REF!</v>
      </c>
      <c r="CR45" s="51" t="e">
        <f>SUMIF(#REF!,$A45,#REF!)</f>
        <v>#REF!</v>
      </c>
      <c r="CS45" s="52" t="e">
        <f t="shared" si="65"/>
        <v>#REF!</v>
      </c>
      <c r="CT45" s="50" t="e">
        <f t="shared" ref="CT45:CZ45" si="70">+B45+J45+R45+Z45+AH45+AP45+AX45+BF45+BN45+BV45+CD45+CL45</f>
        <v>#REF!</v>
      </c>
      <c r="CU45" s="12" t="e">
        <f t="shared" si="70"/>
        <v>#REF!</v>
      </c>
      <c r="CV45" s="12" t="e">
        <f t="shared" si="70"/>
        <v>#REF!</v>
      </c>
      <c r="CW45" s="12" t="e">
        <f t="shared" si="70"/>
        <v>#REF!</v>
      </c>
      <c r="CX45" s="12" t="e">
        <f t="shared" si="70"/>
        <v>#REF!</v>
      </c>
      <c r="CY45" s="12" t="e">
        <f t="shared" si="70"/>
        <v>#REF!</v>
      </c>
      <c r="CZ45" s="51" t="e">
        <f t="shared" si="70"/>
        <v>#REF!</v>
      </c>
      <c r="DA45" s="52" t="e">
        <f t="shared" si="67"/>
        <v>#REF!</v>
      </c>
    </row>
    <row r="46" spans="1:105" ht="15.75" customHeight="1" x14ac:dyDescent="0.25">
      <c r="A46" s="3" t="s">
        <v>57</v>
      </c>
      <c r="B46" s="50" t="e">
        <f>SUMIF(#REF!,$A46,#REF!)</f>
        <v>#REF!</v>
      </c>
      <c r="C46" s="12" t="e">
        <f>SUMIF(#REF!,$A46,#REF!)</f>
        <v>#REF!</v>
      </c>
      <c r="D46" s="12" t="e">
        <f>SUMIF(#REF!,$A46,#REF!)</f>
        <v>#REF!</v>
      </c>
      <c r="E46" s="12" t="e">
        <f>SUMIF(#REF!,$A46,#REF!)</f>
        <v>#REF!</v>
      </c>
      <c r="F46" s="12" t="e">
        <f>SUMIF(#REF!,$A46,#REF!)</f>
        <v>#REF!</v>
      </c>
      <c r="G46" s="12" t="e">
        <f>SUMIF(#REF!,$A46,#REF!)</f>
        <v>#REF!</v>
      </c>
      <c r="H46" s="51" t="e">
        <f>SUMIF(#REF!,$A46,#REF!)</f>
        <v>#REF!</v>
      </c>
      <c r="I46" s="52" t="e">
        <f t="shared" si="54"/>
        <v>#REF!</v>
      </c>
      <c r="J46" s="50" t="e">
        <f>SUMIF(#REF!,$A46,#REF!)</f>
        <v>#REF!</v>
      </c>
      <c r="K46" s="12" t="e">
        <f>SUMIF(#REF!,$A46,#REF!)</f>
        <v>#REF!</v>
      </c>
      <c r="L46" s="12" t="e">
        <f>SUMIF(#REF!,$A46,#REF!)</f>
        <v>#REF!</v>
      </c>
      <c r="M46" s="12" t="e">
        <f>SUMIF(#REF!,$A46,#REF!)</f>
        <v>#REF!</v>
      </c>
      <c r="N46" s="12" t="e">
        <f>SUMIF(#REF!,$A46,#REF!)</f>
        <v>#REF!</v>
      </c>
      <c r="O46" s="12" t="e">
        <f>SUMIF(#REF!,$A46,#REF!)</f>
        <v>#REF!</v>
      </c>
      <c r="P46" s="51" t="e">
        <f>SUMIF(#REF!,$A46,#REF!)</f>
        <v>#REF!</v>
      </c>
      <c r="Q46" s="52" t="e">
        <f t="shared" si="55"/>
        <v>#REF!</v>
      </c>
      <c r="R46" s="50" t="e">
        <f>SUMIF(#REF!,$A46,#REF!)</f>
        <v>#REF!</v>
      </c>
      <c r="S46" s="12" t="e">
        <f>SUMIF(#REF!,$A46,#REF!)</f>
        <v>#REF!</v>
      </c>
      <c r="T46" s="12" t="e">
        <f>SUMIF(#REF!,$A46,#REF!)</f>
        <v>#REF!</v>
      </c>
      <c r="U46" s="12" t="e">
        <f>SUMIF(#REF!,$A46,#REF!)</f>
        <v>#REF!</v>
      </c>
      <c r="V46" s="12" t="e">
        <f>SUMIF(#REF!,$A46,#REF!)</f>
        <v>#REF!</v>
      </c>
      <c r="W46" s="12" t="e">
        <f>SUMIF(#REF!,$A46,#REF!)</f>
        <v>#REF!</v>
      </c>
      <c r="X46" s="51" t="e">
        <f>SUMIF(#REF!,$A46,#REF!)</f>
        <v>#REF!</v>
      </c>
      <c r="Y46" s="52" t="e">
        <f t="shared" si="56"/>
        <v>#REF!</v>
      </c>
      <c r="Z46" s="50" t="e">
        <f>SUMIF(#REF!,$A46,#REF!)</f>
        <v>#REF!</v>
      </c>
      <c r="AA46" s="12" t="e">
        <f>SUMIF(#REF!,$A46,#REF!)</f>
        <v>#REF!</v>
      </c>
      <c r="AB46" s="12" t="e">
        <f>SUMIF(#REF!,$A46,#REF!)</f>
        <v>#REF!</v>
      </c>
      <c r="AC46" s="12" t="e">
        <f>SUMIF(#REF!,$A46,#REF!)</f>
        <v>#REF!</v>
      </c>
      <c r="AD46" s="12" t="e">
        <f>SUMIF(#REF!,$A46,#REF!)</f>
        <v>#REF!</v>
      </c>
      <c r="AE46" s="12" t="e">
        <f>SUMIF(#REF!,$A46,#REF!)</f>
        <v>#REF!</v>
      </c>
      <c r="AF46" s="51" t="e">
        <f>SUMIF(#REF!,$A46,#REF!)</f>
        <v>#REF!</v>
      </c>
      <c r="AG46" s="52" t="e">
        <f t="shared" si="57"/>
        <v>#REF!</v>
      </c>
      <c r="AH46" s="50" t="e">
        <f>SUMIF(#REF!,$A46,#REF!)</f>
        <v>#REF!</v>
      </c>
      <c r="AI46" s="12" t="e">
        <f>SUMIF(#REF!,$A46,#REF!)</f>
        <v>#REF!</v>
      </c>
      <c r="AJ46" s="12" t="e">
        <f>SUMIF(#REF!,$A46,#REF!)</f>
        <v>#REF!</v>
      </c>
      <c r="AK46" s="12" t="e">
        <f>SUMIF(#REF!,$A46,#REF!)</f>
        <v>#REF!</v>
      </c>
      <c r="AL46" s="12" t="e">
        <f>SUMIF(#REF!,$A46,#REF!)</f>
        <v>#REF!</v>
      </c>
      <c r="AM46" s="12" t="e">
        <f>SUMIF(#REF!,$A46,#REF!)</f>
        <v>#REF!</v>
      </c>
      <c r="AN46" s="51" t="e">
        <f>SUMIF(#REF!,$A46,#REF!)</f>
        <v>#REF!</v>
      </c>
      <c r="AO46" s="52" t="e">
        <f t="shared" si="58"/>
        <v>#REF!</v>
      </c>
      <c r="AP46" s="50" t="e">
        <f>SUMIF(#REF!,$A46,#REF!)</f>
        <v>#REF!</v>
      </c>
      <c r="AQ46" s="12" t="e">
        <f>SUMIF(#REF!,$A46,#REF!)</f>
        <v>#REF!</v>
      </c>
      <c r="AR46" s="12" t="e">
        <f>SUMIF(#REF!,$A46,#REF!)</f>
        <v>#REF!</v>
      </c>
      <c r="AS46" s="12" t="e">
        <f>SUMIF(#REF!,$A46,#REF!)</f>
        <v>#REF!</v>
      </c>
      <c r="AT46" s="12" t="e">
        <f>SUMIF(#REF!,$A46,#REF!)</f>
        <v>#REF!</v>
      </c>
      <c r="AU46" s="12" t="e">
        <f>SUMIF(#REF!,$A46,#REF!)</f>
        <v>#REF!</v>
      </c>
      <c r="AV46" s="51" t="e">
        <f>SUMIF(#REF!,$A46,#REF!)</f>
        <v>#REF!</v>
      </c>
      <c r="AW46" s="52" t="e">
        <f t="shared" si="59"/>
        <v>#REF!</v>
      </c>
      <c r="AX46" s="50" t="e">
        <f>SUMIF(#REF!,$A46,#REF!)</f>
        <v>#REF!</v>
      </c>
      <c r="AY46" s="12" t="e">
        <f>SUMIF(#REF!,$A46,#REF!)</f>
        <v>#REF!</v>
      </c>
      <c r="AZ46" s="12" t="e">
        <f>SUMIF(#REF!,$A46,#REF!)</f>
        <v>#REF!</v>
      </c>
      <c r="BA46" s="12" t="e">
        <f>SUMIF(#REF!,$A46,#REF!)</f>
        <v>#REF!</v>
      </c>
      <c r="BB46" s="12" t="e">
        <f>SUMIF(#REF!,$A46,#REF!)</f>
        <v>#REF!</v>
      </c>
      <c r="BC46" s="12" t="e">
        <f>SUMIF(#REF!,$A46,#REF!)</f>
        <v>#REF!</v>
      </c>
      <c r="BD46" s="51" t="e">
        <f>SUMIF(#REF!,$A46,#REF!)</f>
        <v>#REF!</v>
      </c>
      <c r="BE46" s="52" t="e">
        <f t="shared" si="60"/>
        <v>#REF!</v>
      </c>
      <c r="BF46" s="50" t="e">
        <f>SUMIF(#REF!,$A46,#REF!)</f>
        <v>#REF!</v>
      </c>
      <c r="BG46" s="12" t="e">
        <f>SUMIF(#REF!,$A46,#REF!)</f>
        <v>#REF!</v>
      </c>
      <c r="BH46" s="12" t="e">
        <f>SUMIF(#REF!,$A46,#REF!)</f>
        <v>#REF!</v>
      </c>
      <c r="BI46" s="12" t="e">
        <f>SUMIF(#REF!,$A46,#REF!)</f>
        <v>#REF!</v>
      </c>
      <c r="BJ46" s="12" t="e">
        <f>SUMIF(#REF!,$A46,#REF!)</f>
        <v>#REF!</v>
      </c>
      <c r="BK46" s="12" t="e">
        <f>SUMIF(#REF!,$A46,#REF!)</f>
        <v>#REF!</v>
      </c>
      <c r="BL46" s="51" t="e">
        <f>SUMIF(#REF!,$A46,#REF!)</f>
        <v>#REF!</v>
      </c>
      <c r="BM46" s="52" t="e">
        <f t="shared" si="61"/>
        <v>#REF!</v>
      </c>
      <c r="BN46" s="50" t="e">
        <f>SUMIF(#REF!,$A46,#REF!)</f>
        <v>#REF!</v>
      </c>
      <c r="BO46" s="12" t="e">
        <f>SUMIF(#REF!,$A46,#REF!)</f>
        <v>#REF!</v>
      </c>
      <c r="BP46" s="12" t="e">
        <f>SUMIF(#REF!,$A46,#REF!)</f>
        <v>#REF!</v>
      </c>
      <c r="BQ46" s="12" t="e">
        <f>SUMIF(#REF!,$A46,#REF!)</f>
        <v>#REF!</v>
      </c>
      <c r="BR46" s="12" t="e">
        <f>SUMIF(#REF!,$A46,#REF!)</f>
        <v>#REF!</v>
      </c>
      <c r="BS46" s="12" t="e">
        <f>SUMIF(#REF!,$A46,#REF!)</f>
        <v>#REF!</v>
      </c>
      <c r="BT46" s="51" t="e">
        <f>SUMIF(#REF!,$A46,#REF!)</f>
        <v>#REF!</v>
      </c>
      <c r="BU46" s="52" t="e">
        <f t="shared" si="62"/>
        <v>#REF!</v>
      </c>
      <c r="BV46" s="50" t="e">
        <f>SUMIF(#REF!,$A46,#REF!)</f>
        <v>#REF!</v>
      </c>
      <c r="BW46" s="12" t="e">
        <f>SUMIF(#REF!,$A46,#REF!)</f>
        <v>#REF!</v>
      </c>
      <c r="BX46" s="12" t="e">
        <f>SUMIF(#REF!,$A46,#REF!)</f>
        <v>#REF!</v>
      </c>
      <c r="BY46" s="12" t="e">
        <f>SUMIF(#REF!,$A46,#REF!)</f>
        <v>#REF!</v>
      </c>
      <c r="BZ46" s="12" t="e">
        <f>SUMIF(#REF!,$A46,#REF!)</f>
        <v>#REF!</v>
      </c>
      <c r="CA46" s="12" t="e">
        <f>SUMIF(#REF!,$A46,#REF!)</f>
        <v>#REF!</v>
      </c>
      <c r="CB46" s="51" t="e">
        <f>SUMIF(#REF!,$A46,#REF!)</f>
        <v>#REF!</v>
      </c>
      <c r="CC46" s="52" t="e">
        <f t="shared" si="63"/>
        <v>#REF!</v>
      </c>
      <c r="CD46" s="50" t="e">
        <f>SUMIF(#REF!,$A46,#REF!)</f>
        <v>#REF!</v>
      </c>
      <c r="CE46" s="12" t="e">
        <f>SUMIF(#REF!,$A46,#REF!)</f>
        <v>#REF!</v>
      </c>
      <c r="CF46" s="12" t="e">
        <f>SUMIF(#REF!,$A46,#REF!)</f>
        <v>#REF!</v>
      </c>
      <c r="CG46" s="12" t="e">
        <f>SUMIF(#REF!,$A46,#REF!)</f>
        <v>#REF!</v>
      </c>
      <c r="CH46" s="12" t="e">
        <f>SUMIF(#REF!,$A46,#REF!)</f>
        <v>#REF!</v>
      </c>
      <c r="CI46" s="12" t="e">
        <f>SUMIF(#REF!,$A46,#REF!)</f>
        <v>#REF!</v>
      </c>
      <c r="CJ46" s="51" t="e">
        <f>SUMIF(#REF!,$A46,#REF!)</f>
        <v>#REF!</v>
      </c>
      <c r="CK46" s="52" t="e">
        <f t="shared" si="64"/>
        <v>#REF!</v>
      </c>
      <c r="CL46" s="50" t="e">
        <f>SUMIF(#REF!,$A46,#REF!)</f>
        <v>#REF!</v>
      </c>
      <c r="CM46" s="12" t="e">
        <f>SUMIF(#REF!,$A46,#REF!)</f>
        <v>#REF!</v>
      </c>
      <c r="CN46" s="12" t="e">
        <f>SUMIF(#REF!,$A46,#REF!)</f>
        <v>#REF!</v>
      </c>
      <c r="CO46" s="12" t="e">
        <f>SUMIF(#REF!,$A46,#REF!)</f>
        <v>#REF!</v>
      </c>
      <c r="CP46" s="12" t="e">
        <f>SUMIF(#REF!,$A46,#REF!)</f>
        <v>#REF!</v>
      </c>
      <c r="CQ46" s="12" t="e">
        <f>SUMIF(#REF!,$A46,#REF!)</f>
        <v>#REF!</v>
      </c>
      <c r="CR46" s="51" t="e">
        <f>SUMIF(#REF!,$A46,#REF!)</f>
        <v>#REF!</v>
      </c>
      <c r="CS46" s="52" t="e">
        <f t="shared" si="65"/>
        <v>#REF!</v>
      </c>
      <c r="CT46" s="50" t="e">
        <f t="shared" ref="CT46:CZ46" si="71">+B46+J46+R46+Z46+AH46+AP46+AX46+BF46+BN46+BV46+CD46+CL46</f>
        <v>#REF!</v>
      </c>
      <c r="CU46" s="12" t="e">
        <f t="shared" si="71"/>
        <v>#REF!</v>
      </c>
      <c r="CV46" s="12" t="e">
        <f t="shared" si="71"/>
        <v>#REF!</v>
      </c>
      <c r="CW46" s="12" t="e">
        <f t="shared" si="71"/>
        <v>#REF!</v>
      </c>
      <c r="CX46" s="12" t="e">
        <f t="shared" si="71"/>
        <v>#REF!</v>
      </c>
      <c r="CY46" s="12" t="e">
        <f t="shared" si="71"/>
        <v>#REF!</v>
      </c>
      <c r="CZ46" s="51" t="e">
        <f t="shared" si="71"/>
        <v>#REF!</v>
      </c>
      <c r="DA46" s="52" t="e">
        <f t="shared" si="67"/>
        <v>#REF!</v>
      </c>
    </row>
    <row r="47" spans="1:105" ht="15.75" customHeight="1" x14ac:dyDescent="0.25">
      <c r="A47" s="3" t="s">
        <v>100</v>
      </c>
      <c r="B47" s="50" t="e">
        <f>SUMIF(#REF!,$A47,#REF!)</f>
        <v>#REF!</v>
      </c>
      <c r="C47" s="12" t="e">
        <f>SUMIF(#REF!,$A47,#REF!)</f>
        <v>#REF!</v>
      </c>
      <c r="D47" s="12" t="e">
        <f>SUMIF(#REF!,$A47,#REF!)</f>
        <v>#REF!</v>
      </c>
      <c r="E47" s="12" t="e">
        <f>SUMIF(#REF!,$A47,#REF!)</f>
        <v>#REF!</v>
      </c>
      <c r="F47" s="12" t="e">
        <f>SUMIF(#REF!,$A47,#REF!)</f>
        <v>#REF!</v>
      </c>
      <c r="G47" s="12" t="e">
        <f>SUMIF(#REF!,$A47,#REF!)</f>
        <v>#REF!</v>
      </c>
      <c r="H47" s="51" t="e">
        <f>SUMIF(#REF!,$A47,#REF!)</f>
        <v>#REF!</v>
      </c>
      <c r="I47" s="52" t="e">
        <f t="shared" si="54"/>
        <v>#REF!</v>
      </c>
      <c r="J47" s="50" t="e">
        <f>SUMIF(#REF!,$A47,#REF!)</f>
        <v>#REF!</v>
      </c>
      <c r="K47" s="12" t="e">
        <f>SUMIF(#REF!,$A47,#REF!)</f>
        <v>#REF!</v>
      </c>
      <c r="L47" s="12" t="e">
        <f>SUMIF(#REF!,$A47,#REF!)</f>
        <v>#REF!</v>
      </c>
      <c r="M47" s="12" t="e">
        <f>SUMIF(#REF!,$A47,#REF!)</f>
        <v>#REF!</v>
      </c>
      <c r="N47" s="12" t="e">
        <f>SUMIF(#REF!,$A47,#REF!)</f>
        <v>#REF!</v>
      </c>
      <c r="O47" s="12" t="e">
        <f>SUMIF(#REF!,$A47,#REF!)</f>
        <v>#REF!</v>
      </c>
      <c r="P47" s="51" t="e">
        <f>SUMIF(#REF!,$A47,#REF!)</f>
        <v>#REF!</v>
      </c>
      <c r="Q47" s="52" t="e">
        <f t="shared" si="55"/>
        <v>#REF!</v>
      </c>
      <c r="R47" s="50" t="e">
        <f>SUMIF(#REF!,$A47,#REF!)</f>
        <v>#REF!</v>
      </c>
      <c r="S47" s="12" t="e">
        <f>SUMIF(#REF!,$A47,#REF!)</f>
        <v>#REF!</v>
      </c>
      <c r="T47" s="12" t="e">
        <f>SUMIF(#REF!,$A47,#REF!)</f>
        <v>#REF!</v>
      </c>
      <c r="U47" s="12" t="e">
        <f>SUMIF(#REF!,$A47,#REF!)</f>
        <v>#REF!</v>
      </c>
      <c r="V47" s="12" t="e">
        <f>SUMIF(#REF!,$A47,#REF!)</f>
        <v>#REF!</v>
      </c>
      <c r="W47" s="12" t="e">
        <f>SUMIF(#REF!,$A47,#REF!)</f>
        <v>#REF!</v>
      </c>
      <c r="X47" s="51" t="e">
        <f>SUMIF(#REF!,$A47,#REF!)</f>
        <v>#REF!</v>
      </c>
      <c r="Y47" s="52" t="e">
        <f t="shared" si="56"/>
        <v>#REF!</v>
      </c>
      <c r="Z47" s="50" t="e">
        <f>SUMIF(#REF!,$A47,#REF!)</f>
        <v>#REF!</v>
      </c>
      <c r="AA47" s="12" t="e">
        <f>SUMIF(#REF!,$A47,#REF!)</f>
        <v>#REF!</v>
      </c>
      <c r="AB47" s="12" t="e">
        <f>SUMIF(#REF!,$A47,#REF!)</f>
        <v>#REF!</v>
      </c>
      <c r="AC47" s="12" t="e">
        <f>SUMIF(#REF!,$A47,#REF!)</f>
        <v>#REF!</v>
      </c>
      <c r="AD47" s="12" t="e">
        <f>SUMIF(#REF!,$A47,#REF!)</f>
        <v>#REF!</v>
      </c>
      <c r="AE47" s="12" t="e">
        <f>SUMIF(#REF!,$A47,#REF!)</f>
        <v>#REF!</v>
      </c>
      <c r="AF47" s="51" t="e">
        <f>SUMIF(#REF!,$A47,#REF!)</f>
        <v>#REF!</v>
      </c>
      <c r="AG47" s="52" t="e">
        <f t="shared" si="57"/>
        <v>#REF!</v>
      </c>
      <c r="AH47" s="50" t="e">
        <f>SUMIF(#REF!,$A47,#REF!)</f>
        <v>#REF!</v>
      </c>
      <c r="AI47" s="12" t="e">
        <f>SUMIF(#REF!,$A47,#REF!)</f>
        <v>#REF!</v>
      </c>
      <c r="AJ47" s="12" t="e">
        <f>SUMIF(#REF!,$A47,#REF!)</f>
        <v>#REF!</v>
      </c>
      <c r="AK47" s="12" t="e">
        <f>SUMIF(#REF!,$A47,#REF!)</f>
        <v>#REF!</v>
      </c>
      <c r="AL47" s="12" t="e">
        <f>SUMIF(#REF!,$A47,#REF!)</f>
        <v>#REF!</v>
      </c>
      <c r="AM47" s="12" t="e">
        <f>SUMIF(#REF!,$A47,#REF!)</f>
        <v>#REF!</v>
      </c>
      <c r="AN47" s="51" t="e">
        <f>SUMIF(#REF!,$A47,#REF!)</f>
        <v>#REF!</v>
      </c>
      <c r="AO47" s="52" t="e">
        <f t="shared" si="58"/>
        <v>#REF!</v>
      </c>
      <c r="AP47" s="50" t="e">
        <f>SUMIF(#REF!,$A47,#REF!)</f>
        <v>#REF!</v>
      </c>
      <c r="AQ47" s="12" t="e">
        <f>SUMIF(#REF!,$A47,#REF!)</f>
        <v>#REF!</v>
      </c>
      <c r="AR47" s="12" t="e">
        <f>SUMIF(#REF!,$A47,#REF!)</f>
        <v>#REF!</v>
      </c>
      <c r="AS47" s="12" t="e">
        <f>SUMIF(#REF!,$A47,#REF!)</f>
        <v>#REF!</v>
      </c>
      <c r="AT47" s="12" t="e">
        <f>SUMIF(#REF!,$A47,#REF!)</f>
        <v>#REF!</v>
      </c>
      <c r="AU47" s="12" t="e">
        <f>SUMIF(#REF!,$A47,#REF!)</f>
        <v>#REF!</v>
      </c>
      <c r="AV47" s="51" t="e">
        <f>SUMIF(#REF!,$A47,#REF!)</f>
        <v>#REF!</v>
      </c>
      <c r="AW47" s="52" t="e">
        <f t="shared" si="59"/>
        <v>#REF!</v>
      </c>
      <c r="AX47" s="50" t="e">
        <f>SUMIF(#REF!,$A47,#REF!)</f>
        <v>#REF!</v>
      </c>
      <c r="AY47" s="12" t="e">
        <f>SUMIF(#REF!,$A47,#REF!)</f>
        <v>#REF!</v>
      </c>
      <c r="AZ47" s="12" t="e">
        <f>SUMIF(#REF!,$A47,#REF!)</f>
        <v>#REF!</v>
      </c>
      <c r="BA47" s="12" t="e">
        <f>SUMIF(#REF!,$A47,#REF!)</f>
        <v>#REF!</v>
      </c>
      <c r="BB47" s="12" t="e">
        <f>SUMIF(#REF!,$A47,#REF!)</f>
        <v>#REF!</v>
      </c>
      <c r="BC47" s="12" t="e">
        <f>SUMIF(#REF!,$A47,#REF!)</f>
        <v>#REF!</v>
      </c>
      <c r="BD47" s="51" t="e">
        <f>SUMIF(#REF!,$A47,#REF!)</f>
        <v>#REF!</v>
      </c>
      <c r="BE47" s="52" t="e">
        <f t="shared" si="60"/>
        <v>#REF!</v>
      </c>
      <c r="BF47" s="50" t="e">
        <f>SUMIF(#REF!,$A47,#REF!)</f>
        <v>#REF!</v>
      </c>
      <c r="BG47" s="12" t="e">
        <f>SUMIF(#REF!,$A47,#REF!)</f>
        <v>#REF!</v>
      </c>
      <c r="BH47" s="12" t="e">
        <f>SUMIF(#REF!,$A47,#REF!)</f>
        <v>#REF!</v>
      </c>
      <c r="BI47" s="12" t="e">
        <f>SUMIF(#REF!,$A47,#REF!)</f>
        <v>#REF!</v>
      </c>
      <c r="BJ47" s="12" t="e">
        <f>SUMIF(#REF!,$A47,#REF!)</f>
        <v>#REF!</v>
      </c>
      <c r="BK47" s="12" t="e">
        <f>SUMIF(#REF!,$A47,#REF!)</f>
        <v>#REF!</v>
      </c>
      <c r="BL47" s="51" t="e">
        <f>SUMIF(#REF!,$A47,#REF!)</f>
        <v>#REF!</v>
      </c>
      <c r="BM47" s="52" t="e">
        <f t="shared" si="61"/>
        <v>#REF!</v>
      </c>
      <c r="BN47" s="50" t="e">
        <f>SUMIF(#REF!,$A47,#REF!)</f>
        <v>#REF!</v>
      </c>
      <c r="BO47" s="12" t="e">
        <f>SUMIF(#REF!,$A47,#REF!)</f>
        <v>#REF!</v>
      </c>
      <c r="BP47" s="12" t="e">
        <f>SUMIF(#REF!,$A47,#REF!)</f>
        <v>#REF!</v>
      </c>
      <c r="BQ47" s="12" t="e">
        <f>SUMIF(#REF!,$A47,#REF!)</f>
        <v>#REF!</v>
      </c>
      <c r="BR47" s="12" t="e">
        <f>SUMIF(#REF!,$A47,#REF!)</f>
        <v>#REF!</v>
      </c>
      <c r="BS47" s="12" t="e">
        <f>SUMIF(#REF!,$A47,#REF!)</f>
        <v>#REF!</v>
      </c>
      <c r="BT47" s="51" t="e">
        <f>SUMIF(#REF!,$A47,#REF!)</f>
        <v>#REF!</v>
      </c>
      <c r="BU47" s="52" t="e">
        <f t="shared" si="62"/>
        <v>#REF!</v>
      </c>
      <c r="BV47" s="50" t="e">
        <f>SUMIF(#REF!,$A47,#REF!)</f>
        <v>#REF!</v>
      </c>
      <c r="BW47" s="12" t="e">
        <f>SUMIF(#REF!,$A47,#REF!)</f>
        <v>#REF!</v>
      </c>
      <c r="BX47" s="12" t="e">
        <f>SUMIF(#REF!,$A47,#REF!)</f>
        <v>#REF!</v>
      </c>
      <c r="BY47" s="12" t="e">
        <f>SUMIF(#REF!,$A47,#REF!)</f>
        <v>#REF!</v>
      </c>
      <c r="BZ47" s="12" t="e">
        <f>SUMIF(#REF!,$A47,#REF!)</f>
        <v>#REF!</v>
      </c>
      <c r="CA47" s="12" t="e">
        <f>SUMIF(#REF!,$A47,#REF!)</f>
        <v>#REF!</v>
      </c>
      <c r="CB47" s="51" t="e">
        <f>SUMIF(#REF!,$A47,#REF!)</f>
        <v>#REF!</v>
      </c>
      <c r="CC47" s="52" t="e">
        <f t="shared" si="63"/>
        <v>#REF!</v>
      </c>
      <c r="CD47" s="50" t="e">
        <f>SUMIF(#REF!,$A47,#REF!)</f>
        <v>#REF!</v>
      </c>
      <c r="CE47" s="12" t="e">
        <f>SUMIF(#REF!,$A47,#REF!)</f>
        <v>#REF!</v>
      </c>
      <c r="CF47" s="12" t="e">
        <f>SUMIF(#REF!,$A47,#REF!)</f>
        <v>#REF!</v>
      </c>
      <c r="CG47" s="12" t="e">
        <f>SUMIF(#REF!,$A47,#REF!)</f>
        <v>#REF!</v>
      </c>
      <c r="CH47" s="12" t="e">
        <f>SUMIF(#REF!,$A47,#REF!)</f>
        <v>#REF!</v>
      </c>
      <c r="CI47" s="12" t="e">
        <f>SUMIF(#REF!,$A47,#REF!)</f>
        <v>#REF!</v>
      </c>
      <c r="CJ47" s="51" t="e">
        <f>SUMIF(#REF!,$A47,#REF!)</f>
        <v>#REF!</v>
      </c>
      <c r="CK47" s="52" t="e">
        <f t="shared" si="64"/>
        <v>#REF!</v>
      </c>
      <c r="CL47" s="50" t="e">
        <f>SUMIF(#REF!,$A47,#REF!)</f>
        <v>#REF!</v>
      </c>
      <c r="CM47" s="12" t="e">
        <f>SUMIF(#REF!,$A47,#REF!)</f>
        <v>#REF!</v>
      </c>
      <c r="CN47" s="12" t="e">
        <f>SUMIF(#REF!,$A47,#REF!)</f>
        <v>#REF!</v>
      </c>
      <c r="CO47" s="12" t="e">
        <f>SUMIF(#REF!,$A47,#REF!)</f>
        <v>#REF!</v>
      </c>
      <c r="CP47" s="12" t="e">
        <f>SUMIF(#REF!,$A47,#REF!)</f>
        <v>#REF!</v>
      </c>
      <c r="CQ47" s="12" t="e">
        <f>SUMIF(#REF!,$A47,#REF!)</f>
        <v>#REF!</v>
      </c>
      <c r="CR47" s="51" t="e">
        <f>SUMIF(#REF!,$A47,#REF!)</f>
        <v>#REF!</v>
      </c>
      <c r="CS47" s="52" t="e">
        <f t="shared" si="65"/>
        <v>#REF!</v>
      </c>
      <c r="CT47" s="50" t="e">
        <f t="shared" ref="CT47:CZ47" si="72">+B47+J47+R47+Z47+AH47+AP47+AX47+BF47+BN47+BV47+CD47+CL47</f>
        <v>#REF!</v>
      </c>
      <c r="CU47" s="12" t="e">
        <f t="shared" si="72"/>
        <v>#REF!</v>
      </c>
      <c r="CV47" s="12" t="e">
        <f t="shared" si="72"/>
        <v>#REF!</v>
      </c>
      <c r="CW47" s="12" t="e">
        <f t="shared" si="72"/>
        <v>#REF!</v>
      </c>
      <c r="CX47" s="12" t="e">
        <f t="shared" si="72"/>
        <v>#REF!</v>
      </c>
      <c r="CY47" s="12" t="e">
        <f t="shared" si="72"/>
        <v>#REF!</v>
      </c>
      <c r="CZ47" s="51" t="e">
        <f t="shared" si="72"/>
        <v>#REF!</v>
      </c>
      <c r="DA47" s="52" t="e">
        <f t="shared" si="67"/>
        <v>#REF!</v>
      </c>
    </row>
    <row r="48" spans="1:105" ht="15.75" customHeight="1" x14ac:dyDescent="0.25">
      <c r="A48" s="13" t="s">
        <v>58</v>
      </c>
      <c r="B48" s="14" t="e">
        <f t="shared" ref="B48:H48" si="73">SUM(B42:B47)</f>
        <v>#REF!</v>
      </c>
      <c r="C48" s="13" t="e">
        <f t="shared" si="73"/>
        <v>#REF!</v>
      </c>
      <c r="D48" s="13" t="e">
        <f t="shared" si="73"/>
        <v>#REF!</v>
      </c>
      <c r="E48" s="13" t="e">
        <f t="shared" si="73"/>
        <v>#REF!</v>
      </c>
      <c r="F48" s="13" t="e">
        <f t="shared" si="73"/>
        <v>#REF!</v>
      </c>
      <c r="G48" s="13" t="e">
        <f t="shared" si="73"/>
        <v>#REF!</v>
      </c>
      <c r="H48" s="15" t="e">
        <f t="shared" si="73"/>
        <v>#REF!</v>
      </c>
      <c r="I48" s="16" t="e">
        <f t="shared" si="54"/>
        <v>#REF!</v>
      </c>
      <c r="J48" s="14" t="e">
        <f t="shared" ref="J48:P48" si="74">SUM(J42:J47)</f>
        <v>#REF!</v>
      </c>
      <c r="K48" s="13" t="e">
        <f t="shared" si="74"/>
        <v>#REF!</v>
      </c>
      <c r="L48" s="13" t="e">
        <f t="shared" si="74"/>
        <v>#REF!</v>
      </c>
      <c r="M48" s="13" t="e">
        <f t="shared" si="74"/>
        <v>#REF!</v>
      </c>
      <c r="N48" s="13" t="e">
        <f t="shared" si="74"/>
        <v>#REF!</v>
      </c>
      <c r="O48" s="13" t="e">
        <f t="shared" si="74"/>
        <v>#REF!</v>
      </c>
      <c r="P48" s="15" t="e">
        <f t="shared" si="74"/>
        <v>#REF!</v>
      </c>
      <c r="Q48" s="16" t="e">
        <f t="shared" si="55"/>
        <v>#REF!</v>
      </c>
      <c r="R48" s="14" t="e">
        <f t="shared" ref="R48:X48" si="75">SUM(R42:R47)</f>
        <v>#REF!</v>
      </c>
      <c r="S48" s="13" t="e">
        <f t="shared" si="75"/>
        <v>#REF!</v>
      </c>
      <c r="T48" s="13" t="e">
        <f t="shared" si="75"/>
        <v>#REF!</v>
      </c>
      <c r="U48" s="13" t="e">
        <f t="shared" si="75"/>
        <v>#REF!</v>
      </c>
      <c r="V48" s="13" t="e">
        <f t="shared" si="75"/>
        <v>#REF!</v>
      </c>
      <c r="W48" s="13" t="e">
        <f t="shared" si="75"/>
        <v>#REF!</v>
      </c>
      <c r="X48" s="15" t="e">
        <f t="shared" si="75"/>
        <v>#REF!</v>
      </c>
      <c r="Y48" s="16" t="e">
        <f t="shared" si="56"/>
        <v>#REF!</v>
      </c>
      <c r="Z48" s="14" t="e">
        <f t="shared" ref="Z48:AF48" si="76">SUM(Z42:Z47)</f>
        <v>#REF!</v>
      </c>
      <c r="AA48" s="13" t="e">
        <f t="shared" si="76"/>
        <v>#REF!</v>
      </c>
      <c r="AB48" s="13" t="e">
        <f t="shared" si="76"/>
        <v>#REF!</v>
      </c>
      <c r="AC48" s="13" t="e">
        <f t="shared" si="76"/>
        <v>#REF!</v>
      </c>
      <c r="AD48" s="13" t="e">
        <f t="shared" si="76"/>
        <v>#REF!</v>
      </c>
      <c r="AE48" s="13" t="e">
        <f t="shared" si="76"/>
        <v>#REF!</v>
      </c>
      <c r="AF48" s="15" t="e">
        <f t="shared" si="76"/>
        <v>#REF!</v>
      </c>
      <c r="AG48" s="16" t="e">
        <f t="shared" si="57"/>
        <v>#REF!</v>
      </c>
      <c r="AH48" s="14" t="e">
        <f t="shared" ref="AH48:AN48" si="77">SUM(AH42:AH47)</f>
        <v>#REF!</v>
      </c>
      <c r="AI48" s="13" t="e">
        <f t="shared" si="77"/>
        <v>#REF!</v>
      </c>
      <c r="AJ48" s="13" t="e">
        <f t="shared" si="77"/>
        <v>#REF!</v>
      </c>
      <c r="AK48" s="13" t="e">
        <f t="shared" si="77"/>
        <v>#REF!</v>
      </c>
      <c r="AL48" s="13" t="e">
        <f t="shared" si="77"/>
        <v>#REF!</v>
      </c>
      <c r="AM48" s="13" t="e">
        <f t="shared" si="77"/>
        <v>#REF!</v>
      </c>
      <c r="AN48" s="15" t="e">
        <f t="shared" si="77"/>
        <v>#REF!</v>
      </c>
      <c r="AO48" s="16" t="e">
        <f t="shared" si="58"/>
        <v>#REF!</v>
      </c>
      <c r="AP48" s="14" t="e">
        <f t="shared" ref="AP48:AV48" si="78">SUM(AP42:AP47)</f>
        <v>#REF!</v>
      </c>
      <c r="AQ48" s="13" t="e">
        <f t="shared" si="78"/>
        <v>#REF!</v>
      </c>
      <c r="AR48" s="13" t="e">
        <f t="shared" si="78"/>
        <v>#REF!</v>
      </c>
      <c r="AS48" s="13" t="e">
        <f t="shared" si="78"/>
        <v>#REF!</v>
      </c>
      <c r="AT48" s="13" t="e">
        <f t="shared" si="78"/>
        <v>#REF!</v>
      </c>
      <c r="AU48" s="13" t="e">
        <f t="shared" si="78"/>
        <v>#REF!</v>
      </c>
      <c r="AV48" s="15" t="e">
        <f t="shared" si="78"/>
        <v>#REF!</v>
      </c>
      <c r="AW48" s="16" t="e">
        <f t="shared" si="59"/>
        <v>#REF!</v>
      </c>
      <c r="AX48" s="14" t="e">
        <f t="shared" ref="AX48:BD48" si="79">SUM(AX42:AX47)</f>
        <v>#REF!</v>
      </c>
      <c r="AY48" s="13" t="e">
        <f t="shared" si="79"/>
        <v>#REF!</v>
      </c>
      <c r="AZ48" s="13" t="e">
        <f t="shared" si="79"/>
        <v>#REF!</v>
      </c>
      <c r="BA48" s="13" t="e">
        <f t="shared" si="79"/>
        <v>#REF!</v>
      </c>
      <c r="BB48" s="13" t="e">
        <f t="shared" si="79"/>
        <v>#REF!</v>
      </c>
      <c r="BC48" s="13" t="e">
        <f t="shared" si="79"/>
        <v>#REF!</v>
      </c>
      <c r="BD48" s="15" t="e">
        <f t="shared" si="79"/>
        <v>#REF!</v>
      </c>
      <c r="BE48" s="16" t="e">
        <f t="shared" si="60"/>
        <v>#REF!</v>
      </c>
      <c r="BF48" s="14" t="e">
        <f t="shared" ref="BF48:BL48" si="80">SUM(BF42:BF47)</f>
        <v>#REF!</v>
      </c>
      <c r="BG48" s="13" t="e">
        <f t="shared" si="80"/>
        <v>#REF!</v>
      </c>
      <c r="BH48" s="13" t="e">
        <f t="shared" si="80"/>
        <v>#REF!</v>
      </c>
      <c r="BI48" s="13" t="e">
        <f t="shared" si="80"/>
        <v>#REF!</v>
      </c>
      <c r="BJ48" s="13" t="e">
        <f t="shared" si="80"/>
        <v>#REF!</v>
      </c>
      <c r="BK48" s="13" t="e">
        <f t="shared" si="80"/>
        <v>#REF!</v>
      </c>
      <c r="BL48" s="15" t="e">
        <f t="shared" si="80"/>
        <v>#REF!</v>
      </c>
      <c r="BM48" s="16" t="e">
        <f t="shared" si="61"/>
        <v>#REF!</v>
      </c>
      <c r="BN48" s="14" t="e">
        <f t="shared" ref="BN48:BT48" si="81">SUM(BN42:BN47)</f>
        <v>#REF!</v>
      </c>
      <c r="BO48" s="13" t="e">
        <f t="shared" si="81"/>
        <v>#REF!</v>
      </c>
      <c r="BP48" s="13" t="e">
        <f t="shared" si="81"/>
        <v>#REF!</v>
      </c>
      <c r="BQ48" s="13" t="e">
        <f t="shared" si="81"/>
        <v>#REF!</v>
      </c>
      <c r="BR48" s="13" t="e">
        <f t="shared" si="81"/>
        <v>#REF!</v>
      </c>
      <c r="BS48" s="13" t="e">
        <f t="shared" si="81"/>
        <v>#REF!</v>
      </c>
      <c r="BT48" s="15" t="e">
        <f t="shared" si="81"/>
        <v>#REF!</v>
      </c>
      <c r="BU48" s="16" t="e">
        <f t="shared" si="62"/>
        <v>#REF!</v>
      </c>
      <c r="BV48" s="14" t="e">
        <f t="shared" ref="BV48:CB48" si="82">SUM(BV42:BV47)</f>
        <v>#REF!</v>
      </c>
      <c r="BW48" s="13" t="e">
        <f t="shared" si="82"/>
        <v>#REF!</v>
      </c>
      <c r="BX48" s="13" t="e">
        <f t="shared" si="82"/>
        <v>#REF!</v>
      </c>
      <c r="BY48" s="13" t="e">
        <f t="shared" si="82"/>
        <v>#REF!</v>
      </c>
      <c r="BZ48" s="13" t="e">
        <f t="shared" si="82"/>
        <v>#REF!</v>
      </c>
      <c r="CA48" s="13" t="e">
        <f t="shared" si="82"/>
        <v>#REF!</v>
      </c>
      <c r="CB48" s="15" t="e">
        <f t="shared" si="82"/>
        <v>#REF!</v>
      </c>
      <c r="CC48" s="16" t="e">
        <f t="shared" si="63"/>
        <v>#REF!</v>
      </c>
      <c r="CD48" s="14" t="e">
        <f t="shared" ref="CD48:CJ48" si="83">SUM(CD42:CD47)</f>
        <v>#REF!</v>
      </c>
      <c r="CE48" s="13" t="e">
        <f t="shared" si="83"/>
        <v>#REF!</v>
      </c>
      <c r="CF48" s="13" t="e">
        <f t="shared" si="83"/>
        <v>#REF!</v>
      </c>
      <c r="CG48" s="13" t="e">
        <f t="shared" si="83"/>
        <v>#REF!</v>
      </c>
      <c r="CH48" s="13" t="e">
        <f t="shared" si="83"/>
        <v>#REF!</v>
      </c>
      <c r="CI48" s="13" t="e">
        <f t="shared" si="83"/>
        <v>#REF!</v>
      </c>
      <c r="CJ48" s="15" t="e">
        <f t="shared" si="83"/>
        <v>#REF!</v>
      </c>
      <c r="CK48" s="16" t="e">
        <f t="shared" si="64"/>
        <v>#REF!</v>
      </c>
      <c r="CL48" s="14" t="e">
        <f t="shared" ref="CL48:CR48" si="84">SUM(CL42:CL47)</f>
        <v>#REF!</v>
      </c>
      <c r="CM48" s="13" t="e">
        <f t="shared" si="84"/>
        <v>#REF!</v>
      </c>
      <c r="CN48" s="13" t="e">
        <f t="shared" si="84"/>
        <v>#REF!</v>
      </c>
      <c r="CO48" s="13" t="e">
        <f t="shared" si="84"/>
        <v>#REF!</v>
      </c>
      <c r="CP48" s="13" t="e">
        <f t="shared" si="84"/>
        <v>#REF!</v>
      </c>
      <c r="CQ48" s="13" t="e">
        <f t="shared" si="84"/>
        <v>#REF!</v>
      </c>
      <c r="CR48" s="15" t="e">
        <f t="shared" si="84"/>
        <v>#REF!</v>
      </c>
      <c r="CS48" s="16" t="e">
        <f t="shared" si="65"/>
        <v>#REF!</v>
      </c>
      <c r="CT48" s="14" t="e">
        <f t="shared" ref="CT48:CZ48" si="85">SUM(CT42:CT47)</f>
        <v>#REF!</v>
      </c>
      <c r="CU48" s="13" t="e">
        <f t="shared" si="85"/>
        <v>#REF!</v>
      </c>
      <c r="CV48" s="13" t="e">
        <f t="shared" si="85"/>
        <v>#REF!</v>
      </c>
      <c r="CW48" s="13" t="e">
        <f t="shared" si="85"/>
        <v>#REF!</v>
      </c>
      <c r="CX48" s="13" t="e">
        <f t="shared" si="85"/>
        <v>#REF!</v>
      </c>
      <c r="CY48" s="13" t="e">
        <f t="shared" si="85"/>
        <v>#REF!</v>
      </c>
      <c r="CZ48" s="15" t="e">
        <f t="shared" si="85"/>
        <v>#REF!</v>
      </c>
      <c r="DA48" s="16" t="e">
        <f t="shared" si="67"/>
        <v>#REF!</v>
      </c>
    </row>
    <row r="49" spans="1:105" ht="15.75" customHeight="1" x14ac:dyDescent="0.25">
      <c r="B49" s="47"/>
      <c r="H49" s="48"/>
      <c r="I49" s="49"/>
      <c r="J49" s="47"/>
      <c r="P49" s="48"/>
      <c r="Q49" s="49"/>
      <c r="R49" s="47"/>
      <c r="X49" s="48"/>
      <c r="Y49" s="49"/>
      <c r="Z49" s="47"/>
      <c r="AF49" s="48"/>
      <c r="AG49" s="49"/>
      <c r="AH49" s="47"/>
      <c r="AN49" s="48"/>
      <c r="AO49" s="49"/>
      <c r="AP49" s="47"/>
      <c r="AV49" s="48"/>
      <c r="AW49" s="49"/>
      <c r="AX49" s="47"/>
      <c r="BD49" s="48"/>
      <c r="BE49" s="49"/>
      <c r="BF49" s="47"/>
      <c r="BL49" s="48"/>
      <c r="BM49" s="49"/>
      <c r="BN49" s="47"/>
      <c r="BT49" s="48"/>
      <c r="BU49" s="49"/>
      <c r="BV49" s="47"/>
      <c r="CB49" s="48"/>
      <c r="CC49" s="49"/>
      <c r="CD49" s="47"/>
      <c r="CJ49" s="48"/>
      <c r="CK49" s="49"/>
      <c r="CL49" s="47"/>
      <c r="CR49" s="48"/>
      <c r="CS49" s="49"/>
      <c r="CT49" s="47"/>
      <c r="CZ49" s="48"/>
      <c r="DA49" s="49"/>
    </row>
    <row r="50" spans="1:105" ht="15.75" customHeight="1" x14ac:dyDescent="0.25">
      <c r="A50" s="53" t="s">
        <v>59</v>
      </c>
      <c r="B50" s="21" t="e">
        <f t="shared" ref="B50:DA50" si="86">B39+B48</f>
        <v>#REF!</v>
      </c>
      <c r="C50" s="53" t="e">
        <f t="shared" si="86"/>
        <v>#REF!</v>
      </c>
      <c r="D50" s="53" t="e">
        <f t="shared" si="86"/>
        <v>#REF!</v>
      </c>
      <c r="E50" s="53" t="e">
        <f t="shared" si="86"/>
        <v>#REF!</v>
      </c>
      <c r="F50" s="53" t="e">
        <f t="shared" si="86"/>
        <v>#REF!</v>
      </c>
      <c r="G50" s="53" t="e">
        <f t="shared" si="86"/>
        <v>#REF!</v>
      </c>
      <c r="H50" s="22" t="e">
        <f t="shared" si="86"/>
        <v>#REF!</v>
      </c>
      <c r="I50" s="23" t="e">
        <f t="shared" si="86"/>
        <v>#REF!</v>
      </c>
      <c r="J50" s="21" t="e">
        <f t="shared" si="86"/>
        <v>#REF!</v>
      </c>
      <c r="K50" s="53" t="e">
        <f t="shared" si="86"/>
        <v>#REF!</v>
      </c>
      <c r="L50" s="53" t="e">
        <f t="shared" si="86"/>
        <v>#REF!</v>
      </c>
      <c r="M50" s="53" t="e">
        <f t="shared" si="86"/>
        <v>#REF!</v>
      </c>
      <c r="N50" s="53" t="e">
        <f t="shared" si="86"/>
        <v>#REF!</v>
      </c>
      <c r="O50" s="53" t="e">
        <f t="shared" si="86"/>
        <v>#REF!</v>
      </c>
      <c r="P50" s="22" t="e">
        <f t="shared" si="86"/>
        <v>#REF!</v>
      </c>
      <c r="Q50" s="23" t="e">
        <f t="shared" si="86"/>
        <v>#REF!</v>
      </c>
      <c r="R50" s="21" t="e">
        <f t="shared" si="86"/>
        <v>#REF!</v>
      </c>
      <c r="S50" s="53" t="e">
        <f t="shared" si="86"/>
        <v>#REF!</v>
      </c>
      <c r="T50" s="53" t="e">
        <f t="shared" si="86"/>
        <v>#REF!</v>
      </c>
      <c r="U50" s="53" t="e">
        <f t="shared" si="86"/>
        <v>#REF!</v>
      </c>
      <c r="V50" s="53" t="e">
        <f t="shared" si="86"/>
        <v>#REF!</v>
      </c>
      <c r="W50" s="53" t="e">
        <f t="shared" si="86"/>
        <v>#REF!</v>
      </c>
      <c r="X50" s="22" t="e">
        <f t="shared" si="86"/>
        <v>#REF!</v>
      </c>
      <c r="Y50" s="23" t="e">
        <f t="shared" si="86"/>
        <v>#REF!</v>
      </c>
      <c r="Z50" s="21" t="e">
        <f t="shared" si="86"/>
        <v>#REF!</v>
      </c>
      <c r="AA50" s="53" t="e">
        <f t="shared" si="86"/>
        <v>#REF!</v>
      </c>
      <c r="AB50" s="53" t="e">
        <f t="shared" si="86"/>
        <v>#REF!</v>
      </c>
      <c r="AC50" s="53" t="e">
        <f t="shared" si="86"/>
        <v>#REF!</v>
      </c>
      <c r="AD50" s="53" t="e">
        <f t="shared" si="86"/>
        <v>#REF!</v>
      </c>
      <c r="AE50" s="53" t="e">
        <f t="shared" si="86"/>
        <v>#REF!</v>
      </c>
      <c r="AF50" s="22" t="e">
        <f t="shared" si="86"/>
        <v>#REF!</v>
      </c>
      <c r="AG50" s="23" t="e">
        <f t="shared" si="86"/>
        <v>#REF!</v>
      </c>
      <c r="AH50" s="21" t="e">
        <f t="shared" si="86"/>
        <v>#REF!</v>
      </c>
      <c r="AI50" s="53" t="e">
        <f t="shared" si="86"/>
        <v>#REF!</v>
      </c>
      <c r="AJ50" s="53" t="e">
        <f t="shared" si="86"/>
        <v>#REF!</v>
      </c>
      <c r="AK50" s="53" t="e">
        <f t="shared" si="86"/>
        <v>#REF!</v>
      </c>
      <c r="AL50" s="53" t="e">
        <f t="shared" si="86"/>
        <v>#REF!</v>
      </c>
      <c r="AM50" s="53" t="e">
        <f t="shared" si="86"/>
        <v>#REF!</v>
      </c>
      <c r="AN50" s="22" t="e">
        <f t="shared" si="86"/>
        <v>#REF!</v>
      </c>
      <c r="AO50" s="23" t="e">
        <f t="shared" si="86"/>
        <v>#REF!</v>
      </c>
      <c r="AP50" s="21" t="e">
        <f t="shared" si="86"/>
        <v>#REF!</v>
      </c>
      <c r="AQ50" s="53" t="e">
        <f t="shared" si="86"/>
        <v>#REF!</v>
      </c>
      <c r="AR50" s="53" t="e">
        <f t="shared" si="86"/>
        <v>#REF!</v>
      </c>
      <c r="AS50" s="53" t="e">
        <f t="shared" si="86"/>
        <v>#REF!</v>
      </c>
      <c r="AT50" s="53" t="e">
        <f t="shared" si="86"/>
        <v>#REF!</v>
      </c>
      <c r="AU50" s="53" t="e">
        <f t="shared" si="86"/>
        <v>#REF!</v>
      </c>
      <c r="AV50" s="22" t="e">
        <f t="shared" si="86"/>
        <v>#REF!</v>
      </c>
      <c r="AW50" s="23" t="e">
        <f t="shared" si="86"/>
        <v>#REF!</v>
      </c>
      <c r="AX50" s="21" t="e">
        <f t="shared" si="86"/>
        <v>#REF!</v>
      </c>
      <c r="AY50" s="53" t="e">
        <f t="shared" si="86"/>
        <v>#REF!</v>
      </c>
      <c r="AZ50" s="53" t="e">
        <f t="shared" si="86"/>
        <v>#REF!</v>
      </c>
      <c r="BA50" s="53" t="e">
        <f t="shared" si="86"/>
        <v>#REF!</v>
      </c>
      <c r="BB50" s="53" t="e">
        <f t="shared" si="86"/>
        <v>#REF!</v>
      </c>
      <c r="BC50" s="53" t="e">
        <f t="shared" si="86"/>
        <v>#REF!</v>
      </c>
      <c r="BD50" s="22" t="e">
        <f t="shared" si="86"/>
        <v>#REF!</v>
      </c>
      <c r="BE50" s="23" t="e">
        <f t="shared" si="86"/>
        <v>#REF!</v>
      </c>
      <c r="BF50" s="21" t="e">
        <f t="shared" si="86"/>
        <v>#REF!</v>
      </c>
      <c r="BG50" s="53" t="e">
        <f t="shared" si="86"/>
        <v>#REF!</v>
      </c>
      <c r="BH50" s="53" t="e">
        <f t="shared" si="86"/>
        <v>#REF!</v>
      </c>
      <c r="BI50" s="53" t="e">
        <f t="shared" si="86"/>
        <v>#REF!</v>
      </c>
      <c r="BJ50" s="53" t="e">
        <f t="shared" si="86"/>
        <v>#REF!</v>
      </c>
      <c r="BK50" s="53" t="e">
        <f t="shared" si="86"/>
        <v>#REF!</v>
      </c>
      <c r="BL50" s="22" t="e">
        <f t="shared" si="86"/>
        <v>#REF!</v>
      </c>
      <c r="BM50" s="23" t="e">
        <f t="shared" si="86"/>
        <v>#REF!</v>
      </c>
      <c r="BN50" s="21" t="e">
        <f t="shared" si="86"/>
        <v>#REF!</v>
      </c>
      <c r="BO50" s="53" t="e">
        <f t="shared" si="86"/>
        <v>#REF!</v>
      </c>
      <c r="BP50" s="53" t="e">
        <f t="shared" si="86"/>
        <v>#REF!</v>
      </c>
      <c r="BQ50" s="53" t="e">
        <f t="shared" si="86"/>
        <v>#REF!</v>
      </c>
      <c r="BR50" s="53" t="e">
        <f t="shared" si="86"/>
        <v>#REF!</v>
      </c>
      <c r="BS50" s="53" t="e">
        <f t="shared" si="86"/>
        <v>#REF!</v>
      </c>
      <c r="BT50" s="22" t="e">
        <f t="shared" si="86"/>
        <v>#REF!</v>
      </c>
      <c r="BU50" s="23" t="e">
        <f t="shared" si="86"/>
        <v>#REF!</v>
      </c>
      <c r="BV50" s="21" t="e">
        <f t="shared" si="86"/>
        <v>#REF!</v>
      </c>
      <c r="BW50" s="53" t="e">
        <f t="shared" si="86"/>
        <v>#REF!</v>
      </c>
      <c r="BX50" s="53" t="e">
        <f t="shared" si="86"/>
        <v>#REF!</v>
      </c>
      <c r="BY50" s="53" t="e">
        <f t="shared" si="86"/>
        <v>#REF!</v>
      </c>
      <c r="BZ50" s="53" t="e">
        <f t="shared" si="86"/>
        <v>#REF!</v>
      </c>
      <c r="CA50" s="53" t="e">
        <f t="shared" si="86"/>
        <v>#REF!</v>
      </c>
      <c r="CB50" s="22" t="e">
        <f t="shared" si="86"/>
        <v>#REF!</v>
      </c>
      <c r="CC50" s="23" t="e">
        <f t="shared" si="86"/>
        <v>#REF!</v>
      </c>
      <c r="CD50" s="21" t="e">
        <f t="shared" si="86"/>
        <v>#REF!</v>
      </c>
      <c r="CE50" s="53" t="e">
        <f t="shared" si="86"/>
        <v>#REF!</v>
      </c>
      <c r="CF50" s="53" t="e">
        <f t="shared" si="86"/>
        <v>#REF!</v>
      </c>
      <c r="CG50" s="53" t="e">
        <f t="shared" si="86"/>
        <v>#REF!</v>
      </c>
      <c r="CH50" s="53" t="e">
        <f t="shared" si="86"/>
        <v>#REF!</v>
      </c>
      <c r="CI50" s="53" t="e">
        <f t="shared" si="86"/>
        <v>#REF!</v>
      </c>
      <c r="CJ50" s="22" t="e">
        <f t="shared" si="86"/>
        <v>#REF!</v>
      </c>
      <c r="CK50" s="23" t="e">
        <f t="shared" si="86"/>
        <v>#REF!</v>
      </c>
      <c r="CL50" s="21" t="e">
        <f t="shared" si="86"/>
        <v>#REF!</v>
      </c>
      <c r="CM50" s="53" t="e">
        <f t="shared" si="86"/>
        <v>#REF!</v>
      </c>
      <c r="CN50" s="53" t="e">
        <f t="shared" si="86"/>
        <v>#REF!</v>
      </c>
      <c r="CO50" s="53" t="e">
        <f t="shared" si="86"/>
        <v>#REF!</v>
      </c>
      <c r="CP50" s="53" t="e">
        <f t="shared" si="86"/>
        <v>#REF!</v>
      </c>
      <c r="CQ50" s="53" t="e">
        <f t="shared" si="86"/>
        <v>#REF!</v>
      </c>
      <c r="CR50" s="22" t="e">
        <f t="shared" si="86"/>
        <v>#REF!</v>
      </c>
      <c r="CS50" s="23" t="e">
        <f t="shared" si="86"/>
        <v>#REF!</v>
      </c>
      <c r="CT50" s="21" t="e">
        <f t="shared" si="86"/>
        <v>#REF!</v>
      </c>
      <c r="CU50" s="53" t="e">
        <f t="shared" si="86"/>
        <v>#REF!</v>
      </c>
      <c r="CV50" s="53" t="e">
        <f t="shared" si="86"/>
        <v>#REF!</v>
      </c>
      <c r="CW50" s="53" t="e">
        <f t="shared" si="86"/>
        <v>#REF!</v>
      </c>
      <c r="CX50" s="53" t="e">
        <f t="shared" si="86"/>
        <v>#REF!</v>
      </c>
      <c r="CY50" s="53" t="e">
        <f t="shared" si="86"/>
        <v>#REF!</v>
      </c>
      <c r="CZ50" s="22" t="e">
        <f t="shared" si="86"/>
        <v>#REF!</v>
      </c>
      <c r="DA50" s="23" t="e">
        <f t="shared" si="86"/>
        <v>#REF!</v>
      </c>
    </row>
    <row r="51" spans="1:105" ht="15.75" customHeight="1" x14ac:dyDescent="0.25">
      <c r="B51" s="54"/>
      <c r="C51" s="24"/>
      <c r="D51" s="24"/>
      <c r="E51" s="24"/>
      <c r="F51" s="24"/>
      <c r="G51" s="24"/>
      <c r="H51" s="55"/>
      <c r="I51" s="49"/>
      <c r="J51" s="54"/>
      <c r="K51" s="24"/>
      <c r="L51" s="24"/>
      <c r="M51" s="24"/>
      <c r="N51" s="24"/>
      <c r="O51" s="24"/>
      <c r="P51" s="55"/>
      <c r="Q51" s="49"/>
      <c r="R51" s="54"/>
      <c r="S51" s="24"/>
      <c r="T51" s="24"/>
      <c r="U51" s="24"/>
      <c r="V51" s="24"/>
      <c r="W51" s="24"/>
      <c r="X51" s="55"/>
      <c r="Y51" s="49"/>
      <c r="Z51" s="54"/>
      <c r="AA51" s="24"/>
      <c r="AB51" s="24"/>
      <c r="AC51" s="24"/>
      <c r="AD51" s="24"/>
      <c r="AE51" s="24"/>
      <c r="AF51" s="55"/>
      <c r="AG51" s="49"/>
      <c r="AH51" s="54"/>
      <c r="AI51" s="24"/>
      <c r="AJ51" s="24"/>
      <c r="AK51" s="24"/>
      <c r="AL51" s="24"/>
      <c r="AM51" s="24"/>
      <c r="AN51" s="55"/>
      <c r="AO51" s="49"/>
      <c r="AP51" s="54"/>
      <c r="AQ51" s="24"/>
      <c r="AR51" s="24"/>
      <c r="AS51" s="24"/>
      <c r="AT51" s="24"/>
      <c r="AU51" s="24"/>
      <c r="AV51" s="55"/>
      <c r="AW51" s="49"/>
      <c r="AX51" s="54"/>
      <c r="AY51" s="24"/>
      <c r="AZ51" s="24"/>
      <c r="BA51" s="24"/>
      <c r="BB51" s="24"/>
      <c r="BC51" s="24"/>
      <c r="BD51" s="55"/>
      <c r="BE51" s="49"/>
      <c r="BF51" s="54"/>
      <c r="BG51" s="24"/>
      <c r="BH51" s="24"/>
      <c r="BI51" s="24"/>
      <c r="BJ51" s="24"/>
      <c r="BK51" s="24"/>
      <c r="BL51" s="55"/>
      <c r="BM51" s="49"/>
      <c r="BN51" s="54"/>
      <c r="BO51" s="24"/>
      <c r="BP51" s="24"/>
      <c r="BQ51" s="24"/>
      <c r="BR51" s="24"/>
      <c r="BS51" s="24"/>
      <c r="BT51" s="55"/>
      <c r="BU51" s="49"/>
      <c r="BV51" s="54"/>
      <c r="BW51" s="24"/>
      <c r="BX51" s="24"/>
      <c r="BY51" s="24"/>
      <c r="BZ51" s="24"/>
      <c r="CA51" s="24"/>
      <c r="CB51" s="55"/>
      <c r="CC51" s="49"/>
      <c r="CD51" s="54"/>
      <c r="CE51" s="24"/>
      <c r="CF51" s="24"/>
      <c r="CG51" s="24"/>
      <c r="CH51" s="24"/>
      <c r="CI51" s="24"/>
      <c r="CJ51" s="55"/>
      <c r="CK51" s="49"/>
      <c r="CL51" s="54"/>
      <c r="CM51" s="24"/>
      <c r="CN51" s="24"/>
      <c r="CO51" s="24"/>
      <c r="CP51" s="24"/>
      <c r="CQ51" s="24"/>
      <c r="CR51" s="55"/>
      <c r="CS51" s="49"/>
      <c r="CT51" s="54"/>
      <c r="CU51" s="24"/>
      <c r="CV51" s="24"/>
      <c r="CW51" s="24"/>
      <c r="CX51" s="24"/>
      <c r="CY51" s="24"/>
      <c r="CZ51" s="55"/>
      <c r="DA51" s="49"/>
    </row>
    <row r="52" spans="1:105" ht="15.75" customHeight="1" x14ac:dyDescent="0.25">
      <c r="A52" s="3" t="s">
        <v>101</v>
      </c>
      <c r="B52" s="50" t="e">
        <f>SUMIF(#REF!,$A52,#REF!)</f>
        <v>#REF!</v>
      </c>
      <c r="C52" s="12" t="e">
        <f>SUMIF(#REF!,$A52,#REF!)</f>
        <v>#REF!</v>
      </c>
      <c r="D52" s="12" t="e">
        <f>SUMIF(#REF!,$A52,#REF!)</f>
        <v>#REF!</v>
      </c>
      <c r="E52" s="12" t="e">
        <f>SUMIF(#REF!,$A52,#REF!)</f>
        <v>#REF!</v>
      </c>
      <c r="F52" s="12" t="e">
        <f>SUMIF(#REF!,$A52,#REF!)</f>
        <v>#REF!</v>
      </c>
      <c r="G52" s="12" t="e">
        <f>SUMIF(#REF!,$A52,#REF!)</f>
        <v>#REF!</v>
      </c>
      <c r="H52" s="51" t="e">
        <f>SUMIF(#REF!,$A52,#REF!)</f>
        <v>#REF!</v>
      </c>
      <c r="I52" s="52" t="e">
        <f>SUM(B52:H52)</f>
        <v>#REF!</v>
      </c>
      <c r="J52" s="50" t="e">
        <f>SUMIF(#REF!,$A52,#REF!)</f>
        <v>#REF!</v>
      </c>
      <c r="K52" s="12" t="e">
        <f>SUMIF(#REF!,$A52,#REF!)</f>
        <v>#REF!</v>
      </c>
      <c r="L52" s="12" t="e">
        <f>SUMIF(#REF!,$A52,#REF!)</f>
        <v>#REF!</v>
      </c>
      <c r="M52" s="12" t="e">
        <f>SUMIF(#REF!,$A52,#REF!)</f>
        <v>#REF!</v>
      </c>
      <c r="N52" s="12" t="e">
        <f>SUMIF(#REF!,$A52,#REF!)</f>
        <v>#REF!</v>
      </c>
      <c r="O52" s="12" t="e">
        <f>SUMIF(#REF!,$A52,#REF!)</f>
        <v>#REF!</v>
      </c>
      <c r="P52" s="51" t="e">
        <f>SUMIF(#REF!,$A52,#REF!)</f>
        <v>#REF!</v>
      </c>
      <c r="Q52" s="52" t="e">
        <f>SUM(J52:P52)</f>
        <v>#REF!</v>
      </c>
      <c r="R52" s="50" t="e">
        <f>SUMIF(#REF!,$A52,#REF!)</f>
        <v>#REF!</v>
      </c>
      <c r="S52" s="12" t="e">
        <f>SUMIF(#REF!,$A52,#REF!)</f>
        <v>#REF!</v>
      </c>
      <c r="T52" s="12" t="e">
        <f>SUMIF(#REF!,$A52,#REF!)</f>
        <v>#REF!</v>
      </c>
      <c r="U52" s="12" t="e">
        <f>SUMIF(#REF!,$A52,#REF!)</f>
        <v>#REF!</v>
      </c>
      <c r="V52" s="12" t="e">
        <f>SUMIF(#REF!,$A52,#REF!)</f>
        <v>#REF!</v>
      </c>
      <c r="W52" s="12" t="e">
        <f>SUMIF(#REF!,$A52,#REF!)</f>
        <v>#REF!</v>
      </c>
      <c r="X52" s="51" t="e">
        <f>SUMIF(#REF!,$A52,#REF!)</f>
        <v>#REF!</v>
      </c>
      <c r="Y52" s="52" t="e">
        <f>SUM(R52:X52)</f>
        <v>#REF!</v>
      </c>
      <c r="Z52" s="50" t="e">
        <f>SUMIF(#REF!,$A52,#REF!)</f>
        <v>#REF!</v>
      </c>
      <c r="AA52" s="12" t="e">
        <f>SUMIF(#REF!,$A52,#REF!)</f>
        <v>#REF!</v>
      </c>
      <c r="AB52" s="12" t="e">
        <f>SUMIF(#REF!,$A52,#REF!)</f>
        <v>#REF!</v>
      </c>
      <c r="AC52" s="12" t="e">
        <f>SUMIF(#REF!,$A52,#REF!)</f>
        <v>#REF!</v>
      </c>
      <c r="AD52" s="12" t="e">
        <f>SUMIF(#REF!,$A52,#REF!)</f>
        <v>#REF!</v>
      </c>
      <c r="AE52" s="12" t="e">
        <f>SUMIF(#REF!,$A52,#REF!)</f>
        <v>#REF!</v>
      </c>
      <c r="AF52" s="51" t="e">
        <f>SUMIF(#REF!,$A52,#REF!)</f>
        <v>#REF!</v>
      </c>
      <c r="AG52" s="52" t="e">
        <f>SUM(Z52:AF52)</f>
        <v>#REF!</v>
      </c>
      <c r="AH52" s="50" t="e">
        <f>SUMIF(#REF!,$A52,#REF!)</f>
        <v>#REF!</v>
      </c>
      <c r="AI52" s="12" t="e">
        <f>SUMIF(#REF!,$A52,#REF!)</f>
        <v>#REF!</v>
      </c>
      <c r="AJ52" s="12" t="e">
        <f>SUMIF(#REF!,$A52,#REF!)</f>
        <v>#REF!</v>
      </c>
      <c r="AK52" s="12" t="e">
        <f>SUMIF(#REF!,$A52,#REF!)</f>
        <v>#REF!</v>
      </c>
      <c r="AL52" s="12" t="e">
        <f>SUMIF(#REF!,$A52,#REF!)</f>
        <v>#REF!</v>
      </c>
      <c r="AM52" s="12" t="e">
        <f>SUMIF(#REF!,$A52,#REF!)</f>
        <v>#REF!</v>
      </c>
      <c r="AN52" s="51" t="e">
        <f>SUMIF(#REF!,$A52,#REF!)</f>
        <v>#REF!</v>
      </c>
      <c r="AO52" s="52" t="e">
        <f>SUM(AH52:AN52)</f>
        <v>#REF!</v>
      </c>
      <c r="AP52" s="50" t="e">
        <f>SUMIF(#REF!,$A52,#REF!)</f>
        <v>#REF!</v>
      </c>
      <c r="AQ52" s="12" t="e">
        <f>SUMIF(#REF!,$A52,#REF!)</f>
        <v>#REF!</v>
      </c>
      <c r="AR52" s="12" t="e">
        <f>SUMIF(#REF!,$A52,#REF!)</f>
        <v>#REF!</v>
      </c>
      <c r="AS52" s="12" t="e">
        <f>SUMIF(#REF!,$A52,#REF!)</f>
        <v>#REF!</v>
      </c>
      <c r="AT52" s="12" t="e">
        <f>SUMIF(#REF!,$A52,#REF!)</f>
        <v>#REF!</v>
      </c>
      <c r="AU52" s="12" t="e">
        <f>SUMIF(#REF!,$A52,#REF!)</f>
        <v>#REF!</v>
      </c>
      <c r="AV52" s="51" t="e">
        <f>SUMIF(#REF!,$A52,#REF!)</f>
        <v>#REF!</v>
      </c>
      <c r="AW52" s="52" t="e">
        <f>SUM(AP52:AV52)</f>
        <v>#REF!</v>
      </c>
      <c r="AX52" s="50" t="e">
        <f>SUMIF(#REF!,$A52,#REF!)</f>
        <v>#REF!</v>
      </c>
      <c r="AY52" s="12" t="e">
        <f>SUMIF(#REF!,$A52,#REF!)</f>
        <v>#REF!</v>
      </c>
      <c r="AZ52" s="12" t="e">
        <f>SUMIF(#REF!,$A52,#REF!)</f>
        <v>#REF!</v>
      </c>
      <c r="BA52" s="12" t="e">
        <f>SUMIF(#REF!,$A52,#REF!)</f>
        <v>#REF!</v>
      </c>
      <c r="BB52" s="12" t="e">
        <f>SUMIF(#REF!,$A52,#REF!)</f>
        <v>#REF!</v>
      </c>
      <c r="BC52" s="12" t="e">
        <f>SUMIF(#REF!,$A52,#REF!)</f>
        <v>#REF!</v>
      </c>
      <c r="BD52" s="51" t="e">
        <f>SUMIF(#REF!,$A52,#REF!)</f>
        <v>#REF!</v>
      </c>
      <c r="BE52" s="52" t="e">
        <f>SUM(AX52:BD52)</f>
        <v>#REF!</v>
      </c>
      <c r="BF52" s="50" t="e">
        <f>SUMIF(#REF!,$A52,#REF!)</f>
        <v>#REF!</v>
      </c>
      <c r="BG52" s="12" t="e">
        <f>SUMIF(#REF!,$A52,#REF!)</f>
        <v>#REF!</v>
      </c>
      <c r="BH52" s="12" t="e">
        <f>SUMIF(#REF!,$A52,#REF!)</f>
        <v>#REF!</v>
      </c>
      <c r="BI52" s="12" t="e">
        <f>SUMIF(#REF!,$A52,#REF!)</f>
        <v>#REF!</v>
      </c>
      <c r="BJ52" s="12" t="e">
        <f>SUMIF(#REF!,$A52,#REF!)</f>
        <v>#REF!</v>
      </c>
      <c r="BK52" s="12" t="e">
        <f>SUMIF(#REF!,$A52,#REF!)</f>
        <v>#REF!</v>
      </c>
      <c r="BL52" s="51" t="e">
        <f>SUMIF(#REF!,$A52,#REF!)</f>
        <v>#REF!</v>
      </c>
      <c r="BM52" s="52" t="e">
        <f>SUM(BF52:BL52)</f>
        <v>#REF!</v>
      </c>
      <c r="BN52" s="50" t="e">
        <f>SUMIF(#REF!,$A52,#REF!)</f>
        <v>#REF!</v>
      </c>
      <c r="BO52" s="12" t="e">
        <f>SUMIF(#REF!,$A52,#REF!)</f>
        <v>#REF!</v>
      </c>
      <c r="BP52" s="12" t="e">
        <f>SUMIF(#REF!,$A52,#REF!)</f>
        <v>#REF!</v>
      </c>
      <c r="BQ52" s="12" t="e">
        <f>SUMIF(#REF!,$A52,#REF!)</f>
        <v>#REF!</v>
      </c>
      <c r="BR52" s="12" t="e">
        <f>SUMIF(#REF!,$A52,#REF!)</f>
        <v>#REF!</v>
      </c>
      <c r="BS52" s="12" t="e">
        <f>SUMIF(#REF!,$A52,#REF!)</f>
        <v>#REF!</v>
      </c>
      <c r="BT52" s="51" t="e">
        <f>SUMIF(#REF!,$A52,#REF!)</f>
        <v>#REF!</v>
      </c>
      <c r="BU52" s="52" t="e">
        <f>SUM(BN52:BT52)</f>
        <v>#REF!</v>
      </c>
      <c r="BV52" s="50" t="e">
        <f>SUMIF(#REF!,$A52,#REF!)</f>
        <v>#REF!</v>
      </c>
      <c r="BW52" s="12" t="e">
        <f>SUMIF(#REF!,$A52,#REF!)</f>
        <v>#REF!</v>
      </c>
      <c r="BX52" s="12" t="e">
        <f>SUMIF(#REF!,$A52,#REF!)</f>
        <v>#REF!</v>
      </c>
      <c r="BY52" s="12" t="e">
        <f>SUMIF(#REF!,$A52,#REF!)</f>
        <v>#REF!</v>
      </c>
      <c r="BZ52" s="12" t="e">
        <f>SUMIF(#REF!,$A52,#REF!)</f>
        <v>#REF!</v>
      </c>
      <c r="CA52" s="12" t="e">
        <f>SUMIF(#REF!,$A52,#REF!)</f>
        <v>#REF!</v>
      </c>
      <c r="CB52" s="51" t="e">
        <f>SUMIF(#REF!,$A52,#REF!)</f>
        <v>#REF!</v>
      </c>
      <c r="CC52" s="52" t="e">
        <f>SUM(BV52:CB52)</f>
        <v>#REF!</v>
      </c>
      <c r="CD52" s="50" t="e">
        <f>SUMIF(#REF!,$A52,#REF!)</f>
        <v>#REF!</v>
      </c>
      <c r="CE52" s="12" t="e">
        <f>SUMIF(#REF!,$A52,#REF!)</f>
        <v>#REF!</v>
      </c>
      <c r="CF52" s="12" t="e">
        <f>SUMIF(#REF!,$A52,#REF!)</f>
        <v>#REF!</v>
      </c>
      <c r="CG52" s="12" t="e">
        <f>SUMIF(#REF!,$A52,#REF!)</f>
        <v>#REF!</v>
      </c>
      <c r="CH52" s="12" t="e">
        <f>SUMIF(#REF!,$A52,#REF!)</f>
        <v>#REF!</v>
      </c>
      <c r="CI52" s="12" t="e">
        <f>SUMIF(#REF!,$A52,#REF!)</f>
        <v>#REF!</v>
      </c>
      <c r="CJ52" s="51" t="e">
        <f>SUMIF(#REF!,$A52,#REF!)</f>
        <v>#REF!</v>
      </c>
      <c r="CK52" s="52" t="e">
        <f>SUM(CD52:CJ52)</f>
        <v>#REF!</v>
      </c>
      <c r="CL52" s="50" t="e">
        <f>SUMIF(#REF!,$A52,#REF!)</f>
        <v>#REF!</v>
      </c>
      <c r="CM52" s="12" t="e">
        <f>SUMIF(#REF!,$A52,#REF!)</f>
        <v>#REF!</v>
      </c>
      <c r="CN52" s="12" t="e">
        <f>SUMIF(#REF!,$A52,#REF!)</f>
        <v>#REF!</v>
      </c>
      <c r="CO52" s="12" t="e">
        <f>SUMIF(#REF!,$A52,#REF!)</f>
        <v>#REF!</v>
      </c>
      <c r="CP52" s="12" t="e">
        <f>SUMIF(#REF!,$A52,#REF!)</f>
        <v>#REF!</v>
      </c>
      <c r="CQ52" s="12" t="e">
        <f>SUMIF(#REF!,$A52,#REF!)</f>
        <v>#REF!</v>
      </c>
      <c r="CR52" s="51" t="e">
        <f>SUMIF(#REF!,$A52,#REF!)</f>
        <v>#REF!</v>
      </c>
      <c r="CS52" s="52" t="e">
        <f>SUM(CL52:CR52)</f>
        <v>#REF!</v>
      </c>
      <c r="CT52" s="50" t="e">
        <f t="shared" ref="CT52:CZ52" si="87">+B52+J52+R52+Z52+AH52+AP52+AX52+BF52+BN52+BV52+CD52+CL52</f>
        <v>#REF!</v>
      </c>
      <c r="CU52" s="12" t="e">
        <f t="shared" si="87"/>
        <v>#REF!</v>
      </c>
      <c r="CV52" s="12" t="e">
        <f t="shared" si="87"/>
        <v>#REF!</v>
      </c>
      <c r="CW52" s="12" t="e">
        <f t="shared" si="87"/>
        <v>#REF!</v>
      </c>
      <c r="CX52" s="12" t="e">
        <f t="shared" si="87"/>
        <v>#REF!</v>
      </c>
      <c r="CY52" s="12" t="e">
        <f t="shared" si="87"/>
        <v>#REF!</v>
      </c>
      <c r="CZ52" s="51" t="e">
        <f t="shared" si="87"/>
        <v>#REF!</v>
      </c>
      <c r="DA52" s="52" t="e">
        <f>SUM(CT52:CZ52)</f>
        <v>#REF!</v>
      </c>
    </row>
    <row r="53" spans="1:105" ht="15.75" customHeight="1" x14ac:dyDescent="0.25">
      <c r="A53" s="53" t="s">
        <v>102</v>
      </c>
      <c r="B53" s="21" t="e">
        <f t="shared" ref="B53:DA53" si="88">B50+B52</f>
        <v>#REF!</v>
      </c>
      <c r="C53" s="53" t="e">
        <f t="shared" si="88"/>
        <v>#REF!</v>
      </c>
      <c r="D53" s="53" t="e">
        <f t="shared" si="88"/>
        <v>#REF!</v>
      </c>
      <c r="E53" s="53" t="e">
        <f t="shared" si="88"/>
        <v>#REF!</v>
      </c>
      <c r="F53" s="53" t="e">
        <f t="shared" si="88"/>
        <v>#REF!</v>
      </c>
      <c r="G53" s="53" t="e">
        <f t="shared" si="88"/>
        <v>#REF!</v>
      </c>
      <c r="H53" s="22" t="e">
        <f t="shared" si="88"/>
        <v>#REF!</v>
      </c>
      <c r="I53" s="23" t="e">
        <f t="shared" si="88"/>
        <v>#REF!</v>
      </c>
      <c r="J53" s="21" t="e">
        <f t="shared" si="88"/>
        <v>#REF!</v>
      </c>
      <c r="K53" s="53" t="e">
        <f t="shared" si="88"/>
        <v>#REF!</v>
      </c>
      <c r="L53" s="53" t="e">
        <f t="shared" si="88"/>
        <v>#REF!</v>
      </c>
      <c r="M53" s="53" t="e">
        <f t="shared" si="88"/>
        <v>#REF!</v>
      </c>
      <c r="N53" s="53" t="e">
        <f t="shared" si="88"/>
        <v>#REF!</v>
      </c>
      <c r="O53" s="53" t="e">
        <f t="shared" si="88"/>
        <v>#REF!</v>
      </c>
      <c r="P53" s="22" t="e">
        <f t="shared" si="88"/>
        <v>#REF!</v>
      </c>
      <c r="Q53" s="23" t="e">
        <f t="shared" si="88"/>
        <v>#REF!</v>
      </c>
      <c r="R53" s="21" t="e">
        <f t="shared" si="88"/>
        <v>#REF!</v>
      </c>
      <c r="S53" s="53" t="e">
        <f t="shared" si="88"/>
        <v>#REF!</v>
      </c>
      <c r="T53" s="53" t="e">
        <f t="shared" si="88"/>
        <v>#REF!</v>
      </c>
      <c r="U53" s="53" t="e">
        <f t="shared" si="88"/>
        <v>#REF!</v>
      </c>
      <c r="V53" s="53" t="e">
        <f t="shared" si="88"/>
        <v>#REF!</v>
      </c>
      <c r="W53" s="53" t="e">
        <f t="shared" si="88"/>
        <v>#REF!</v>
      </c>
      <c r="X53" s="22" t="e">
        <f t="shared" si="88"/>
        <v>#REF!</v>
      </c>
      <c r="Y53" s="23" t="e">
        <f t="shared" si="88"/>
        <v>#REF!</v>
      </c>
      <c r="Z53" s="21" t="e">
        <f t="shared" si="88"/>
        <v>#REF!</v>
      </c>
      <c r="AA53" s="53" t="e">
        <f t="shared" si="88"/>
        <v>#REF!</v>
      </c>
      <c r="AB53" s="53" t="e">
        <f t="shared" si="88"/>
        <v>#REF!</v>
      </c>
      <c r="AC53" s="53" t="e">
        <f t="shared" si="88"/>
        <v>#REF!</v>
      </c>
      <c r="AD53" s="53" t="e">
        <f t="shared" si="88"/>
        <v>#REF!</v>
      </c>
      <c r="AE53" s="53" t="e">
        <f t="shared" si="88"/>
        <v>#REF!</v>
      </c>
      <c r="AF53" s="22" t="e">
        <f t="shared" si="88"/>
        <v>#REF!</v>
      </c>
      <c r="AG53" s="23" t="e">
        <f t="shared" si="88"/>
        <v>#REF!</v>
      </c>
      <c r="AH53" s="21" t="e">
        <f t="shared" si="88"/>
        <v>#REF!</v>
      </c>
      <c r="AI53" s="53" t="e">
        <f t="shared" si="88"/>
        <v>#REF!</v>
      </c>
      <c r="AJ53" s="53" t="e">
        <f t="shared" si="88"/>
        <v>#REF!</v>
      </c>
      <c r="AK53" s="53" t="e">
        <f t="shared" si="88"/>
        <v>#REF!</v>
      </c>
      <c r="AL53" s="53" t="e">
        <f t="shared" si="88"/>
        <v>#REF!</v>
      </c>
      <c r="AM53" s="53" t="e">
        <f t="shared" si="88"/>
        <v>#REF!</v>
      </c>
      <c r="AN53" s="22" t="e">
        <f t="shared" si="88"/>
        <v>#REF!</v>
      </c>
      <c r="AO53" s="23" t="e">
        <f t="shared" si="88"/>
        <v>#REF!</v>
      </c>
      <c r="AP53" s="21" t="e">
        <f t="shared" si="88"/>
        <v>#REF!</v>
      </c>
      <c r="AQ53" s="53" t="e">
        <f t="shared" si="88"/>
        <v>#REF!</v>
      </c>
      <c r="AR53" s="53" t="e">
        <f t="shared" si="88"/>
        <v>#REF!</v>
      </c>
      <c r="AS53" s="53" t="e">
        <f t="shared" si="88"/>
        <v>#REF!</v>
      </c>
      <c r="AT53" s="53" t="e">
        <f t="shared" si="88"/>
        <v>#REF!</v>
      </c>
      <c r="AU53" s="53" t="e">
        <f t="shared" si="88"/>
        <v>#REF!</v>
      </c>
      <c r="AV53" s="22" t="e">
        <f t="shared" si="88"/>
        <v>#REF!</v>
      </c>
      <c r="AW53" s="23" t="e">
        <f t="shared" si="88"/>
        <v>#REF!</v>
      </c>
      <c r="AX53" s="21" t="e">
        <f t="shared" si="88"/>
        <v>#REF!</v>
      </c>
      <c r="AY53" s="53" t="e">
        <f t="shared" si="88"/>
        <v>#REF!</v>
      </c>
      <c r="AZ53" s="53" t="e">
        <f t="shared" si="88"/>
        <v>#REF!</v>
      </c>
      <c r="BA53" s="53" t="e">
        <f t="shared" si="88"/>
        <v>#REF!</v>
      </c>
      <c r="BB53" s="53" t="e">
        <f t="shared" si="88"/>
        <v>#REF!</v>
      </c>
      <c r="BC53" s="53" t="e">
        <f t="shared" si="88"/>
        <v>#REF!</v>
      </c>
      <c r="BD53" s="22" t="e">
        <f t="shared" si="88"/>
        <v>#REF!</v>
      </c>
      <c r="BE53" s="23" t="e">
        <f t="shared" si="88"/>
        <v>#REF!</v>
      </c>
      <c r="BF53" s="21" t="e">
        <f t="shared" si="88"/>
        <v>#REF!</v>
      </c>
      <c r="BG53" s="53" t="e">
        <f t="shared" si="88"/>
        <v>#REF!</v>
      </c>
      <c r="BH53" s="53" t="e">
        <f t="shared" si="88"/>
        <v>#REF!</v>
      </c>
      <c r="BI53" s="53" t="e">
        <f t="shared" si="88"/>
        <v>#REF!</v>
      </c>
      <c r="BJ53" s="53" t="e">
        <f t="shared" si="88"/>
        <v>#REF!</v>
      </c>
      <c r="BK53" s="53" t="e">
        <f t="shared" si="88"/>
        <v>#REF!</v>
      </c>
      <c r="BL53" s="22" t="e">
        <f t="shared" si="88"/>
        <v>#REF!</v>
      </c>
      <c r="BM53" s="23" t="e">
        <f t="shared" si="88"/>
        <v>#REF!</v>
      </c>
      <c r="BN53" s="21" t="e">
        <f t="shared" si="88"/>
        <v>#REF!</v>
      </c>
      <c r="BO53" s="53" t="e">
        <f t="shared" si="88"/>
        <v>#REF!</v>
      </c>
      <c r="BP53" s="53" t="e">
        <f t="shared" si="88"/>
        <v>#REF!</v>
      </c>
      <c r="BQ53" s="53" t="e">
        <f t="shared" si="88"/>
        <v>#REF!</v>
      </c>
      <c r="BR53" s="53" t="e">
        <f t="shared" si="88"/>
        <v>#REF!</v>
      </c>
      <c r="BS53" s="53" t="e">
        <f t="shared" si="88"/>
        <v>#REF!</v>
      </c>
      <c r="BT53" s="22" t="e">
        <f t="shared" si="88"/>
        <v>#REF!</v>
      </c>
      <c r="BU53" s="23" t="e">
        <f t="shared" si="88"/>
        <v>#REF!</v>
      </c>
      <c r="BV53" s="21" t="e">
        <f t="shared" si="88"/>
        <v>#REF!</v>
      </c>
      <c r="BW53" s="53" t="e">
        <f t="shared" si="88"/>
        <v>#REF!</v>
      </c>
      <c r="BX53" s="53" t="e">
        <f t="shared" si="88"/>
        <v>#REF!</v>
      </c>
      <c r="BY53" s="53" t="e">
        <f t="shared" si="88"/>
        <v>#REF!</v>
      </c>
      <c r="BZ53" s="53" t="e">
        <f t="shared" si="88"/>
        <v>#REF!</v>
      </c>
      <c r="CA53" s="53" t="e">
        <f t="shared" si="88"/>
        <v>#REF!</v>
      </c>
      <c r="CB53" s="22" t="e">
        <f t="shared" si="88"/>
        <v>#REF!</v>
      </c>
      <c r="CC53" s="23" t="e">
        <f t="shared" si="88"/>
        <v>#REF!</v>
      </c>
      <c r="CD53" s="21" t="e">
        <f t="shared" si="88"/>
        <v>#REF!</v>
      </c>
      <c r="CE53" s="53" t="e">
        <f t="shared" si="88"/>
        <v>#REF!</v>
      </c>
      <c r="CF53" s="53" t="e">
        <f t="shared" si="88"/>
        <v>#REF!</v>
      </c>
      <c r="CG53" s="53" t="e">
        <f t="shared" si="88"/>
        <v>#REF!</v>
      </c>
      <c r="CH53" s="53" t="e">
        <f t="shared" si="88"/>
        <v>#REF!</v>
      </c>
      <c r="CI53" s="53" t="e">
        <f t="shared" si="88"/>
        <v>#REF!</v>
      </c>
      <c r="CJ53" s="22" t="e">
        <f t="shared" si="88"/>
        <v>#REF!</v>
      </c>
      <c r="CK53" s="23" t="e">
        <f t="shared" si="88"/>
        <v>#REF!</v>
      </c>
      <c r="CL53" s="21" t="e">
        <f t="shared" si="88"/>
        <v>#REF!</v>
      </c>
      <c r="CM53" s="53" t="e">
        <f t="shared" si="88"/>
        <v>#REF!</v>
      </c>
      <c r="CN53" s="53" t="e">
        <f t="shared" si="88"/>
        <v>#REF!</v>
      </c>
      <c r="CO53" s="53" t="e">
        <f t="shared" si="88"/>
        <v>#REF!</v>
      </c>
      <c r="CP53" s="53" t="e">
        <f t="shared" si="88"/>
        <v>#REF!</v>
      </c>
      <c r="CQ53" s="53" t="e">
        <f t="shared" si="88"/>
        <v>#REF!</v>
      </c>
      <c r="CR53" s="22" t="e">
        <f t="shared" si="88"/>
        <v>#REF!</v>
      </c>
      <c r="CS53" s="23" t="e">
        <f t="shared" si="88"/>
        <v>#REF!</v>
      </c>
      <c r="CT53" s="21" t="e">
        <f t="shared" si="88"/>
        <v>#REF!</v>
      </c>
      <c r="CU53" s="53" t="e">
        <f t="shared" si="88"/>
        <v>#REF!</v>
      </c>
      <c r="CV53" s="53" t="e">
        <f t="shared" si="88"/>
        <v>#REF!</v>
      </c>
      <c r="CW53" s="53" t="e">
        <f t="shared" si="88"/>
        <v>#REF!</v>
      </c>
      <c r="CX53" s="53" t="e">
        <f t="shared" si="88"/>
        <v>#REF!</v>
      </c>
      <c r="CY53" s="53" t="e">
        <f t="shared" si="88"/>
        <v>#REF!</v>
      </c>
      <c r="CZ53" s="22" t="e">
        <f t="shared" si="88"/>
        <v>#REF!</v>
      </c>
      <c r="DA53" s="23" t="e">
        <f t="shared" si="88"/>
        <v>#REF!</v>
      </c>
    </row>
    <row r="54" spans="1:105" ht="15.75" customHeight="1" x14ac:dyDescent="0.25"/>
    <row r="55" spans="1:105" ht="15.75" customHeight="1" x14ac:dyDescent="0.25">
      <c r="A55" s="25" t="s">
        <v>103</v>
      </c>
      <c r="B55" s="26" t="e">
        <f>+B53-#REF!</f>
        <v>#REF!</v>
      </c>
      <c r="C55" s="26" t="e">
        <f>+C53-#REF!</f>
        <v>#REF!</v>
      </c>
      <c r="D55" s="26" t="e">
        <f>+D53-#REF!</f>
        <v>#REF!</v>
      </c>
      <c r="E55" s="26" t="e">
        <f>+E53-#REF!</f>
        <v>#REF!</v>
      </c>
      <c r="F55" s="26" t="e">
        <f>+F53-#REF!</f>
        <v>#REF!</v>
      </c>
      <c r="G55" s="26" t="e">
        <f>+G53-#REF!</f>
        <v>#REF!</v>
      </c>
      <c r="H55" s="26" t="e">
        <f>+H53-#REF!</f>
        <v>#REF!</v>
      </c>
      <c r="I55" s="26" t="e">
        <f>+I53-#REF!</f>
        <v>#REF!</v>
      </c>
      <c r="J55" s="26" t="e">
        <f>+J53-#REF!</f>
        <v>#REF!</v>
      </c>
      <c r="K55" s="26" t="e">
        <f>+K53-#REF!</f>
        <v>#REF!</v>
      </c>
      <c r="L55" s="26" t="e">
        <f>+L53-#REF!</f>
        <v>#REF!</v>
      </c>
      <c r="M55" s="26" t="e">
        <f>+M53-#REF!</f>
        <v>#REF!</v>
      </c>
      <c r="N55" s="26" t="e">
        <f>+N53-#REF!</f>
        <v>#REF!</v>
      </c>
      <c r="O55" s="26" t="e">
        <f>+O53-#REF!</f>
        <v>#REF!</v>
      </c>
      <c r="P55" s="26" t="e">
        <f>+P53-#REF!</f>
        <v>#REF!</v>
      </c>
      <c r="Q55" s="26" t="e">
        <f>+Q53-#REF!</f>
        <v>#REF!</v>
      </c>
      <c r="R55" s="26" t="e">
        <f>+R53-#REF!</f>
        <v>#REF!</v>
      </c>
      <c r="S55" s="26" t="e">
        <f>+S53-#REF!</f>
        <v>#REF!</v>
      </c>
      <c r="T55" s="26" t="e">
        <f>+T53-#REF!</f>
        <v>#REF!</v>
      </c>
      <c r="U55" s="26" t="e">
        <f>+U53-#REF!</f>
        <v>#REF!</v>
      </c>
      <c r="V55" s="26" t="e">
        <f>+V53-#REF!</f>
        <v>#REF!</v>
      </c>
      <c r="W55" s="26" t="e">
        <f>+W53-#REF!</f>
        <v>#REF!</v>
      </c>
      <c r="X55" s="26" t="e">
        <f>+X53-#REF!</f>
        <v>#REF!</v>
      </c>
      <c r="Y55" s="26" t="e">
        <f>+Y53-#REF!</f>
        <v>#REF!</v>
      </c>
      <c r="Z55" s="26" t="e">
        <f>+Z53-#REF!</f>
        <v>#REF!</v>
      </c>
      <c r="AA55" s="26" t="e">
        <f>+AA53-#REF!</f>
        <v>#REF!</v>
      </c>
      <c r="AB55" s="26" t="e">
        <f>+AB53-#REF!</f>
        <v>#REF!</v>
      </c>
      <c r="AC55" s="26" t="e">
        <f>+AC53-#REF!</f>
        <v>#REF!</v>
      </c>
      <c r="AD55" s="26" t="e">
        <f>+AD53-#REF!</f>
        <v>#REF!</v>
      </c>
      <c r="AE55" s="26" t="e">
        <f>+AE53-#REF!</f>
        <v>#REF!</v>
      </c>
      <c r="AF55" s="26" t="e">
        <f>+AF53-#REF!</f>
        <v>#REF!</v>
      </c>
      <c r="AG55" s="26" t="e">
        <f>+AG53-#REF!</f>
        <v>#REF!</v>
      </c>
      <c r="AH55" s="26" t="e">
        <f>+AH53-#REF!</f>
        <v>#REF!</v>
      </c>
      <c r="AI55" s="26" t="e">
        <f>+AI53-#REF!</f>
        <v>#REF!</v>
      </c>
      <c r="AJ55" s="26" t="e">
        <f>+AJ53-#REF!</f>
        <v>#REF!</v>
      </c>
      <c r="AK55" s="26" t="e">
        <f>+AK53-#REF!</f>
        <v>#REF!</v>
      </c>
      <c r="AL55" s="26" t="e">
        <f>+AL53-#REF!</f>
        <v>#REF!</v>
      </c>
      <c r="AM55" s="26" t="e">
        <f>+AM53-#REF!</f>
        <v>#REF!</v>
      </c>
      <c r="AN55" s="26" t="e">
        <f>+AN53-#REF!</f>
        <v>#REF!</v>
      </c>
      <c r="AO55" s="26" t="e">
        <f>+AO53-#REF!</f>
        <v>#REF!</v>
      </c>
      <c r="AP55" s="26" t="e">
        <f>+AP53-#REF!</f>
        <v>#REF!</v>
      </c>
      <c r="AQ55" s="26" t="e">
        <f>+AQ53-#REF!</f>
        <v>#REF!</v>
      </c>
      <c r="AR55" s="26" t="e">
        <f>+AR53-#REF!</f>
        <v>#REF!</v>
      </c>
      <c r="AS55" s="26" t="e">
        <f>+AS53-#REF!</f>
        <v>#REF!</v>
      </c>
      <c r="AT55" s="26" t="e">
        <f>+AT53-#REF!</f>
        <v>#REF!</v>
      </c>
      <c r="AU55" s="26" t="e">
        <f>+AU53-#REF!</f>
        <v>#REF!</v>
      </c>
      <c r="AV55" s="26" t="e">
        <f>+AV53-#REF!</f>
        <v>#REF!</v>
      </c>
      <c r="AW55" s="26" t="e">
        <f>+AW53-#REF!</f>
        <v>#REF!</v>
      </c>
      <c r="AX55" s="26" t="e">
        <f>+AX53-#REF!</f>
        <v>#REF!</v>
      </c>
      <c r="AY55" s="26" t="e">
        <f>+AY53-#REF!</f>
        <v>#REF!</v>
      </c>
      <c r="AZ55" s="26" t="e">
        <f>+AZ53-#REF!</f>
        <v>#REF!</v>
      </c>
      <c r="BA55" s="26" t="e">
        <f>+BA53-#REF!</f>
        <v>#REF!</v>
      </c>
      <c r="BB55" s="26" t="e">
        <f>+BB53-#REF!</f>
        <v>#REF!</v>
      </c>
      <c r="BC55" s="26" t="e">
        <f>+BC53-#REF!</f>
        <v>#REF!</v>
      </c>
      <c r="BD55" s="26" t="e">
        <f>+BD53-#REF!</f>
        <v>#REF!</v>
      </c>
      <c r="BE55" s="26" t="e">
        <f>+BE53-#REF!</f>
        <v>#REF!</v>
      </c>
      <c r="BF55" s="26" t="e">
        <f>+BF53-#REF!</f>
        <v>#REF!</v>
      </c>
      <c r="BG55" s="26" t="e">
        <f>+BG53-#REF!</f>
        <v>#REF!</v>
      </c>
      <c r="BH55" s="26" t="e">
        <f>+BH53-#REF!</f>
        <v>#REF!</v>
      </c>
      <c r="BI55" s="26" t="e">
        <f>+BI53-#REF!</f>
        <v>#REF!</v>
      </c>
      <c r="BJ55" s="26" t="e">
        <f>+BJ53-#REF!</f>
        <v>#REF!</v>
      </c>
      <c r="BK55" s="26" t="e">
        <f>+BK53-#REF!</f>
        <v>#REF!</v>
      </c>
      <c r="BL55" s="26" t="e">
        <f>+BL53-#REF!</f>
        <v>#REF!</v>
      </c>
      <c r="BM55" s="26" t="e">
        <f>+BM53-#REF!</f>
        <v>#REF!</v>
      </c>
      <c r="BN55" s="26" t="e">
        <f>+BN53-#REF!</f>
        <v>#REF!</v>
      </c>
      <c r="BO55" s="26" t="e">
        <f>+BO53-#REF!</f>
        <v>#REF!</v>
      </c>
      <c r="BP55" s="26" t="e">
        <f>+BP53-#REF!</f>
        <v>#REF!</v>
      </c>
      <c r="BQ55" s="26" t="e">
        <f>+BQ53-#REF!</f>
        <v>#REF!</v>
      </c>
      <c r="BR55" s="26" t="e">
        <f>+BR53-#REF!</f>
        <v>#REF!</v>
      </c>
      <c r="BS55" s="26" t="e">
        <f>+BS53-#REF!</f>
        <v>#REF!</v>
      </c>
      <c r="BT55" s="26" t="e">
        <f>+BT53-#REF!</f>
        <v>#REF!</v>
      </c>
      <c r="BU55" s="26" t="e">
        <f>+BU53-#REF!</f>
        <v>#REF!</v>
      </c>
      <c r="BV55" s="26" t="e">
        <f>+BV53-#REF!</f>
        <v>#REF!</v>
      </c>
      <c r="BW55" s="26" t="e">
        <f>+BW53-#REF!</f>
        <v>#REF!</v>
      </c>
      <c r="BX55" s="26" t="e">
        <f>+BX53-#REF!</f>
        <v>#REF!</v>
      </c>
      <c r="BY55" s="26" t="e">
        <f>+BY53-#REF!</f>
        <v>#REF!</v>
      </c>
      <c r="BZ55" s="26" t="e">
        <f>+BZ53-#REF!</f>
        <v>#REF!</v>
      </c>
      <c r="CA55" s="26" t="e">
        <f>+CA53-#REF!</f>
        <v>#REF!</v>
      </c>
      <c r="CB55" s="26" t="e">
        <f>+CB53-#REF!</f>
        <v>#REF!</v>
      </c>
      <c r="CC55" s="26" t="e">
        <f>+CC53-#REF!</f>
        <v>#REF!</v>
      </c>
      <c r="CD55" s="26" t="e">
        <f>+CD53-#REF!</f>
        <v>#REF!</v>
      </c>
      <c r="CE55" s="26" t="e">
        <f>+CE53-#REF!</f>
        <v>#REF!</v>
      </c>
      <c r="CF55" s="26" t="e">
        <f>+CF53-#REF!</f>
        <v>#REF!</v>
      </c>
      <c r="CG55" s="26" t="e">
        <f>+CG53-#REF!</f>
        <v>#REF!</v>
      </c>
      <c r="CH55" s="26" t="e">
        <f>+CH53-#REF!</f>
        <v>#REF!</v>
      </c>
      <c r="CI55" s="26" t="e">
        <f>+CI53-#REF!</f>
        <v>#REF!</v>
      </c>
      <c r="CJ55" s="26" t="e">
        <f>+CJ53-#REF!</f>
        <v>#REF!</v>
      </c>
      <c r="CK55" s="26" t="e">
        <f>+CK53-#REF!</f>
        <v>#REF!</v>
      </c>
      <c r="CL55" s="26" t="e">
        <f>+CL53-#REF!</f>
        <v>#REF!</v>
      </c>
      <c r="CM55" s="26" t="e">
        <f>+CM53-#REF!</f>
        <v>#REF!</v>
      </c>
      <c r="CN55" s="26" t="e">
        <f>+CN53-#REF!</f>
        <v>#REF!</v>
      </c>
      <c r="CO55" s="26" t="e">
        <f>+CO53-#REF!</f>
        <v>#REF!</v>
      </c>
      <c r="CP55" s="26" t="e">
        <f>+CP53-#REF!</f>
        <v>#REF!</v>
      </c>
      <c r="CQ55" s="26" t="e">
        <f>+CQ53-#REF!</f>
        <v>#REF!</v>
      </c>
      <c r="CR55" s="26" t="e">
        <f>+CR53-#REF!</f>
        <v>#REF!</v>
      </c>
      <c r="CS55" s="26" t="e">
        <f>+CS53-#REF!</f>
        <v>#REF!</v>
      </c>
      <c r="CT55" s="26" t="e">
        <f>+CT53-#REF!</f>
        <v>#REF!</v>
      </c>
      <c r="CU55" s="26" t="e">
        <f>+CU53+CV53+CX53+CY53+CZ53-#REF!</f>
        <v>#REF!</v>
      </c>
      <c r="CV55" s="26"/>
      <c r="CW55" s="26" t="e">
        <f>+CW53-#REF!</f>
        <v>#REF!</v>
      </c>
      <c r="CX55" s="26"/>
      <c r="CY55" s="26"/>
      <c r="CZ55" s="26"/>
      <c r="DA55" s="26" t="e">
        <f>+DA53-#REF!</f>
        <v>#REF!</v>
      </c>
    </row>
    <row r="56" spans="1:105" ht="15.75" customHeight="1" x14ac:dyDescent="0.25"/>
    <row r="57" spans="1:105" ht="15.75" customHeight="1" x14ac:dyDescent="0.25">
      <c r="CR57" s="27" t="s">
        <v>104</v>
      </c>
      <c r="CS57" s="28"/>
      <c r="CT57" s="29" t="e">
        <f t="shared" ref="CT57:CZ57" si="89">+CT4</f>
        <v>#REF!</v>
      </c>
      <c r="CU57" s="29" t="e">
        <f t="shared" si="89"/>
        <v>#REF!</v>
      </c>
      <c r="CV57" s="29" t="e">
        <f t="shared" si="89"/>
        <v>#REF!</v>
      </c>
      <c r="CW57" s="29" t="e">
        <f t="shared" si="89"/>
        <v>#REF!</v>
      </c>
      <c r="CX57" s="29" t="e">
        <f t="shared" si="89"/>
        <v>#REF!</v>
      </c>
      <c r="CY57" s="29" t="e">
        <f t="shared" si="89"/>
        <v>#REF!</v>
      </c>
      <c r="CZ57" s="29" t="e">
        <f t="shared" si="89"/>
        <v>#REF!</v>
      </c>
    </row>
    <row r="58" spans="1:105" ht="15.75" customHeight="1" x14ac:dyDescent="0.25">
      <c r="CR58" s="30" t="s">
        <v>105</v>
      </c>
      <c r="CS58" s="56"/>
      <c r="CT58" s="31" t="e">
        <f t="shared" ref="CT58:CZ58" si="90">+CT37/$DA$37</f>
        <v>#REF!</v>
      </c>
      <c r="CU58" s="31" t="e">
        <f t="shared" si="90"/>
        <v>#REF!</v>
      </c>
      <c r="CV58" s="31" t="e">
        <f t="shared" si="90"/>
        <v>#REF!</v>
      </c>
      <c r="CW58" s="31" t="e">
        <f t="shared" si="90"/>
        <v>#REF!</v>
      </c>
      <c r="CX58" s="31" t="e">
        <f t="shared" si="90"/>
        <v>#REF!</v>
      </c>
      <c r="CY58" s="31" t="e">
        <f t="shared" si="90"/>
        <v>#REF!</v>
      </c>
      <c r="CZ58" s="57" t="e">
        <f t="shared" si="90"/>
        <v>#REF!</v>
      </c>
    </row>
    <row r="59" spans="1:105" ht="15.75" customHeight="1" x14ac:dyDescent="0.25"/>
    <row r="60" spans="1:105" ht="15.75" customHeight="1" x14ac:dyDescent="0.25"/>
    <row r="61" spans="1:105" ht="15.75" customHeight="1" x14ac:dyDescent="0.25"/>
    <row r="62" spans="1:105" ht="15.75" customHeight="1" x14ac:dyDescent="0.25"/>
    <row r="63" spans="1:105" ht="15.75" customHeight="1" x14ac:dyDescent="0.25"/>
    <row r="64" spans="1:10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CT3:CZ3"/>
    <mergeCell ref="B3:H3"/>
    <mergeCell ref="J3:P3"/>
    <mergeCell ref="R3:X3"/>
    <mergeCell ref="Z3:AF3"/>
    <mergeCell ref="AH3:AN3"/>
    <mergeCell ref="AP3:AV3"/>
    <mergeCell ref="AX3:BD3"/>
    <mergeCell ref="BF3:BL3"/>
    <mergeCell ref="BN3:BT3"/>
    <mergeCell ref="BV3:CB3"/>
    <mergeCell ref="CD3:CJ3"/>
    <mergeCell ref="CL3:CR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769E-1D84-4169-A6F8-9D130599395E}">
  <sheetPr>
    <tabColor theme="8" tint="0.59999389629810485"/>
  </sheetPr>
  <dimension ref="A1:AB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5" sqref="J5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</cols>
  <sheetData>
    <row r="1" spans="1:28" ht="15.75" x14ac:dyDescent="0.25">
      <c r="A1" s="89" t="s">
        <v>131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66" t="s">
        <v>129</v>
      </c>
      <c r="AA1" s="58"/>
      <c r="AB1" s="59"/>
    </row>
    <row r="2" spans="1:28" x14ac:dyDescent="0.25">
      <c r="A2" s="33" t="s">
        <v>1</v>
      </c>
      <c r="B2" s="58">
        <v>0</v>
      </c>
      <c r="C2" s="58"/>
      <c r="D2" s="58">
        <v>0</v>
      </c>
      <c r="E2" s="58"/>
      <c r="F2" s="58">
        <v>0</v>
      </c>
      <c r="G2" s="58"/>
      <c r="H2" s="58">
        <v>0</v>
      </c>
      <c r="I2" s="58"/>
      <c r="J2" s="58">
        <v>0</v>
      </c>
      <c r="K2" s="58"/>
      <c r="L2" s="58">
        <v>0</v>
      </c>
      <c r="M2" s="58"/>
      <c r="N2" s="58">
        <v>0</v>
      </c>
      <c r="O2" s="58"/>
      <c r="P2" s="58">
        <v>0</v>
      </c>
      <c r="Q2" s="58"/>
      <c r="R2" s="58">
        <v>0</v>
      </c>
      <c r="S2" s="58"/>
      <c r="T2" s="58">
        <v>0</v>
      </c>
      <c r="U2" s="58"/>
      <c r="V2" s="58">
        <v>0</v>
      </c>
      <c r="W2" s="58"/>
      <c r="X2" s="58">
        <v>0</v>
      </c>
      <c r="Y2" s="58"/>
      <c r="Z2" s="1"/>
      <c r="AA2" s="58"/>
      <c r="AB2" s="59"/>
    </row>
    <row r="3" spans="1:28" x14ac:dyDescent="0.25">
      <c r="A3" s="90"/>
      <c r="B3" s="58"/>
      <c r="C3" s="58"/>
      <c r="D3" s="58"/>
      <c r="E3" s="58"/>
      <c r="F3" s="58"/>
      <c r="G3" s="58"/>
      <c r="H3" s="13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1"/>
      <c r="AA3" s="58"/>
      <c r="AB3" s="59"/>
    </row>
    <row r="4" spans="1:28" x14ac:dyDescent="0.25">
      <c r="A4" s="34" t="s">
        <v>2</v>
      </c>
      <c r="B4" s="37">
        <f>+SRL!B4</f>
        <v>45658</v>
      </c>
      <c r="C4" s="102" t="s">
        <v>128</v>
      </c>
      <c r="D4" s="37">
        <f>+SRL!D4</f>
        <v>45716</v>
      </c>
      <c r="E4" s="102" t="s">
        <v>128</v>
      </c>
      <c r="F4" s="37">
        <f>+SRL!F4</f>
        <v>45747</v>
      </c>
      <c r="G4" s="102" t="s">
        <v>128</v>
      </c>
      <c r="H4" s="37">
        <f>+SRL!H4</f>
        <v>45777</v>
      </c>
      <c r="I4" s="102" t="s">
        <v>128</v>
      </c>
      <c r="J4" s="37">
        <f>+SRL!J4</f>
        <v>45807</v>
      </c>
      <c r="K4" s="102" t="s">
        <v>128</v>
      </c>
      <c r="L4" s="37">
        <f>+SRL!L4</f>
        <v>45838</v>
      </c>
      <c r="M4" s="102" t="s">
        <v>128</v>
      </c>
      <c r="N4" s="37">
        <f>+SRL!N4</f>
        <v>45869</v>
      </c>
      <c r="O4" s="102" t="s">
        <v>128</v>
      </c>
      <c r="P4" s="37">
        <f>+SRL!P4</f>
        <v>45900</v>
      </c>
      <c r="Q4" s="102" t="s">
        <v>128</v>
      </c>
      <c r="R4" s="37">
        <f>+SRL!R4</f>
        <v>45930</v>
      </c>
      <c r="S4" s="102" t="s">
        <v>128</v>
      </c>
      <c r="T4" s="37">
        <f>+SRL!T4</f>
        <v>45961</v>
      </c>
      <c r="U4" s="102" t="s">
        <v>128</v>
      </c>
      <c r="V4" s="37">
        <f>+SRL!V4</f>
        <v>45991</v>
      </c>
      <c r="W4" s="102" t="s">
        <v>128</v>
      </c>
      <c r="X4" s="37">
        <f>+SRL!X4</f>
        <v>46022</v>
      </c>
      <c r="Y4" s="102" t="s">
        <v>128</v>
      </c>
      <c r="Z4" s="37" t="s">
        <v>3</v>
      </c>
      <c r="AA4" s="102" t="s">
        <v>128</v>
      </c>
      <c r="AB4" s="59"/>
    </row>
    <row r="5" spans="1:28" x14ac:dyDescent="0.25">
      <c r="A5" s="91" t="s">
        <v>4</v>
      </c>
      <c r="B5" s="62">
        <f>(+SRL!B5+LLC!AH5)/1000</f>
        <v>46286.781999999999</v>
      </c>
      <c r="C5" s="104"/>
      <c r="D5" s="62">
        <f>(+SRL!D5+LLC!AJ5)/1000</f>
        <v>49170.576999999997</v>
      </c>
      <c r="E5" s="104"/>
      <c r="F5" s="62">
        <f>(+SRL!F5+LLC!AL5)/1000</f>
        <v>48417.928</v>
      </c>
      <c r="G5" s="104"/>
      <c r="H5" s="62">
        <f>(+SRL!H5+LLC!AN5)/1000</f>
        <v>45688.839</v>
      </c>
      <c r="I5" s="104"/>
      <c r="J5" s="62">
        <f>(+SRL!J5+LLC!AP5)/1000</f>
        <v>56707.934000000001</v>
      </c>
      <c r="K5" s="104"/>
      <c r="L5" s="62">
        <f>(+SRL!L5+LLC!AR5)/1000</f>
        <v>0</v>
      </c>
      <c r="M5" s="104"/>
      <c r="N5" s="62">
        <f>(+SRL!N5+LLC!AT5)/1000</f>
        <v>0</v>
      </c>
      <c r="O5" s="104"/>
      <c r="P5" s="62">
        <f>(+SRL!P5+LLC!AV5)/1000</f>
        <v>0</v>
      </c>
      <c r="Q5" s="104"/>
      <c r="R5" s="62">
        <f>(+SRL!R5+LLC!AX5)/1000</f>
        <v>0</v>
      </c>
      <c r="S5" s="104"/>
      <c r="T5" s="62">
        <f>(+SRL!T5+LLC!AZ5)/1000</f>
        <v>0</v>
      </c>
      <c r="U5" s="104"/>
      <c r="V5" s="62">
        <f>(+SRL!V5+LLC!BB5)/1000</f>
        <v>0</v>
      </c>
      <c r="W5" s="104"/>
      <c r="X5" s="62">
        <f>(+SRL!X5+LLC!BD5)/1000</f>
        <v>0</v>
      </c>
      <c r="Y5" s="104"/>
      <c r="Z5" s="117">
        <f>+B5+D5+F5+H5+J5+L5+N5+P5+R5+T5+V5+X5</f>
        <v>246272.06000000003</v>
      </c>
      <c r="AA5" s="104"/>
      <c r="AB5" s="59"/>
    </row>
    <row r="6" spans="1:28" x14ac:dyDescent="0.25">
      <c r="A6" s="32" t="s">
        <v>5</v>
      </c>
      <c r="B6" s="62">
        <f>(+SRL!B6+LLC!AH6)/1000</f>
        <v>0</v>
      </c>
      <c r="C6" s="104">
        <f>IF(B$5=0,0,+B6/B$5)</f>
        <v>0</v>
      </c>
      <c r="D6" s="62">
        <f>(+SRL!D6+LLC!AJ6)/1000</f>
        <v>0</v>
      </c>
      <c r="E6" s="104">
        <f>IF(D$5=0,0,+D6/D$5)</f>
        <v>0</v>
      </c>
      <c r="F6" s="62">
        <f>(+SRL!F6+LLC!AL6)/1000</f>
        <v>0</v>
      </c>
      <c r="G6" s="104">
        <f>IF(F$5=0,0,+F6/F$5)</f>
        <v>0</v>
      </c>
      <c r="H6" s="62">
        <f>(+SRL!H6+LLC!AN6)/1000</f>
        <v>0</v>
      </c>
      <c r="I6" s="104">
        <f>IF(H$5=0,0,+H6/H$5)</f>
        <v>0</v>
      </c>
      <c r="J6" s="62">
        <f>(+SRL!J6+LLC!AP6)/1000</f>
        <v>0</v>
      </c>
      <c r="K6" s="104">
        <f>IF(J$5=0,0,+J6/J$5)</f>
        <v>0</v>
      </c>
      <c r="L6" s="62">
        <f>(+SRL!L6+LLC!AR6)/1000</f>
        <v>0</v>
      </c>
      <c r="M6" s="104">
        <f>IF(L$5=0,0,+L6/L$5)</f>
        <v>0</v>
      </c>
      <c r="N6" s="62">
        <f>(+SRL!N6+LLC!AT6)/1000</f>
        <v>0</v>
      </c>
      <c r="O6" s="104">
        <f>IF(N$5=0,0,+N6/N$5)</f>
        <v>0</v>
      </c>
      <c r="P6" s="62">
        <f>(+SRL!P6+LLC!AV6)/1000</f>
        <v>0</v>
      </c>
      <c r="Q6" s="104">
        <f>IF(P$5=0,0,+P6/P$5)</f>
        <v>0</v>
      </c>
      <c r="R6" s="62">
        <f>(+SRL!R6+LLC!AX6)/1000</f>
        <v>0</v>
      </c>
      <c r="S6" s="104">
        <f>IF(R$5=0,0,+R6/R$5)</f>
        <v>0</v>
      </c>
      <c r="T6" s="62">
        <f>(+SRL!T6+LLC!AZ6)/1000</f>
        <v>0</v>
      </c>
      <c r="U6" s="104">
        <f>IF(T$5=0,0,+T6/T$5)</f>
        <v>0</v>
      </c>
      <c r="V6" s="62">
        <f>(+SRL!V6+LLC!BB6)/1000</f>
        <v>0</v>
      </c>
      <c r="W6" s="104">
        <f>IF(V$5=0,0,+V6/V$5)</f>
        <v>0</v>
      </c>
      <c r="X6" s="62">
        <f>(+SRL!X6+LLC!BD6)/1000</f>
        <v>0</v>
      </c>
      <c r="Y6" s="104">
        <f>IF(X$5=0,0,+X6/X$5)</f>
        <v>0</v>
      </c>
      <c r="Z6" s="117">
        <f t="shared" ref="Z6:Z7" si="0">+B6+D6+F6+H6+J6+L6+N6+P6+R6+T6+V6+X6</f>
        <v>0</v>
      </c>
      <c r="AA6" s="104">
        <f>IF(Z$5=0,0,+Z6/Z$5)</f>
        <v>0</v>
      </c>
      <c r="AB6" s="59"/>
    </row>
    <row r="7" spans="1:28" x14ac:dyDescent="0.25">
      <c r="A7" s="32" t="s">
        <v>6</v>
      </c>
      <c r="B7" s="62">
        <f>(+SRL!B7+LLC!AH7)/1000</f>
        <v>0</v>
      </c>
      <c r="C7" s="104">
        <f t="shared" ref="C7:E7" si="1">IF(B$5=0,0,+B7/B$5)</f>
        <v>0</v>
      </c>
      <c r="D7" s="62">
        <f>(+SRL!D7+LLC!AJ7)/1000</f>
        <v>0</v>
      </c>
      <c r="E7" s="104">
        <f t="shared" si="1"/>
        <v>0</v>
      </c>
      <c r="F7" s="62">
        <f>(+SRL!F7+LLC!AL7)/1000</f>
        <v>0</v>
      </c>
      <c r="G7" s="104">
        <f t="shared" ref="G7" si="2">IF(F$5=0,0,+F7/F$5)</f>
        <v>0</v>
      </c>
      <c r="H7" s="62">
        <f>(+SRL!H7+LLC!AN7)/1000</f>
        <v>0</v>
      </c>
      <c r="I7" s="104">
        <f t="shared" ref="I7" si="3">IF(H$5=0,0,+H7/H$5)</f>
        <v>0</v>
      </c>
      <c r="J7" s="62">
        <f>(+SRL!J7+LLC!AP7)/1000</f>
        <v>0</v>
      </c>
      <c r="K7" s="104">
        <f t="shared" ref="K7" si="4">IF(J$5=0,0,+J7/J$5)</f>
        <v>0</v>
      </c>
      <c r="L7" s="62">
        <f>(+SRL!L7+LLC!AR7)/1000</f>
        <v>0</v>
      </c>
      <c r="M7" s="104">
        <f t="shared" ref="M7" si="5">IF(L$5=0,0,+L7/L$5)</f>
        <v>0</v>
      </c>
      <c r="N7" s="62">
        <f>(+SRL!N7+LLC!AT7)/1000</f>
        <v>0</v>
      </c>
      <c r="O7" s="104">
        <f t="shared" ref="O7" si="6">IF(N$5=0,0,+N7/N$5)</f>
        <v>0</v>
      </c>
      <c r="P7" s="62">
        <f>(+SRL!P7+LLC!AV7)/1000</f>
        <v>0</v>
      </c>
      <c r="Q7" s="104">
        <f t="shared" ref="Q7" si="7">IF(P$5=0,0,+P7/P$5)</f>
        <v>0</v>
      </c>
      <c r="R7" s="62">
        <f>(+SRL!R7+LLC!AX7)/1000</f>
        <v>0</v>
      </c>
      <c r="S7" s="104">
        <f t="shared" ref="S7" si="8">IF(R$5=0,0,+R7/R$5)</f>
        <v>0</v>
      </c>
      <c r="T7" s="62">
        <f>(+SRL!T7+LLC!AZ7)/1000</f>
        <v>0</v>
      </c>
      <c r="U7" s="104">
        <f t="shared" ref="U7" si="9">IF(T$5=0,0,+T7/T$5)</f>
        <v>0</v>
      </c>
      <c r="V7" s="62">
        <f>(+SRL!V7+LLC!BB7)/1000</f>
        <v>0</v>
      </c>
      <c r="W7" s="104">
        <f t="shared" ref="W7" si="10">IF(V$5=0,0,+V7/V$5)</f>
        <v>0</v>
      </c>
      <c r="X7" s="62">
        <f>(+SRL!X7+LLC!BD7)/1000</f>
        <v>0</v>
      </c>
      <c r="Y7" s="104">
        <f t="shared" ref="Y7" si="11">IF(X$5=0,0,+X7/X$5)</f>
        <v>0</v>
      </c>
      <c r="Z7" s="117">
        <f t="shared" si="0"/>
        <v>0</v>
      </c>
      <c r="AA7" s="104">
        <f t="shared" ref="AA7" si="12">IF(Z$5=0,0,+Z7/Z$5)</f>
        <v>0</v>
      </c>
      <c r="AB7" s="59"/>
    </row>
    <row r="8" spans="1:28" x14ac:dyDescent="0.25">
      <c r="A8" s="38" t="s">
        <v>7</v>
      </c>
      <c r="B8" s="60">
        <f t="shared" ref="B8:Z8" si="13">SUM(B5:B7)</f>
        <v>46286.781999999999</v>
      </c>
      <c r="C8" s="107"/>
      <c r="D8" s="60">
        <f t="shared" ref="D8" si="14">SUM(D5:D7)</f>
        <v>49170.576999999997</v>
      </c>
      <c r="E8" s="107"/>
      <c r="F8" s="60">
        <f t="shared" ref="F8" si="15">SUM(F5:F7)</f>
        <v>48417.928</v>
      </c>
      <c r="G8" s="107"/>
      <c r="H8" s="60">
        <f t="shared" ref="H8" si="16">SUM(H5:H7)</f>
        <v>45688.839</v>
      </c>
      <c r="I8" s="107"/>
      <c r="J8" s="60">
        <f t="shared" ref="J8:L8" si="17">SUM(J5:J7)</f>
        <v>56707.934000000001</v>
      </c>
      <c r="K8" s="107"/>
      <c r="L8" s="60">
        <f t="shared" si="17"/>
        <v>0</v>
      </c>
      <c r="M8" s="107"/>
      <c r="N8" s="60">
        <f t="shared" ref="N8" si="18">SUM(N5:N7)</f>
        <v>0</v>
      </c>
      <c r="O8" s="107"/>
      <c r="P8" s="60">
        <f t="shared" ref="P8" si="19">SUM(P5:P7)</f>
        <v>0</v>
      </c>
      <c r="Q8" s="107"/>
      <c r="R8" s="60">
        <f t="shared" ref="R8" si="20">SUM(R5:R7)</f>
        <v>0</v>
      </c>
      <c r="S8" s="107"/>
      <c r="T8" s="60">
        <f t="shared" ref="T8" si="21">SUM(T5:T7)</f>
        <v>0</v>
      </c>
      <c r="U8" s="107"/>
      <c r="V8" s="60">
        <f t="shared" ref="V8" si="22">SUM(V5:V7)</f>
        <v>0</v>
      </c>
      <c r="W8" s="107"/>
      <c r="X8" s="60">
        <f t="shared" ref="X8" si="23">SUM(X5:X7)</f>
        <v>0</v>
      </c>
      <c r="Y8" s="107"/>
      <c r="Z8" s="119">
        <f t="shared" si="13"/>
        <v>246272.06000000003</v>
      </c>
      <c r="AA8" s="107"/>
      <c r="AB8" s="59"/>
    </row>
    <row r="9" spans="1:28" x14ac:dyDescent="0.25">
      <c r="A9" s="39"/>
      <c r="B9" s="62"/>
      <c r="C9" s="104"/>
      <c r="D9" s="62"/>
      <c r="E9" s="104"/>
      <c r="F9" s="62"/>
      <c r="G9" s="104"/>
      <c r="H9" s="62"/>
      <c r="I9" s="104"/>
      <c r="J9" s="62"/>
      <c r="K9" s="104"/>
      <c r="L9" s="62"/>
      <c r="M9" s="104"/>
      <c r="N9" s="62"/>
      <c r="O9" s="104"/>
      <c r="P9" s="62"/>
      <c r="Q9" s="104"/>
      <c r="R9" s="62"/>
      <c r="S9" s="104"/>
      <c r="T9" s="62"/>
      <c r="U9" s="104"/>
      <c r="V9" s="62"/>
      <c r="W9" s="104"/>
      <c r="X9" s="62"/>
      <c r="Y9" s="104"/>
      <c r="Z9" s="120"/>
      <c r="AA9" s="104"/>
      <c r="AB9" s="59"/>
    </row>
    <row r="10" spans="1:28" x14ac:dyDescent="0.25">
      <c r="A10" s="34" t="s">
        <v>8</v>
      </c>
      <c r="B10" s="62"/>
      <c r="C10" s="104"/>
      <c r="D10" s="62"/>
      <c r="E10" s="104"/>
      <c r="F10" s="62"/>
      <c r="G10" s="104"/>
      <c r="H10" s="62"/>
      <c r="I10" s="104"/>
      <c r="J10" s="62"/>
      <c r="K10" s="104"/>
      <c r="L10" s="62"/>
      <c r="M10" s="104"/>
      <c r="N10" s="62"/>
      <c r="O10" s="104"/>
      <c r="P10" s="62"/>
      <c r="Q10" s="104"/>
      <c r="R10" s="62"/>
      <c r="S10" s="104"/>
      <c r="T10" s="62"/>
      <c r="U10" s="104"/>
      <c r="V10" s="62"/>
      <c r="W10" s="104"/>
      <c r="X10" s="62"/>
      <c r="Y10" s="104"/>
      <c r="Z10" s="120"/>
      <c r="AA10" s="104"/>
      <c r="AB10" s="59"/>
    </row>
    <row r="11" spans="1:28" x14ac:dyDescent="0.25">
      <c r="A11" s="92" t="s">
        <v>9</v>
      </c>
      <c r="B11" s="62">
        <f>(+SRL!B11+LLC!AH11)/1000</f>
        <v>-10440.075000000001</v>
      </c>
      <c r="C11" s="104">
        <f t="shared" ref="C11:E17" si="24">IF(B$5=0,0,+B11/B$5)</f>
        <v>-0.22555197291529147</v>
      </c>
      <c r="D11" s="62">
        <f>(+SRL!D11+LLC!AJ11)/1000</f>
        <v>-9599.2097985325054</v>
      </c>
      <c r="E11" s="104">
        <f t="shared" si="24"/>
        <v>-0.19522263890725761</v>
      </c>
      <c r="F11" s="62">
        <f>(+SRL!F11+LLC!AL11)/1000</f>
        <v>-10555.6105034375</v>
      </c>
      <c r="G11" s="104">
        <f t="shared" ref="G11:G17" si="25">IF(F$5=0,0,+F11/F$5)</f>
        <v>-0.21801037217944352</v>
      </c>
      <c r="H11" s="62">
        <f>(+SRL!H11+LLC!AN11)/1000</f>
        <v>-11726.8105034375</v>
      </c>
      <c r="I11" s="104">
        <f t="shared" ref="I11:I17" si="26">IF(H$5=0,0,+H11/H$5)</f>
        <v>-0.25666685256409122</v>
      </c>
      <c r="J11" s="62">
        <f>(+SRL!J11+LLC!AP11)/1000</f>
        <v>-13752.2145</v>
      </c>
      <c r="K11" s="104">
        <f t="shared" ref="K11:K17" si="27">IF(J$5=0,0,+J11/J$5)</f>
        <v>-0.24250953138232825</v>
      </c>
      <c r="L11" s="62">
        <f>(+SRL!L11+LLC!AR11)/1000</f>
        <v>0</v>
      </c>
      <c r="M11" s="104">
        <f t="shared" ref="M11:M17" si="28">IF(L$5=0,0,+L11/L$5)</f>
        <v>0</v>
      </c>
      <c r="N11" s="62">
        <f>(+SRL!N11+LLC!AT11)/1000</f>
        <v>0</v>
      </c>
      <c r="O11" s="104">
        <f t="shared" ref="O11:O17" si="29">IF(N$5=0,0,+N11/N$5)</f>
        <v>0</v>
      </c>
      <c r="P11" s="62">
        <f>(+SRL!P11+LLC!AV11)/1000</f>
        <v>0</v>
      </c>
      <c r="Q11" s="104">
        <f t="shared" ref="Q11:Q17" si="30">IF(P$5=0,0,+P11/P$5)</f>
        <v>0</v>
      </c>
      <c r="R11" s="62">
        <f>(+SRL!R11+LLC!AX11)/1000</f>
        <v>0</v>
      </c>
      <c r="S11" s="104">
        <f t="shared" ref="S11:S17" si="31">IF(R$5=0,0,+R11/R$5)</f>
        <v>0</v>
      </c>
      <c r="T11" s="62">
        <f>(+SRL!T11+LLC!AZ11)/1000</f>
        <v>0</v>
      </c>
      <c r="U11" s="104">
        <f t="shared" ref="U11:U17" si="32">IF(T$5=0,0,+T11/T$5)</f>
        <v>0</v>
      </c>
      <c r="V11" s="62">
        <f>(+SRL!V11+LLC!BB11)/1000</f>
        <v>0</v>
      </c>
      <c r="W11" s="104">
        <f t="shared" ref="W11:W17" si="33">IF(V$5=0,0,+V11/V$5)</f>
        <v>0</v>
      </c>
      <c r="X11" s="62">
        <f>(+SRL!X11+LLC!BD11)/1000</f>
        <v>0</v>
      </c>
      <c r="Y11" s="104">
        <f t="shared" ref="Y11:Y17" si="34">IF(X$5=0,0,+X11/X$5)</f>
        <v>0</v>
      </c>
      <c r="Z11" s="117">
        <f t="shared" ref="Z11:Z17" si="35">+B11+D11+F11+H11+J11+L11+N11+P11+R11+T11+V11+X11</f>
        <v>-56073.920305407504</v>
      </c>
      <c r="AA11" s="104">
        <f t="shared" ref="AA11:AA17" si="36">IF(Z$5=0,0,+Z11/Z$5)</f>
        <v>-0.22769095408308801</v>
      </c>
      <c r="AB11" s="59"/>
    </row>
    <row r="12" spans="1:28" x14ac:dyDescent="0.25">
      <c r="A12" s="92" t="s">
        <v>10</v>
      </c>
      <c r="B12" s="62">
        <f>(+SRL!B12+LLC!AH12)/1000</f>
        <v>-2274.690184304</v>
      </c>
      <c r="C12" s="104">
        <f t="shared" si="24"/>
        <v>-4.9143407383645726E-2</v>
      </c>
      <c r="D12" s="62">
        <f>(+SRL!D12+LLC!AJ12)/1000</f>
        <v>-2251.0478199999998</v>
      </c>
      <c r="E12" s="104">
        <f t="shared" si="24"/>
        <v>-4.5780382442939402E-2</v>
      </c>
      <c r="F12" s="62">
        <f>(+SRL!F12+LLC!AL12)/1000</f>
        <v>-2804.9775955406253</v>
      </c>
      <c r="G12" s="104">
        <f t="shared" si="25"/>
        <v>-5.7932623542680826E-2</v>
      </c>
      <c r="H12" s="62">
        <f>(+SRL!H12+LLC!AN12)/1000</f>
        <v>-2924.7500399999999</v>
      </c>
      <c r="I12" s="104">
        <f t="shared" si="26"/>
        <v>-6.4014540618990118E-2</v>
      </c>
      <c r="J12" s="62">
        <f>(+SRL!J12+LLC!AP12)/1000</f>
        <v>-3429.66246</v>
      </c>
      <c r="K12" s="104">
        <f t="shared" si="27"/>
        <v>-6.0479411223127964E-2</v>
      </c>
      <c r="L12" s="62">
        <f>(+SRL!L12+LLC!AR12)/1000</f>
        <v>0</v>
      </c>
      <c r="M12" s="104">
        <f t="shared" si="28"/>
        <v>0</v>
      </c>
      <c r="N12" s="62">
        <f>(+SRL!N12+LLC!AT12)/1000</f>
        <v>0</v>
      </c>
      <c r="O12" s="104">
        <f t="shared" si="29"/>
        <v>0</v>
      </c>
      <c r="P12" s="62">
        <f>(+SRL!P12+LLC!AV12)/1000</f>
        <v>0</v>
      </c>
      <c r="Q12" s="104">
        <f t="shared" si="30"/>
        <v>0</v>
      </c>
      <c r="R12" s="62">
        <f>(+SRL!R12+LLC!AX12)/1000</f>
        <v>0</v>
      </c>
      <c r="S12" s="104">
        <f t="shared" si="31"/>
        <v>0</v>
      </c>
      <c r="T12" s="62">
        <f>(+SRL!T12+LLC!AZ12)/1000</f>
        <v>0</v>
      </c>
      <c r="U12" s="104">
        <f t="shared" si="32"/>
        <v>0</v>
      </c>
      <c r="V12" s="62">
        <f>(+SRL!V12+LLC!BB12)/1000</f>
        <v>0</v>
      </c>
      <c r="W12" s="104">
        <f t="shared" si="33"/>
        <v>0</v>
      </c>
      <c r="X12" s="62">
        <f>(+SRL!X12+LLC!BD12)/1000</f>
        <v>0</v>
      </c>
      <c r="Y12" s="104">
        <f t="shared" si="34"/>
        <v>0</v>
      </c>
      <c r="Z12" s="117">
        <f t="shared" si="35"/>
        <v>-13685.128099844624</v>
      </c>
      <c r="AA12" s="104">
        <f t="shared" si="36"/>
        <v>-5.5569146170477569E-2</v>
      </c>
      <c r="AB12" s="59"/>
    </row>
    <row r="13" spans="1:28" x14ac:dyDescent="0.25">
      <c r="A13" s="92" t="s">
        <v>11</v>
      </c>
      <c r="B13" s="62">
        <f>(+SRL!B13+LLC!AH13)/1000</f>
        <v>-5761.4174999999996</v>
      </c>
      <c r="C13" s="104">
        <f t="shared" si="24"/>
        <v>-0.12447219813207147</v>
      </c>
      <c r="D13" s="62">
        <f>(+SRL!D13+LLC!AJ13)/1000</f>
        <v>-7161.7449999999999</v>
      </c>
      <c r="E13" s="104">
        <f t="shared" si="24"/>
        <v>-0.14565102622245008</v>
      </c>
      <c r="F13" s="62">
        <f>(+SRL!F13+LLC!AL13)/1000</f>
        <v>-6128.5150000000003</v>
      </c>
      <c r="G13" s="104">
        <f t="shared" si="25"/>
        <v>-0.12657532556948742</v>
      </c>
      <c r="H13" s="62">
        <f>(+SRL!H13+LLC!AN13)/1000</f>
        <v>-6075.2574999999997</v>
      </c>
      <c r="I13" s="104">
        <f t="shared" si="26"/>
        <v>-0.13297027530071404</v>
      </c>
      <c r="J13" s="62">
        <f>(+SRL!J13+LLC!AP13)/1000</f>
        <v>-7662.5162499999997</v>
      </c>
      <c r="K13" s="104">
        <f t="shared" si="27"/>
        <v>-0.13512247245685233</v>
      </c>
      <c r="L13" s="62">
        <f>(+SRL!L13+LLC!AR13)/1000</f>
        <v>0</v>
      </c>
      <c r="M13" s="104">
        <f t="shared" si="28"/>
        <v>0</v>
      </c>
      <c r="N13" s="62">
        <f>(+SRL!N13+LLC!AT13)/1000</f>
        <v>0</v>
      </c>
      <c r="O13" s="104">
        <f t="shared" si="29"/>
        <v>0</v>
      </c>
      <c r="P13" s="62">
        <f>(+SRL!P13+LLC!AV13)/1000</f>
        <v>0</v>
      </c>
      <c r="Q13" s="104">
        <f t="shared" si="30"/>
        <v>0</v>
      </c>
      <c r="R13" s="62">
        <f>(+SRL!R13+LLC!AX13)/1000</f>
        <v>0</v>
      </c>
      <c r="S13" s="104">
        <f t="shared" si="31"/>
        <v>0</v>
      </c>
      <c r="T13" s="62">
        <f>(+SRL!T13+LLC!AZ13)/1000</f>
        <v>0</v>
      </c>
      <c r="U13" s="104">
        <f t="shared" si="32"/>
        <v>0</v>
      </c>
      <c r="V13" s="62">
        <f>(+SRL!V13+LLC!BB13)/1000</f>
        <v>0</v>
      </c>
      <c r="W13" s="104">
        <f t="shared" si="33"/>
        <v>0</v>
      </c>
      <c r="X13" s="62">
        <f>(+SRL!X13+LLC!BD13)/1000</f>
        <v>0</v>
      </c>
      <c r="Y13" s="104">
        <f t="shared" si="34"/>
        <v>0</v>
      </c>
      <c r="Z13" s="117">
        <f t="shared" si="35"/>
        <v>-32789.451249999998</v>
      </c>
      <c r="AA13" s="104">
        <f t="shared" si="36"/>
        <v>-0.13314320451130346</v>
      </c>
      <c r="AB13" s="59"/>
    </row>
    <row r="14" spans="1:28" x14ac:dyDescent="0.25">
      <c r="A14" s="92" t="s">
        <v>12</v>
      </c>
      <c r="B14" s="62">
        <f>(+SRL!B14+LLC!AH14)/1000</f>
        <v>-1061.8650399999999</v>
      </c>
      <c r="C14" s="104">
        <f t="shared" si="24"/>
        <v>-2.2940999441265975E-2</v>
      </c>
      <c r="D14" s="62">
        <f>(+SRL!D14+LLC!AJ14)/1000</f>
        <v>-530.46273999999994</v>
      </c>
      <c r="E14" s="104">
        <f t="shared" si="24"/>
        <v>-1.0788214667482953E-2</v>
      </c>
      <c r="F14" s="62">
        <f>(+SRL!F14+LLC!AL14)/1000</f>
        <v>-635.25712999999996</v>
      </c>
      <c r="G14" s="104">
        <f t="shared" si="25"/>
        <v>-1.3120287386110367E-2</v>
      </c>
      <c r="H14" s="62">
        <f>(+SRL!H14+LLC!AN14)/1000</f>
        <v>-607.41539999999986</v>
      </c>
      <c r="I14" s="104">
        <f t="shared" si="26"/>
        <v>-1.329461227937965E-2</v>
      </c>
      <c r="J14" s="62">
        <f>(+SRL!J14+LLC!AP14)/1000</f>
        <v>-684.13133000000005</v>
      </c>
      <c r="K14" s="104">
        <f t="shared" si="27"/>
        <v>-1.2064120163503047E-2</v>
      </c>
      <c r="L14" s="62">
        <f>(+SRL!L14+LLC!AR14)/1000</f>
        <v>0</v>
      </c>
      <c r="M14" s="104">
        <f t="shared" si="28"/>
        <v>0</v>
      </c>
      <c r="N14" s="62">
        <f>(+SRL!N14+LLC!AT14)/1000</f>
        <v>0</v>
      </c>
      <c r="O14" s="104">
        <f t="shared" si="29"/>
        <v>0</v>
      </c>
      <c r="P14" s="62">
        <f>(+SRL!P14+LLC!AV14)/1000</f>
        <v>0</v>
      </c>
      <c r="Q14" s="104">
        <f t="shared" si="30"/>
        <v>0</v>
      </c>
      <c r="R14" s="62">
        <f>(+SRL!R14+LLC!AX14)/1000</f>
        <v>0</v>
      </c>
      <c r="S14" s="104">
        <f t="shared" si="31"/>
        <v>0</v>
      </c>
      <c r="T14" s="62">
        <f>(+SRL!T14+LLC!AZ14)/1000</f>
        <v>0</v>
      </c>
      <c r="U14" s="104">
        <f t="shared" si="32"/>
        <v>0</v>
      </c>
      <c r="V14" s="62">
        <f>(+SRL!V14+LLC!BB14)/1000</f>
        <v>0</v>
      </c>
      <c r="W14" s="104">
        <f t="shared" si="33"/>
        <v>0</v>
      </c>
      <c r="X14" s="62">
        <f>(+SRL!X14+LLC!BD14)/1000</f>
        <v>0</v>
      </c>
      <c r="Y14" s="104">
        <f t="shared" si="34"/>
        <v>0</v>
      </c>
      <c r="Z14" s="117">
        <f t="shared" si="35"/>
        <v>-3519.1316399999996</v>
      </c>
      <c r="AA14" s="104">
        <f t="shared" si="36"/>
        <v>-1.428960979170759E-2</v>
      </c>
      <c r="AB14" s="59"/>
    </row>
    <row r="15" spans="1:28" x14ac:dyDescent="0.25">
      <c r="A15" s="92" t="s">
        <v>13</v>
      </c>
      <c r="B15" s="62">
        <f>(+SRL!B15+LLC!AH15)/1000</f>
        <v>0</v>
      </c>
      <c r="C15" s="104">
        <f t="shared" si="24"/>
        <v>0</v>
      </c>
      <c r="D15" s="62">
        <f>(+SRL!D15+LLC!AJ15)/1000</f>
        <v>0</v>
      </c>
      <c r="E15" s="104">
        <f t="shared" si="24"/>
        <v>0</v>
      </c>
      <c r="F15" s="62">
        <f>(+SRL!F15+LLC!AL15)/1000</f>
        <v>0</v>
      </c>
      <c r="G15" s="104">
        <f t="shared" si="25"/>
        <v>0</v>
      </c>
      <c r="H15" s="62">
        <f>(+SRL!H15+LLC!AN15)/1000</f>
        <v>0</v>
      </c>
      <c r="I15" s="104">
        <f t="shared" si="26"/>
        <v>0</v>
      </c>
      <c r="J15" s="62">
        <f>(+SRL!J15+LLC!AP15)/1000</f>
        <v>0</v>
      </c>
      <c r="K15" s="104">
        <f t="shared" si="27"/>
        <v>0</v>
      </c>
      <c r="L15" s="62">
        <f>(+SRL!L15+LLC!AR15)/1000</f>
        <v>0</v>
      </c>
      <c r="M15" s="104">
        <f t="shared" si="28"/>
        <v>0</v>
      </c>
      <c r="N15" s="62">
        <f>(+SRL!N15+LLC!AT15)/1000</f>
        <v>0</v>
      </c>
      <c r="O15" s="104">
        <f t="shared" si="29"/>
        <v>0</v>
      </c>
      <c r="P15" s="62">
        <f>(+SRL!P15+LLC!AV15)/1000</f>
        <v>0</v>
      </c>
      <c r="Q15" s="104">
        <f t="shared" si="30"/>
        <v>0</v>
      </c>
      <c r="R15" s="62">
        <f>(+SRL!R15+LLC!AX15)/1000</f>
        <v>0</v>
      </c>
      <c r="S15" s="104">
        <f t="shared" si="31"/>
        <v>0</v>
      </c>
      <c r="T15" s="62">
        <f>(+SRL!T15+LLC!AZ15)/1000</f>
        <v>0</v>
      </c>
      <c r="U15" s="104">
        <f t="shared" si="32"/>
        <v>0</v>
      </c>
      <c r="V15" s="62">
        <f>(+SRL!V15+LLC!BB15)/1000</f>
        <v>0</v>
      </c>
      <c r="W15" s="104">
        <f t="shared" si="33"/>
        <v>0</v>
      </c>
      <c r="X15" s="62">
        <f>(+SRL!X15+LLC!BD15)/1000</f>
        <v>0</v>
      </c>
      <c r="Y15" s="104">
        <f t="shared" si="34"/>
        <v>0</v>
      </c>
      <c r="Z15" s="117">
        <f t="shared" si="35"/>
        <v>0</v>
      </c>
      <c r="AA15" s="104">
        <f t="shared" si="36"/>
        <v>0</v>
      </c>
      <c r="AB15" s="59"/>
    </row>
    <row r="16" spans="1:28" x14ac:dyDescent="0.25">
      <c r="A16" s="92" t="s">
        <v>14</v>
      </c>
      <c r="B16" s="62">
        <f>(+SRL!B16+LLC!AH16)/1000</f>
        <v>0</v>
      </c>
      <c r="C16" s="104">
        <f t="shared" si="24"/>
        <v>0</v>
      </c>
      <c r="D16" s="62">
        <f>(+SRL!D16+LLC!AJ16)/1000</f>
        <v>0</v>
      </c>
      <c r="E16" s="104">
        <f t="shared" si="24"/>
        <v>0</v>
      </c>
      <c r="F16" s="62">
        <f>(+SRL!F16+LLC!AL16)/1000</f>
        <v>0</v>
      </c>
      <c r="G16" s="104">
        <f t="shared" si="25"/>
        <v>0</v>
      </c>
      <c r="H16" s="62">
        <f>(+SRL!H16+LLC!AN16)/1000</f>
        <v>0</v>
      </c>
      <c r="I16" s="104">
        <f t="shared" si="26"/>
        <v>0</v>
      </c>
      <c r="J16" s="62">
        <f>(+SRL!J16+LLC!AP16)/1000</f>
        <v>0</v>
      </c>
      <c r="K16" s="104">
        <f t="shared" si="27"/>
        <v>0</v>
      </c>
      <c r="L16" s="62">
        <f>(+SRL!L16+LLC!AR16)/1000</f>
        <v>0</v>
      </c>
      <c r="M16" s="104">
        <f t="shared" si="28"/>
        <v>0</v>
      </c>
      <c r="N16" s="62">
        <f>(+SRL!N16+LLC!AT16)/1000</f>
        <v>0</v>
      </c>
      <c r="O16" s="104">
        <f t="shared" si="29"/>
        <v>0</v>
      </c>
      <c r="P16" s="62">
        <f>(+SRL!P16+LLC!AV16)/1000</f>
        <v>0</v>
      </c>
      <c r="Q16" s="104">
        <f t="shared" si="30"/>
        <v>0</v>
      </c>
      <c r="R16" s="62">
        <f>(+SRL!R16+LLC!AX16)/1000</f>
        <v>0</v>
      </c>
      <c r="S16" s="104">
        <f t="shared" si="31"/>
        <v>0</v>
      </c>
      <c r="T16" s="62">
        <f>(+SRL!T16+LLC!AZ16)/1000</f>
        <v>0</v>
      </c>
      <c r="U16" s="104">
        <f t="shared" si="32"/>
        <v>0</v>
      </c>
      <c r="V16" s="62">
        <f>(+SRL!V16+LLC!BB16)/1000</f>
        <v>0</v>
      </c>
      <c r="W16" s="104">
        <f t="shared" si="33"/>
        <v>0</v>
      </c>
      <c r="X16" s="62">
        <f>(+SRL!X16+LLC!BD16)/1000</f>
        <v>0</v>
      </c>
      <c r="Y16" s="104">
        <f t="shared" si="34"/>
        <v>0</v>
      </c>
      <c r="Z16" s="117">
        <f t="shared" si="35"/>
        <v>0</v>
      </c>
      <c r="AA16" s="104">
        <f t="shared" si="36"/>
        <v>0</v>
      </c>
      <c r="AB16" s="59"/>
    </row>
    <row r="17" spans="1:28" x14ac:dyDescent="0.25">
      <c r="A17" s="92" t="s">
        <v>15</v>
      </c>
      <c r="B17" s="62">
        <f>(+SRL!B17+LLC!AH17)/1000</f>
        <v>0</v>
      </c>
      <c r="C17" s="104">
        <f t="shared" si="24"/>
        <v>0</v>
      </c>
      <c r="D17" s="62">
        <f>(+SRL!D17+LLC!AJ17)/1000</f>
        <v>0</v>
      </c>
      <c r="E17" s="104">
        <f t="shared" si="24"/>
        <v>0</v>
      </c>
      <c r="F17" s="62">
        <f>(+SRL!F17+LLC!AL17)/1000</f>
        <v>0</v>
      </c>
      <c r="G17" s="104">
        <f t="shared" si="25"/>
        <v>0</v>
      </c>
      <c r="H17" s="62">
        <f>(+SRL!H17+LLC!AN17)/1000</f>
        <v>0</v>
      </c>
      <c r="I17" s="104">
        <f t="shared" si="26"/>
        <v>0</v>
      </c>
      <c r="J17" s="62">
        <f>(+SRL!J17+LLC!AP17)/1000</f>
        <v>0</v>
      </c>
      <c r="K17" s="104">
        <f t="shared" si="27"/>
        <v>0</v>
      </c>
      <c r="L17" s="62">
        <f>(+SRL!L17+LLC!AR17)/1000</f>
        <v>0</v>
      </c>
      <c r="M17" s="104">
        <f t="shared" si="28"/>
        <v>0</v>
      </c>
      <c r="N17" s="62">
        <f>(+SRL!N17+LLC!AT17)/1000</f>
        <v>0</v>
      </c>
      <c r="O17" s="104">
        <f t="shared" si="29"/>
        <v>0</v>
      </c>
      <c r="P17" s="62">
        <f>(+SRL!P17+LLC!AV17)/1000</f>
        <v>0</v>
      </c>
      <c r="Q17" s="104">
        <f t="shared" si="30"/>
        <v>0</v>
      </c>
      <c r="R17" s="62">
        <f>(+SRL!R17+LLC!AX17)/1000</f>
        <v>0</v>
      </c>
      <c r="S17" s="104">
        <f t="shared" si="31"/>
        <v>0</v>
      </c>
      <c r="T17" s="62">
        <f>(+SRL!T17+LLC!AZ17)/1000</f>
        <v>0</v>
      </c>
      <c r="U17" s="104">
        <f t="shared" si="32"/>
        <v>0</v>
      </c>
      <c r="V17" s="62">
        <f>(+SRL!V17+LLC!BB17)/1000</f>
        <v>0</v>
      </c>
      <c r="W17" s="104">
        <f t="shared" si="33"/>
        <v>0</v>
      </c>
      <c r="X17" s="62">
        <f>(+SRL!X17+LLC!BD17)/1000</f>
        <v>0</v>
      </c>
      <c r="Y17" s="104">
        <f t="shared" si="34"/>
        <v>0</v>
      </c>
      <c r="Z17" s="117">
        <f t="shared" si="35"/>
        <v>0</v>
      </c>
      <c r="AA17" s="104">
        <f t="shared" si="36"/>
        <v>0</v>
      </c>
      <c r="AB17" s="59"/>
    </row>
    <row r="18" spans="1:28" x14ac:dyDescent="0.25">
      <c r="A18" s="38" t="s">
        <v>16</v>
      </c>
      <c r="B18" s="60">
        <f t="shared" ref="B18" si="37">SUM(B11:B17)</f>
        <v>-19538.047724304</v>
      </c>
      <c r="C18" s="107">
        <f>IF(B$5=0,0,+B18/B$5)</f>
        <v>-0.42210857787227468</v>
      </c>
      <c r="D18" s="60">
        <f t="shared" ref="D18" si="38">SUM(D11:D17)</f>
        <v>-19542.465358532503</v>
      </c>
      <c r="E18" s="107">
        <f>IF(D$5=0,0,+D18/D$5)</f>
        <v>-0.39744226224013002</v>
      </c>
      <c r="F18" s="60">
        <f t="shared" ref="F18" si="39">SUM(F11:F17)</f>
        <v>-20124.360228978127</v>
      </c>
      <c r="G18" s="107">
        <f>IF(F$5=0,0,+F18/F$5)</f>
        <v>-0.41563860867772218</v>
      </c>
      <c r="H18" s="60">
        <f t="shared" ref="H18" si="40">SUM(H11:H17)</f>
        <v>-21334.233443437501</v>
      </c>
      <c r="I18" s="107">
        <f>IF(H$5=0,0,+H18/H$5)</f>
        <v>-0.46694628076317501</v>
      </c>
      <c r="J18" s="60">
        <f t="shared" ref="J18:L18" si="41">SUM(J11:J17)</f>
        <v>-25528.524540000002</v>
      </c>
      <c r="K18" s="107">
        <f>IF(J$5=0,0,+J18/J$5)</f>
        <v>-0.45017553522581166</v>
      </c>
      <c r="L18" s="60">
        <f t="shared" si="41"/>
        <v>0</v>
      </c>
      <c r="M18" s="107">
        <f>IF(L$5=0,0,+L18/L$5)</f>
        <v>0</v>
      </c>
      <c r="N18" s="60">
        <f t="shared" ref="N18" si="42">SUM(N11:N17)</f>
        <v>0</v>
      </c>
      <c r="O18" s="107">
        <f>IF(N$5=0,0,+N18/N$5)</f>
        <v>0</v>
      </c>
      <c r="P18" s="60">
        <f t="shared" ref="P18" si="43">SUM(P11:P17)</f>
        <v>0</v>
      </c>
      <c r="Q18" s="107">
        <f>IF(P$5=0,0,+P18/P$5)</f>
        <v>0</v>
      </c>
      <c r="R18" s="60">
        <f t="shared" ref="R18" si="44">SUM(R11:R17)</f>
        <v>0</v>
      </c>
      <c r="S18" s="107">
        <f>IF(R$5=0,0,+R18/R$5)</f>
        <v>0</v>
      </c>
      <c r="T18" s="60">
        <f t="shared" ref="T18" si="45">SUM(T11:T17)</f>
        <v>0</v>
      </c>
      <c r="U18" s="107">
        <f>IF(T$5=0,0,+T18/T$5)</f>
        <v>0</v>
      </c>
      <c r="V18" s="60">
        <f t="shared" ref="V18" si="46">SUM(V11:V17)</f>
        <v>0</v>
      </c>
      <c r="W18" s="107">
        <f>IF(V$5=0,0,+V18/V$5)</f>
        <v>0</v>
      </c>
      <c r="X18" s="60">
        <f t="shared" ref="X18" si="47">SUM(X11:X17)</f>
        <v>0</v>
      </c>
      <c r="Y18" s="107">
        <f>IF(X$5=0,0,+X18/X$5)</f>
        <v>0</v>
      </c>
      <c r="Z18" s="119">
        <f>+B18+D18+F18+H18+J18+L18+N18+P18+R18+T18+V18+X18</f>
        <v>-106067.63129525214</v>
      </c>
      <c r="AA18" s="107">
        <f>IF(Z$5=0,0,+Z18/Z$5)</f>
        <v>-0.43069291455657671</v>
      </c>
      <c r="AB18" s="59"/>
    </row>
    <row r="19" spans="1:28" x14ac:dyDescent="0.25">
      <c r="A19" s="38" t="s">
        <v>17</v>
      </c>
      <c r="B19" s="60">
        <f t="shared" ref="B19" si="48">+B8+B18</f>
        <v>26748.734275695999</v>
      </c>
      <c r="C19" s="107">
        <f>IF(B$5=0,0,+B19/B$5)</f>
        <v>0.57789142212772537</v>
      </c>
      <c r="D19" s="60">
        <f t="shared" ref="D19" si="49">+D8+D18</f>
        <v>29628.111641467494</v>
      </c>
      <c r="E19" s="107">
        <f>IF(D$5=0,0,+D19/D$5)</f>
        <v>0.60255773775986998</v>
      </c>
      <c r="F19" s="60">
        <f t="shared" ref="F19" si="50">+F8+F18</f>
        <v>28293.567771021873</v>
      </c>
      <c r="G19" s="107">
        <f>IF(F$5=0,0,+F19/F$5)</f>
        <v>0.58436139132227782</v>
      </c>
      <c r="H19" s="60">
        <f t="shared" ref="H19" si="51">+H8+H18</f>
        <v>24354.605556562499</v>
      </c>
      <c r="I19" s="107">
        <f>IF(H$5=0,0,+H19/H$5)</f>
        <v>0.53305371923682499</v>
      </c>
      <c r="J19" s="60">
        <f t="shared" ref="J19:L19" si="52">+J8+J18</f>
        <v>31179.409459999999</v>
      </c>
      <c r="K19" s="107">
        <f>IF(J$5=0,0,+J19/J$5)</f>
        <v>0.54982446477418834</v>
      </c>
      <c r="L19" s="60">
        <f t="shared" si="52"/>
        <v>0</v>
      </c>
      <c r="M19" s="107">
        <f>IF(L$5=0,0,+L19/L$5)</f>
        <v>0</v>
      </c>
      <c r="N19" s="60">
        <f t="shared" ref="N19" si="53">+N8+N18</f>
        <v>0</v>
      </c>
      <c r="O19" s="107">
        <f>IF(N$5=0,0,+N19/N$5)</f>
        <v>0</v>
      </c>
      <c r="P19" s="60">
        <f t="shared" ref="P19" si="54">+P8+P18</f>
        <v>0</v>
      </c>
      <c r="Q19" s="107">
        <f>IF(P$5=0,0,+P19/P$5)</f>
        <v>0</v>
      </c>
      <c r="R19" s="60">
        <f t="shared" ref="R19" si="55">+R8+R18</f>
        <v>0</v>
      </c>
      <c r="S19" s="107">
        <f>IF(R$5=0,0,+R19/R$5)</f>
        <v>0</v>
      </c>
      <c r="T19" s="60">
        <f t="shared" ref="T19" si="56">+T8+T18</f>
        <v>0</v>
      </c>
      <c r="U19" s="107">
        <f>IF(T$5=0,0,+T19/T$5)</f>
        <v>0</v>
      </c>
      <c r="V19" s="60">
        <f t="shared" ref="V19" si="57">+V8+V18</f>
        <v>0</v>
      </c>
      <c r="W19" s="107">
        <f>IF(V$5=0,0,+V19/V$5)</f>
        <v>0</v>
      </c>
      <c r="X19" s="60">
        <f t="shared" ref="X19" si="58">+X8+X18</f>
        <v>0</v>
      </c>
      <c r="Y19" s="107">
        <f>IF(X$5=0,0,+X19/X$5)</f>
        <v>0</v>
      </c>
      <c r="Z19" s="119">
        <f>+B19+D19+F19+H19+J19+L19+N19+P19+R19+T19+V19+X19</f>
        <v>140204.42870474787</v>
      </c>
      <c r="AA19" s="107">
        <f>IF(Z$5=0,0,+Z19/Z$5)</f>
        <v>0.56930708544342323</v>
      </c>
      <c r="AB19" s="59"/>
    </row>
    <row r="20" spans="1:28" x14ac:dyDescent="0.25">
      <c r="A20" s="38" t="s">
        <v>18</v>
      </c>
      <c r="B20" s="45">
        <f t="shared" ref="B20:Z20" si="59">IF(ISERROR(+B19/B8),0,+B19/B8)</f>
        <v>0.57789142212772537</v>
      </c>
      <c r="C20" s="107"/>
      <c r="D20" s="45">
        <f t="shared" ref="D20" si="60">IF(ISERROR(+D19/D8),0,+D19/D8)</f>
        <v>0.60255773775986998</v>
      </c>
      <c r="E20" s="107"/>
      <c r="F20" s="45">
        <f t="shared" ref="F20" si="61">IF(ISERROR(+F19/F8),0,+F19/F8)</f>
        <v>0.58436139132227782</v>
      </c>
      <c r="G20" s="107"/>
      <c r="H20" s="45">
        <f t="shared" ref="H20" si="62">IF(ISERROR(+H19/H8),0,+H19/H8)</f>
        <v>0.53305371923682499</v>
      </c>
      <c r="I20" s="107"/>
      <c r="J20" s="45">
        <f t="shared" ref="J20:L20" si="63">IF(ISERROR(+J19/J8),0,+J19/J8)</f>
        <v>0.54982446477418834</v>
      </c>
      <c r="K20" s="107"/>
      <c r="L20" s="45">
        <f t="shared" si="63"/>
        <v>0</v>
      </c>
      <c r="M20" s="107"/>
      <c r="N20" s="45">
        <f t="shared" ref="N20" si="64">IF(ISERROR(+N19/N8),0,+N19/N8)</f>
        <v>0</v>
      </c>
      <c r="O20" s="107"/>
      <c r="P20" s="45">
        <f t="shared" ref="P20" si="65">IF(ISERROR(+P19/P8),0,+P19/P8)</f>
        <v>0</v>
      </c>
      <c r="Q20" s="107"/>
      <c r="R20" s="45">
        <f t="shared" ref="R20" si="66">IF(ISERROR(+R19/R8),0,+R19/R8)</f>
        <v>0</v>
      </c>
      <c r="S20" s="107"/>
      <c r="T20" s="45">
        <f t="shared" ref="T20" si="67">IF(ISERROR(+T19/T8),0,+T19/T8)</f>
        <v>0</v>
      </c>
      <c r="U20" s="107"/>
      <c r="V20" s="45">
        <f t="shared" ref="V20" si="68">IF(ISERROR(+V19/V8),0,+V19/V8)</f>
        <v>0</v>
      </c>
      <c r="W20" s="107"/>
      <c r="X20" s="45">
        <f t="shared" ref="X20" si="69">IF(ISERROR(+X19/X8),0,+X19/X8)</f>
        <v>0</v>
      </c>
      <c r="Y20" s="107"/>
      <c r="Z20" s="122">
        <f t="shared" si="59"/>
        <v>0.56930708544342323</v>
      </c>
      <c r="AA20" s="107"/>
      <c r="AB20" s="59"/>
    </row>
    <row r="21" spans="1:28" x14ac:dyDescent="0.25">
      <c r="A21" s="91"/>
      <c r="B21" s="62"/>
      <c r="C21" s="104"/>
      <c r="D21" s="62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</row>
    <row r="22" spans="1:28" x14ac:dyDescent="0.25">
      <c r="A22" s="40" t="s">
        <v>19</v>
      </c>
      <c r="B22" s="62"/>
      <c r="C22" s="104"/>
      <c r="D22" s="62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</row>
    <row r="23" spans="1:28" x14ac:dyDescent="0.25">
      <c r="A23" s="92" t="s">
        <v>20</v>
      </c>
      <c r="B23" s="62">
        <f>(+SRL!B23+LLC!AH23)/1000</f>
        <v>-5901.1958255999998</v>
      </c>
      <c r="C23" s="104">
        <f t="shared" ref="C23:E51" si="70">IF(B$5=0,0,+B23/B$5)</f>
        <v>-0.12749203056717143</v>
      </c>
      <c r="D23" s="62">
        <f>(+SRL!D23+LLC!AJ23)/1000</f>
        <v>-7401.1958199999999</v>
      </c>
      <c r="E23" s="104">
        <f t="shared" si="70"/>
        <v>-0.1505208250861079</v>
      </c>
      <c r="F23" s="62">
        <f>(+SRL!F23+LLC!AL23)/1000</f>
        <v>-7401.1949999999997</v>
      </c>
      <c r="G23" s="104">
        <f t="shared" ref="G23:G51" si="71">IF(F$5=0,0,+F23/F$5)</f>
        <v>-0.15286063046729301</v>
      </c>
      <c r="H23" s="62">
        <f>(+SRL!H23+LLC!AN23)/1000</f>
        <v>-7779.69866052</v>
      </c>
      <c r="I23" s="104">
        <f t="shared" ref="I23:I51" si="72">IF(H$5=0,0,+H23/H$5)</f>
        <v>-0.1702756916305096</v>
      </c>
      <c r="J23" s="62">
        <f>(+SRL!J23+LLC!AP23)/1000</f>
        <v>-9218.0070099999994</v>
      </c>
      <c r="K23" s="104">
        <f t="shared" ref="K23:K51" si="73">IF(J$5=0,0,+J23/J$5)</f>
        <v>-0.16255233368226743</v>
      </c>
      <c r="L23" s="62">
        <f>(+SRL!L23+LLC!AR23)/1000</f>
        <v>0</v>
      </c>
      <c r="M23" s="104">
        <f t="shared" ref="M23:M51" si="74">IF(L$5=0,0,+L23/L$5)</f>
        <v>0</v>
      </c>
      <c r="N23" s="62">
        <f>(+SRL!N23+LLC!AT23)/1000</f>
        <v>0</v>
      </c>
      <c r="O23" s="104">
        <f t="shared" ref="O23:O51" si="75">IF(N$5=0,0,+N23/N$5)</f>
        <v>0</v>
      </c>
      <c r="P23" s="62">
        <f>(+SRL!P23+LLC!AV23)/1000</f>
        <v>0</v>
      </c>
      <c r="Q23" s="104">
        <f t="shared" ref="Q23:Q51" si="76">IF(P$5=0,0,+P23/P$5)</f>
        <v>0</v>
      </c>
      <c r="R23" s="62">
        <f>(+SRL!R23+LLC!AX23)/1000</f>
        <v>0</v>
      </c>
      <c r="S23" s="104">
        <f t="shared" ref="S23:S51" si="77">IF(R$5=0,0,+R23/R$5)</f>
        <v>0</v>
      </c>
      <c r="T23" s="62">
        <f>(+SRL!T23+LLC!AZ23)/1000</f>
        <v>0</v>
      </c>
      <c r="U23" s="104">
        <f t="shared" ref="U23:U51" si="78">IF(T$5=0,0,+T23/T$5)</f>
        <v>0</v>
      </c>
      <c r="V23" s="62">
        <f>(+SRL!V23+LLC!BB23)/1000</f>
        <v>0</v>
      </c>
      <c r="W23" s="104">
        <f t="shared" ref="W23:W51" si="79">IF(V$5=0,0,+V23/V$5)</f>
        <v>0</v>
      </c>
      <c r="X23" s="62">
        <f>(+SRL!X23+LLC!BD23)/1000</f>
        <v>0</v>
      </c>
      <c r="Y23" s="104">
        <f t="shared" ref="Y23:Y51" si="80">IF(X$5=0,0,+X23/X$5)</f>
        <v>0</v>
      </c>
      <c r="Z23" s="117">
        <f t="shared" ref="Z23:Z51" si="81">+B23+D23+F23+H23+J23+L23+N23+P23+R23+T23+V23+X23</f>
        <v>-37701.292316120001</v>
      </c>
      <c r="AA23" s="104">
        <f t="shared" ref="AA23:AA51" si="82">IF(Z$5=0,0,+Z23/Z$5)</f>
        <v>-0.1530879804884078</v>
      </c>
      <c r="AB23" s="59"/>
    </row>
    <row r="24" spans="1:28" x14ac:dyDescent="0.25">
      <c r="A24" s="92" t="s">
        <v>21</v>
      </c>
      <c r="B24" s="62">
        <f>(+SRL!B24+LLC!AH24)/1000</f>
        <v>-1870.53924174752</v>
      </c>
      <c r="C24" s="104">
        <f t="shared" si="70"/>
        <v>-4.0411952633637831E-2</v>
      </c>
      <c r="D24" s="62">
        <f>(+SRL!D24+LLC!AJ24)/1000</f>
        <v>-1124.34256</v>
      </c>
      <c r="E24" s="104">
        <f t="shared" si="70"/>
        <v>-2.2866165674647262E-2</v>
      </c>
      <c r="F24" s="62">
        <f>(+SRL!F24+LLC!AL24)/1000</f>
        <v>-1161.9000444593748</v>
      </c>
      <c r="G24" s="104">
        <f t="shared" si="71"/>
        <v>-2.3997310344618109E-2</v>
      </c>
      <c r="H24" s="62">
        <f>(+SRL!H24+LLC!AN24)/1000</f>
        <v>-1219.12925</v>
      </c>
      <c r="I24" s="104">
        <f t="shared" si="72"/>
        <v>-2.6683305522383703E-2</v>
      </c>
      <c r="J24" s="62">
        <f>(+SRL!J24+LLC!AP24)/1000</f>
        <v>-1289.8399999999999</v>
      </c>
      <c r="K24" s="104">
        <f t="shared" si="73"/>
        <v>-2.2745318141902327E-2</v>
      </c>
      <c r="L24" s="62">
        <f>(+SRL!L24+LLC!AR24)/1000</f>
        <v>0</v>
      </c>
      <c r="M24" s="104">
        <f t="shared" si="74"/>
        <v>0</v>
      </c>
      <c r="N24" s="62">
        <f>(+SRL!N24+LLC!AT24)/1000</f>
        <v>0</v>
      </c>
      <c r="O24" s="104">
        <f t="shared" si="75"/>
        <v>0</v>
      </c>
      <c r="P24" s="62">
        <f>(+SRL!P24+LLC!AV24)/1000</f>
        <v>0</v>
      </c>
      <c r="Q24" s="104">
        <f t="shared" si="76"/>
        <v>0</v>
      </c>
      <c r="R24" s="62">
        <f>(+SRL!R24+LLC!AX24)/1000</f>
        <v>0</v>
      </c>
      <c r="S24" s="104">
        <f t="shared" si="77"/>
        <v>0</v>
      </c>
      <c r="T24" s="62">
        <f>(+SRL!T24+LLC!AZ24)/1000</f>
        <v>0</v>
      </c>
      <c r="U24" s="104">
        <f t="shared" si="78"/>
        <v>0</v>
      </c>
      <c r="V24" s="62">
        <f>(+SRL!V24+LLC!BB24)/1000</f>
        <v>0</v>
      </c>
      <c r="W24" s="104">
        <f t="shared" si="79"/>
        <v>0</v>
      </c>
      <c r="X24" s="62">
        <f>(+SRL!X24+LLC!BD24)/1000</f>
        <v>0</v>
      </c>
      <c r="Y24" s="104">
        <f t="shared" si="80"/>
        <v>0</v>
      </c>
      <c r="Z24" s="117">
        <f t="shared" si="81"/>
        <v>-6665.7510962068955</v>
      </c>
      <c r="AA24" s="104">
        <f t="shared" si="82"/>
        <v>-2.7066615255530387E-2</v>
      </c>
      <c r="AB24" s="59"/>
    </row>
    <row r="25" spans="1:28" x14ac:dyDescent="0.25">
      <c r="A25" s="92" t="s">
        <v>22</v>
      </c>
      <c r="B25" s="62">
        <f>(+SRL!B25+LLC!AH25)/1000</f>
        <v>-204.93064999999999</v>
      </c>
      <c r="C25" s="104">
        <f t="shared" si="70"/>
        <v>-4.4274119121091634E-3</v>
      </c>
      <c r="D25" s="62">
        <f>(+SRL!D25+LLC!AJ25)/1000</f>
        <v>0</v>
      </c>
      <c r="E25" s="104">
        <f t="shared" si="70"/>
        <v>0</v>
      </c>
      <c r="F25" s="62">
        <f>(+SRL!F25+LLC!AL25)/1000</f>
        <v>44.229330000000019</v>
      </c>
      <c r="G25" s="104">
        <f t="shared" si="71"/>
        <v>9.1349076317350918E-4</v>
      </c>
      <c r="H25" s="62">
        <f>(+SRL!H25+LLC!AN25)/1000</f>
        <v>-21.103910000000003</v>
      </c>
      <c r="I25" s="104">
        <f t="shared" si="72"/>
        <v>-4.6190514930790873E-4</v>
      </c>
      <c r="J25" s="62">
        <f>(+SRL!J25+LLC!AP25)/1000</f>
        <v>-128.99775</v>
      </c>
      <c r="K25" s="104">
        <f t="shared" si="73"/>
        <v>-2.2747742846706423E-3</v>
      </c>
      <c r="L25" s="62">
        <f>(+SRL!L25+LLC!AR25)/1000</f>
        <v>0</v>
      </c>
      <c r="M25" s="104">
        <f t="shared" si="74"/>
        <v>0</v>
      </c>
      <c r="N25" s="62">
        <f>(+SRL!N25+LLC!AT25)/1000</f>
        <v>0</v>
      </c>
      <c r="O25" s="104">
        <f t="shared" si="75"/>
        <v>0</v>
      </c>
      <c r="P25" s="62">
        <f>(+SRL!P25+LLC!AV25)/1000</f>
        <v>0</v>
      </c>
      <c r="Q25" s="104">
        <f t="shared" si="76"/>
        <v>0</v>
      </c>
      <c r="R25" s="62">
        <f>(+SRL!R25+LLC!AX25)/1000</f>
        <v>0</v>
      </c>
      <c r="S25" s="104">
        <f t="shared" si="77"/>
        <v>0</v>
      </c>
      <c r="T25" s="62">
        <f>(+SRL!T25+LLC!AZ25)/1000</f>
        <v>0</v>
      </c>
      <c r="U25" s="104">
        <f t="shared" si="78"/>
        <v>0</v>
      </c>
      <c r="V25" s="62">
        <f>(+SRL!V25+LLC!BB25)/1000</f>
        <v>0</v>
      </c>
      <c r="W25" s="104">
        <f t="shared" si="79"/>
        <v>0</v>
      </c>
      <c r="X25" s="62">
        <f>(+SRL!X25+LLC!BD25)/1000</f>
        <v>0</v>
      </c>
      <c r="Y25" s="104">
        <f t="shared" si="80"/>
        <v>0</v>
      </c>
      <c r="Z25" s="117">
        <f t="shared" si="81"/>
        <v>-310.80297999999993</v>
      </c>
      <c r="AA25" s="104">
        <f t="shared" si="82"/>
        <v>-1.2620310237385431E-3</v>
      </c>
      <c r="AB25" s="59"/>
    </row>
    <row r="26" spans="1:28" x14ac:dyDescent="0.25">
      <c r="A26" s="92" t="s">
        <v>23</v>
      </c>
      <c r="B26" s="62">
        <f>(+SRL!B26+LLC!AH26)/1000</f>
        <v>0</v>
      </c>
      <c r="C26" s="104">
        <f t="shared" si="70"/>
        <v>0</v>
      </c>
      <c r="D26" s="62">
        <f>(+SRL!D26+LLC!AJ26)/1000</f>
        <v>0</v>
      </c>
      <c r="E26" s="104">
        <f t="shared" si="70"/>
        <v>0</v>
      </c>
      <c r="F26" s="62">
        <f>(+SRL!F26+LLC!AL26)/1000</f>
        <v>0</v>
      </c>
      <c r="G26" s="104">
        <f t="shared" si="71"/>
        <v>0</v>
      </c>
      <c r="H26" s="62">
        <f>(+SRL!H26+LLC!AN26)/1000</f>
        <v>-138.84298000000001</v>
      </c>
      <c r="I26" s="104">
        <f t="shared" si="72"/>
        <v>-3.0388817715416233E-3</v>
      </c>
      <c r="J26" s="62">
        <f>(+SRL!J26+LLC!AP26)/1000</f>
        <v>-161.98347000000001</v>
      </c>
      <c r="K26" s="104">
        <f t="shared" si="73"/>
        <v>-2.8564516210377194E-3</v>
      </c>
      <c r="L26" s="62">
        <f>(+SRL!L26+LLC!AR26)/1000</f>
        <v>0</v>
      </c>
      <c r="M26" s="104">
        <f t="shared" si="74"/>
        <v>0</v>
      </c>
      <c r="N26" s="62">
        <f>(+SRL!N26+LLC!AT26)/1000</f>
        <v>0</v>
      </c>
      <c r="O26" s="104">
        <f t="shared" si="75"/>
        <v>0</v>
      </c>
      <c r="P26" s="62">
        <f>(+SRL!P26+LLC!AV26)/1000</f>
        <v>0</v>
      </c>
      <c r="Q26" s="104">
        <f t="shared" si="76"/>
        <v>0</v>
      </c>
      <c r="R26" s="62">
        <f>(+SRL!R26+LLC!AX26)/1000</f>
        <v>0</v>
      </c>
      <c r="S26" s="104">
        <f t="shared" si="77"/>
        <v>0</v>
      </c>
      <c r="T26" s="62">
        <f>(+SRL!T26+LLC!AZ26)/1000</f>
        <v>0</v>
      </c>
      <c r="U26" s="104">
        <f t="shared" si="78"/>
        <v>0</v>
      </c>
      <c r="V26" s="62">
        <f>(+SRL!V26+LLC!BB26)/1000</f>
        <v>0</v>
      </c>
      <c r="W26" s="104">
        <f t="shared" si="79"/>
        <v>0</v>
      </c>
      <c r="X26" s="62">
        <f>(+SRL!X26+LLC!BD26)/1000</f>
        <v>0</v>
      </c>
      <c r="Y26" s="104">
        <f t="shared" si="80"/>
        <v>0</v>
      </c>
      <c r="Z26" s="117">
        <f t="shared" si="81"/>
        <v>-300.82645000000002</v>
      </c>
      <c r="AA26" s="104">
        <f t="shared" si="82"/>
        <v>-1.221520825383115E-3</v>
      </c>
      <c r="AB26" s="59"/>
    </row>
    <row r="27" spans="1:28" x14ac:dyDescent="0.25">
      <c r="A27" s="92" t="s">
        <v>24</v>
      </c>
      <c r="B27" s="62">
        <f>(+SRL!B27+LLC!AH27)/1000</f>
        <v>0</v>
      </c>
      <c r="C27" s="104">
        <f t="shared" si="70"/>
        <v>0</v>
      </c>
      <c r="D27" s="62">
        <f>(+SRL!D27+LLC!AJ27)/1000</f>
        <v>-3659.94</v>
      </c>
      <c r="E27" s="104">
        <f t="shared" si="70"/>
        <v>-7.4433537763854196E-2</v>
      </c>
      <c r="F27" s="62">
        <f>(+SRL!F27+LLC!AL27)/1000</f>
        <v>-3958.38</v>
      </c>
      <c r="G27" s="104">
        <f t="shared" si="71"/>
        <v>-8.1754427822685841E-2</v>
      </c>
      <c r="H27" s="62">
        <f>(+SRL!H27+LLC!AN27)/1000</f>
        <v>-4782.92</v>
      </c>
      <c r="I27" s="104">
        <f t="shared" si="72"/>
        <v>-0.10468464738182558</v>
      </c>
      <c r="J27" s="62">
        <f>(+SRL!J27+LLC!AP27)/1000</f>
        <v>-5723.37</v>
      </c>
      <c r="K27" s="104">
        <f t="shared" si="73"/>
        <v>-0.10092714716074826</v>
      </c>
      <c r="L27" s="62">
        <f>(+SRL!L27+LLC!AR27)/1000</f>
        <v>0</v>
      </c>
      <c r="M27" s="104">
        <f t="shared" si="74"/>
        <v>0</v>
      </c>
      <c r="N27" s="62">
        <f>(+SRL!N27+LLC!AT27)/1000</f>
        <v>0</v>
      </c>
      <c r="O27" s="104">
        <f t="shared" si="75"/>
        <v>0</v>
      </c>
      <c r="P27" s="62">
        <f>(+SRL!P27+LLC!AV27)/1000</f>
        <v>0</v>
      </c>
      <c r="Q27" s="104">
        <f t="shared" si="76"/>
        <v>0</v>
      </c>
      <c r="R27" s="62">
        <f>(+SRL!R27+LLC!AX27)/1000</f>
        <v>0</v>
      </c>
      <c r="S27" s="104">
        <f t="shared" si="77"/>
        <v>0</v>
      </c>
      <c r="T27" s="62">
        <f>(+SRL!T27+LLC!AZ27)/1000</f>
        <v>0</v>
      </c>
      <c r="U27" s="104">
        <f t="shared" si="78"/>
        <v>0</v>
      </c>
      <c r="V27" s="62">
        <f>(+SRL!V27+LLC!BB27)/1000</f>
        <v>0</v>
      </c>
      <c r="W27" s="104">
        <f t="shared" si="79"/>
        <v>0</v>
      </c>
      <c r="X27" s="62">
        <f>(+SRL!X27+LLC!BD27)/1000</f>
        <v>0</v>
      </c>
      <c r="Y27" s="104">
        <f t="shared" si="80"/>
        <v>0</v>
      </c>
      <c r="Z27" s="117">
        <f t="shared" si="81"/>
        <v>-18124.61</v>
      </c>
      <c r="AA27" s="104">
        <f t="shared" si="82"/>
        <v>-7.359588416160566E-2</v>
      </c>
      <c r="AB27" s="59"/>
    </row>
    <row r="28" spans="1:28" x14ac:dyDescent="0.25">
      <c r="A28" s="92" t="s">
        <v>25</v>
      </c>
      <c r="B28" s="62">
        <f>(+SRL!B28+LLC!AH28)/1000</f>
        <v>0</v>
      </c>
      <c r="C28" s="104">
        <f t="shared" si="70"/>
        <v>0</v>
      </c>
      <c r="D28" s="62">
        <f>(+SRL!D28+LLC!AJ28)/1000</f>
        <v>0</v>
      </c>
      <c r="E28" s="104">
        <f t="shared" si="70"/>
        <v>0</v>
      </c>
      <c r="F28" s="62">
        <f>(+SRL!F28+LLC!AL28)/1000</f>
        <v>0</v>
      </c>
      <c r="G28" s="104">
        <f t="shared" si="71"/>
        <v>0</v>
      </c>
      <c r="H28" s="62">
        <f>(+SRL!H28+LLC!AN28)/1000</f>
        <v>0</v>
      </c>
      <c r="I28" s="104">
        <f t="shared" si="72"/>
        <v>0</v>
      </c>
      <c r="J28" s="62">
        <f>(+SRL!J28+LLC!AP28)/1000</f>
        <v>0</v>
      </c>
      <c r="K28" s="104">
        <f t="shared" si="73"/>
        <v>0</v>
      </c>
      <c r="L28" s="62">
        <f>(+SRL!L28+LLC!AR28)/1000</f>
        <v>0</v>
      </c>
      <c r="M28" s="104">
        <f t="shared" si="74"/>
        <v>0</v>
      </c>
      <c r="N28" s="62">
        <f>(+SRL!N28+LLC!AT28)/1000</f>
        <v>0</v>
      </c>
      <c r="O28" s="104">
        <f t="shared" si="75"/>
        <v>0</v>
      </c>
      <c r="P28" s="62">
        <f>(+SRL!P28+LLC!AV28)/1000</f>
        <v>0</v>
      </c>
      <c r="Q28" s="104">
        <f t="shared" si="76"/>
        <v>0</v>
      </c>
      <c r="R28" s="62">
        <f>(+SRL!R28+LLC!AX28)/1000</f>
        <v>0</v>
      </c>
      <c r="S28" s="104">
        <f t="shared" si="77"/>
        <v>0</v>
      </c>
      <c r="T28" s="62">
        <f>(+SRL!T28+LLC!AZ28)/1000</f>
        <v>0</v>
      </c>
      <c r="U28" s="104">
        <f t="shared" si="78"/>
        <v>0</v>
      </c>
      <c r="V28" s="62">
        <f>(+SRL!V28+LLC!BB28)/1000</f>
        <v>0</v>
      </c>
      <c r="W28" s="104">
        <f t="shared" si="79"/>
        <v>0</v>
      </c>
      <c r="X28" s="62">
        <f>(+SRL!X28+LLC!BD28)/1000</f>
        <v>0</v>
      </c>
      <c r="Y28" s="104">
        <f t="shared" si="80"/>
        <v>0</v>
      </c>
      <c r="Z28" s="117">
        <f t="shared" si="81"/>
        <v>0</v>
      </c>
      <c r="AA28" s="104">
        <f t="shared" si="82"/>
        <v>0</v>
      </c>
      <c r="AB28" s="59"/>
    </row>
    <row r="29" spans="1:28" x14ac:dyDescent="0.25">
      <c r="A29" s="92" t="s">
        <v>26</v>
      </c>
      <c r="B29" s="62">
        <f>(+SRL!B29+LLC!AH29)/1000</f>
        <v>-2964.9250000000002</v>
      </c>
      <c r="C29" s="104">
        <f t="shared" si="70"/>
        <v>-6.4055543977976262E-2</v>
      </c>
      <c r="D29" s="62">
        <f>(+SRL!D29+LLC!AJ29)/1000</f>
        <v>0</v>
      </c>
      <c r="E29" s="104">
        <f t="shared" si="70"/>
        <v>0</v>
      </c>
      <c r="F29" s="62">
        <f>(+SRL!F29+LLC!AL29)/1000</f>
        <v>-120</v>
      </c>
      <c r="G29" s="104">
        <f t="shared" si="71"/>
        <v>-2.478420803137218E-3</v>
      </c>
      <c r="H29" s="62">
        <f>(+SRL!H29+LLC!AN29)/1000</f>
        <v>0</v>
      </c>
      <c r="I29" s="104">
        <f t="shared" si="72"/>
        <v>0</v>
      </c>
      <c r="J29" s="62">
        <f>(+SRL!J29+LLC!AP29)/1000</f>
        <v>0</v>
      </c>
      <c r="K29" s="104">
        <f t="shared" si="73"/>
        <v>0</v>
      </c>
      <c r="L29" s="62">
        <f>(+SRL!L29+LLC!AR29)/1000</f>
        <v>0</v>
      </c>
      <c r="M29" s="104">
        <f t="shared" si="74"/>
        <v>0</v>
      </c>
      <c r="N29" s="62">
        <f>(+SRL!N29+LLC!AT29)/1000</f>
        <v>0</v>
      </c>
      <c r="O29" s="104">
        <f t="shared" si="75"/>
        <v>0</v>
      </c>
      <c r="P29" s="62">
        <f>(+SRL!P29+LLC!AV29)/1000</f>
        <v>0</v>
      </c>
      <c r="Q29" s="104">
        <f t="shared" si="76"/>
        <v>0</v>
      </c>
      <c r="R29" s="62">
        <f>(+SRL!R29+LLC!AX29)/1000</f>
        <v>0</v>
      </c>
      <c r="S29" s="104">
        <f t="shared" si="77"/>
        <v>0</v>
      </c>
      <c r="T29" s="62">
        <f>(+SRL!T29+LLC!AZ29)/1000</f>
        <v>0</v>
      </c>
      <c r="U29" s="104">
        <f t="shared" si="78"/>
        <v>0</v>
      </c>
      <c r="V29" s="62">
        <f>(+SRL!V29+LLC!BB29)/1000</f>
        <v>0</v>
      </c>
      <c r="W29" s="104">
        <f t="shared" si="79"/>
        <v>0</v>
      </c>
      <c r="X29" s="62">
        <f>(+SRL!X29+LLC!BD29)/1000</f>
        <v>0</v>
      </c>
      <c r="Y29" s="104">
        <f t="shared" si="80"/>
        <v>0</v>
      </c>
      <c r="Z29" s="117">
        <f t="shared" si="81"/>
        <v>-3084.9250000000002</v>
      </c>
      <c r="AA29" s="104">
        <f t="shared" si="82"/>
        <v>-1.252649204298693E-2</v>
      </c>
      <c r="AB29" s="59"/>
    </row>
    <row r="30" spans="1:28" x14ac:dyDescent="0.25">
      <c r="A30" s="92" t="s">
        <v>27</v>
      </c>
      <c r="B30" s="62">
        <f>(+SRL!B30+LLC!AH30)/1000</f>
        <v>-652.2835</v>
      </c>
      <c r="C30" s="104">
        <f t="shared" si="70"/>
        <v>-1.4092219675154777E-2</v>
      </c>
      <c r="D30" s="62">
        <f>(+SRL!D30+LLC!AJ30)/1000</f>
        <v>-175</v>
      </c>
      <c r="E30" s="104">
        <f t="shared" si="70"/>
        <v>-3.5590389756866188E-3</v>
      </c>
      <c r="F30" s="62">
        <f>(+SRL!F30+LLC!AL30)/1000</f>
        <v>-200</v>
      </c>
      <c r="G30" s="104">
        <f t="shared" si="71"/>
        <v>-4.1307013385620305E-3</v>
      </c>
      <c r="H30" s="62">
        <f>(+SRL!H30+LLC!AN30)/1000</f>
        <v>0</v>
      </c>
      <c r="I30" s="104">
        <f t="shared" si="72"/>
        <v>0</v>
      </c>
      <c r="J30" s="62">
        <f>(+SRL!J30+LLC!AP30)/1000</f>
        <v>0</v>
      </c>
      <c r="K30" s="104">
        <f t="shared" si="73"/>
        <v>0</v>
      </c>
      <c r="L30" s="62">
        <f>(+SRL!L30+LLC!AR30)/1000</f>
        <v>0</v>
      </c>
      <c r="M30" s="104">
        <f t="shared" si="74"/>
        <v>0</v>
      </c>
      <c r="N30" s="62">
        <f>(+SRL!N30+LLC!AT30)/1000</f>
        <v>0</v>
      </c>
      <c r="O30" s="104">
        <f t="shared" si="75"/>
        <v>0</v>
      </c>
      <c r="P30" s="62">
        <f>(+SRL!P30+LLC!AV30)/1000</f>
        <v>0</v>
      </c>
      <c r="Q30" s="104">
        <f t="shared" si="76"/>
        <v>0</v>
      </c>
      <c r="R30" s="62">
        <f>(+SRL!R30+LLC!AX30)/1000</f>
        <v>0</v>
      </c>
      <c r="S30" s="104">
        <f t="shared" si="77"/>
        <v>0</v>
      </c>
      <c r="T30" s="62">
        <f>(+SRL!T30+LLC!AZ30)/1000</f>
        <v>0</v>
      </c>
      <c r="U30" s="104">
        <f t="shared" si="78"/>
        <v>0</v>
      </c>
      <c r="V30" s="62">
        <f>(+SRL!V30+LLC!BB30)/1000</f>
        <v>0</v>
      </c>
      <c r="W30" s="104">
        <f t="shared" si="79"/>
        <v>0</v>
      </c>
      <c r="X30" s="62">
        <f>(+SRL!X30+LLC!BD30)/1000</f>
        <v>0</v>
      </c>
      <c r="Y30" s="104">
        <f t="shared" si="80"/>
        <v>0</v>
      </c>
      <c r="Z30" s="117">
        <f t="shared" si="81"/>
        <v>-1027.2835</v>
      </c>
      <c r="AA30" s="104">
        <f t="shared" si="82"/>
        <v>-4.1713359607257108E-3</v>
      </c>
      <c r="AB30" s="59"/>
    </row>
    <row r="31" spans="1:28" x14ac:dyDescent="0.25">
      <c r="A31" s="92" t="s">
        <v>28</v>
      </c>
      <c r="B31" s="62">
        <f>(+SRL!B31+LLC!AH31)/1000</f>
        <v>-16</v>
      </c>
      <c r="C31" s="104">
        <f t="shared" si="70"/>
        <v>-3.4567103844030463E-4</v>
      </c>
      <c r="D31" s="62">
        <f>(+SRL!D31+LLC!AJ31)/1000</f>
        <v>-2343.9407496000003</v>
      </c>
      <c r="E31" s="104">
        <f t="shared" si="70"/>
        <v>-4.7669579911580058E-2</v>
      </c>
      <c r="F31" s="62">
        <f>(+SRL!F31+LLC!AL31)/1000</f>
        <v>-186.02698000000001</v>
      </c>
      <c r="G31" s="104">
        <f t="shared" si="71"/>
        <v>-3.8421094764732604E-3</v>
      </c>
      <c r="H31" s="62">
        <f>(+SRL!H31+LLC!AN31)/1000</f>
        <v>-208.51660000000001</v>
      </c>
      <c r="I31" s="104">
        <f t="shared" si="72"/>
        <v>-4.5638410728712107E-3</v>
      </c>
      <c r="J31" s="62">
        <f>(+SRL!J31+LLC!AP31)/1000</f>
        <v>-394.20446000000004</v>
      </c>
      <c r="K31" s="104">
        <f t="shared" si="73"/>
        <v>-6.9514868942324726E-3</v>
      </c>
      <c r="L31" s="62">
        <f>(+SRL!L31+LLC!AR31)/1000</f>
        <v>0</v>
      </c>
      <c r="M31" s="104">
        <f t="shared" si="74"/>
        <v>0</v>
      </c>
      <c r="N31" s="62">
        <f>(+SRL!N31+LLC!AT31)/1000</f>
        <v>0</v>
      </c>
      <c r="O31" s="104">
        <f t="shared" si="75"/>
        <v>0</v>
      </c>
      <c r="P31" s="62">
        <f>(+SRL!P31+LLC!AV31)/1000</f>
        <v>0</v>
      </c>
      <c r="Q31" s="104">
        <f t="shared" si="76"/>
        <v>0</v>
      </c>
      <c r="R31" s="62">
        <f>(+SRL!R31+LLC!AX31)/1000</f>
        <v>0</v>
      </c>
      <c r="S31" s="104">
        <f t="shared" si="77"/>
        <v>0</v>
      </c>
      <c r="T31" s="62">
        <f>(+SRL!T31+LLC!AZ31)/1000</f>
        <v>0</v>
      </c>
      <c r="U31" s="104">
        <f t="shared" si="78"/>
        <v>0</v>
      </c>
      <c r="V31" s="62">
        <f>(+SRL!V31+LLC!BB31)/1000</f>
        <v>0</v>
      </c>
      <c r="W31" s="104">
        <f t="shared" si="79"/>
        <v>0</v>
      </c>
      <c r="X31" s="62">
        <f>(+SRL!X31+LLC!BD31)/1000</f>
        <v>0</v>
      </c>
      <c r="Y31" s="104">
        <f t="shared" si="80"/>
        <v>0</v>
      </c>
      <c r="Z31" s="117">
        <f t="shared" si="81"/>
        <v>-3148.6887896000003</v>
      </c>
      <c r="AA31" s="104">
        <f t="shared" si="82"/>
        <v>-1.2785408095420975E-2</v>
      </c>
      <c r="AB31" s="59"/>
    </row>
    <row r="32" spans="1:28" x14ac:dyDescent="0.25">
      <c r="A32" s="92" t="s">
        <v>29</v>
      </c>
      <c r="B32" s="62">
        <f>(+SRL!B32+LLC!AH32)/1000</f>
        <v>-2469.9459999999999</v>
      </c>
      <c r="C32" s="104">
        <f t="shared" si="70"/>
        <v>-5.3361799919467288E-2</v>
      </c>
      <c r="D32" s="62">
        <f>(+SRL!D32+LLC!AJ32)/1000</f>
        <v>-4625.7819563999992</v>
      </c>
      <c r="E32" s="104">
        <f t="shared" si="70"/>
        <v>-9.4076218719174265E-2</v>
      </c>
      <c r="F32" s="62">
        <f>(+SRL!F32+LLC!AL32)/1000</f>
        <v>-461.37112999999999</v>
      </c>
      <c r="G32" s="104">
        <f t="shared" si="71"/>
        <v>-9.5289317213243813E-3</v>
      </c>
      <c r="H32" s="62">
        <f>(+SRL!H32+LLC!AN32)/1000</f>
        <v>-615.17034000000001</v>
      </c>
      <c r="I32" s="104">
        <f t="shared" si="72"/>
        <v>-1.3464346073665825E-2</v>
      </c>
      <c r="J32" s="62">
        <f>(+SRL!J32+LLC!AP32)/1000</f>
        <v>-278.22922</v>
      </c>
      <c r="K32" s="104">
        <f t="shared" si="73"/>
        <v>-4.9063543736225694E-3</v>
      </c>
      <c r="L32" s="62">
        <f>(+SRL!L32+LLC!AR32)/1000</f>
        <v>0</v>
      </c>
      <c r="M32" s="104">
        <f t="shared" si="74"/>
        <v>0</v>
      </c>
      <c r="N32" s="62">
        <f>(+SRL!N32+LLC!AT32)/1000</f>
        <v>0</v>
      </c>
      <c r="O32" s="104">
        <f t="shared" si="75"/>
        <v>0</v>
      </c>
      <c r="P32" s="62">
        <f>(+SRL!P32+LLC!AV32)/1000</f>
        <v>0</v>
      </c>
      <c r="Q32" s="104">
        <f t="shared" si="76"/>
        <v>0</v>
      </c>
      <c r="R32" s="62">
        <f>(+SRL!R32+LLC!AX32)/1000</f>
        <v>0</v>
      </c>
      <c r="S32" s="104">
        <f t="shared" si="77"/>
        <v>0</v>
      </c>
      <c r="T32" s="62">
        <f>(+SRL!T32+LLC!AZ32)/1000</f>
        <v>0</v>
      </c>
      <c r="U32" s="104">
        <f t="shared" si="78"/>
        <v>0</v>
      </c>
      <c r="V32" s="62">
        <f>(+SRL!V32+LLC!BB32)/1000</f>
        <v>0</v>
      </c>
      <c r="W32" s="104">
        <f t="shared" si="79"/>
        <v>0</v>
      </c>
      <c r="X32" s="62">
        <f>(+SRL!X32+LLC!BD32)/1000</f>
        <v>0</v>
      </c>
      <c r="Y32" s="104">
        <f t="shared" si="80"/>
        <v>0</v>
      </c>
      <c r="Z32" s="117">
        <f t="shared" si="81"/>
        <v>-8450.4986463999994</v>
      </c>
      <c r="AA32" s="104">
        <f t="shared" si="82"/>
        <v>-3.4313671824566697E-2</v>
      </c>
      <c r="AB32" s="59"/>
    </row>
    <row r="33" spans="1:28" x14ac:dyDescent="0.25">
      <c r="A33" s="92" t="s">
        <v>30</v>
      </c>
      <c r="B33" s="62">
        <f>(+SRL!B33+LLC!AH33)/1000</f>
        <v>-53.774000000000001</v>
      </c>
      <c r="C33" s="104">
        <f t="shared" si="70"/>
        <v>-1.1617571513180588E-3</v>
      </c>
      <c r="D33" s="62">
        <f>(+SRL!D33+LLC!AJ33)/1000</f>
        <v>-237.03455</v>
      </c>
      <c r="E33" s="104">
        <f t="shared" si="70"/>
        <v>-4.8206582973390772E-3</v>
      </c>
      <c r="F33" s="62">
        <f>(+SRL!F33+LLC!AL33)/1000</f>
        <v>-623.10921000000008</v>
      </c>
      <c r="G33" s="104">
        <f t="shared" si="71"/>
        <v>-1.2869390239086648E-2</v>
      </c>
      <c r="H33" s="62">
        <f>(+SRL!H33+LLC!AN33)/1000</f>
        <v>-350.97424000000001</v>
      </c>
      <c r="I33" s="104">
        <f t="shared" si="72"/>
        <v>-7.6818375708780874E-3</v>
      </c>
      <c r="J33" s="62">
        <f>(+SRL!J33+LLC!AP33)/1000</f>
        <v>-594.56717999999989</v>
      </c>
      <c r="K33" s="104">
        <f t="shared" si="73"/>
        <v>-1.0484726528742872E-2</v>
      </c>
      <c r="L33" s="62">
        <f>(+SRL!L33+LLC!AR33)/1000</f>
        <v>0</v>
      </c>
      <c r="M33" s="104">
        <f t="shared" si="74"/>
        <v>0</v>
      </c>
      <c r="N33" s="62">
        <f>(+SRL!N33+LLC!AT33)/1000</f>
        <v>0</v>
      </c>
      <c r="O33" s="104">
        <f t="shared" si="75"/>
        <v>0</v>
      </c>
      <c r="P33" s="62">
        <f>(+SRL!P33+LLC!AV33)/1000</f>
        <v>0</v>
      </c>
      <c r="Q33" s="104">
        <f t="shared" si="76"/>
        <v>0</v>
      </c>
      <c r="R33" s="62">
        <f>(+SRL!R33+LLC!AX33)/1000</f>
        <v>0</v>
      </c>
      <c r="S33" s="104">
        <f t="shared" si="77"/>
        <v>0</v>
      </c>
      <c r="T33" s="62">
        <f>(+SRL!T33+LLC!AZ33)/1000</f>
        <v>0</v>
      </c>
      <c r="U33" s="104">
        <f t="shared" si="78"/>
        <v>0</v>
      </c>
      <c r="V33" s="62">
        <f>(+SRL!V33+LLC!BB33)/1000</f>
        <v>0</v>
      </c>
      <c r="W33" s="104">
        <f t="shared" si="79"/>
        <v>0</v>
      </c>
      <c r="X33" s="62">
        <f>(+SRL!X33+LLC!BD33)/1000</f>
        <v>0</v>
      </c>
      <c r="Y33" s="104">
        <f t="shared" si="80"/>
        <v>0</v>
      </c>
      <c r="Z33" s="117">
        <f t="shared" si="81"/>
        <v>-1859.4591799999998</v>
      </c>
      <c r="AA33" s="104">
        <f t="shared" si="82"/>
        <v>-7.5504268734341998E-3</v>
      </c>
      <c r="AB33" s="59"/>
    </row>
    <row r="34" spans="1:28" x14ac:dyDescent="0.25">
      <c r="A34" s="92" t="s">
        <v>31</v>
      </c>
      <c r="B34" s="62">
        <f>(+SRL!B34+LLC!AH34)/1000</f>
        <v>0</v>
      </c>
      <c r="C34" s="104">
        <f t="shared" si="70"/>
        <v>0</v>
      </c>
      <c r="D34" s="62">
        <f>(+SRL!D34+LLC!AJ34)/1000</f>
        <v>0</v>
      </c>
      <c r="E34" s="104">
        <f t="shared" si="70"/>
        <v>0</v>
      </c>
      <c r="F34" s="62">
        <f>(+SRL!F34+LLC!AL34)/1000</f>
        <v>0</v>
      </c>
      <c r="G34" s="104">
        <f t="shared" si="71"/>
        <v>0</v>
      </c>
      <c r="H34" s="62">
        <f>(+SRL!H34+LLC!AN34)/1000</f>
        <v>-17.2</v>
      </c>
      <c r="I34" s="104">
        <f t="shared" si="72"/>
        <v>-3.7645955503487401E-4</v>
      </c>
      <c r="J34" s="62">
        <f>(+SRL!J34+LLC!AP34)/1000</f>
        <v>-279.45105999999998</v>
      </c>
      <c r="K34" s="104">
        <f t="shared" si="73"/>
        <v>-4.9279005650249928E-3</v>
      </c>
      <c r="L34" s="62">
        <f>(+SRL!L34+LLC!AR34)/1000</f>
        <v>0</v>
      </c>
      <c r="M34" s="104">
        <f t="shared" si="74"/>
        <v>0</v>
      </c>
      <c r="N34" s="62">
        <f>(+SRL!N34+LLC!AT34)/1000</f>
        <v>0</v>
      </c>
      <c r="O34" s="104">
        <f t="shared" si="75"/>
        <v>0</v>
      </c>
      <c r="P34" s="62">
        <f>(+SRL!P34+LLC!AV34)/1000</f>
        <v>0</v>
      </c>
      <c r="Q34" s="104">
        <f t="shared" si="76"/>
        <v>0</v>
      </c>
      <c r="R34" s="62">
        <f>(+SRL!R34+LLC!AX34)/1000</f>
        <v>0</v>
      </c>
      <c r="S34" s="104">
        <f t="shared" si="77"/>
        <v>0</v>
      </c>
      <c r="T34" s="62">
        <f>(+SRL!T34+LLC!AZ34)/1000</f>
        <v>0</v>
      </c>
      <c r="U34" s="104">
        <f t="shared" si="78"/>
        <v>0</v>
      </c>
      <c r="V34" s="62">
        <f>(+SRL!V34+LLC!BB34)/1000</f>
        <v>0</v>
      </c>
      <c r="W34" s="104">
        <f t="shared" si="79"/>
        <v>0</v>
      </c>
      <c r="X34" s="62">
        <f>(+SRL!X34+LLC!BD34)/1000</f>
        <v>0</v>
      </c>
      <c r="Y34" s="104">
        <f t="shared" si="80"/>
        <v>0</v>
      </c>
      <c r="Z34" s="117">
        <f t="shared" si="81"/>
        <v>-296.65105999999997</v>
      </c>
      <c r="AA34" s="104">
        <f t="shared" si="82"/>
        <v>-1.2045664457429721E-3</v>
      </c>
      <c r="AB34" s="59"/>
    </row>
    <row r="35" spans="1:28" x14ac:dyDescent="0.25">
      <c r="A35" s="92" t="s">
        <v>32</v>
      </c>
      <c r="B35" s="62">
        <f>(+SRL!B35+LLC!AH35)/1000</f>
        <v>-217.505</v>
      </c>
      <c r="C35" s="104">
        <f t="shared" si="70"/>
        <v>-4.6990737009974031E-3</v>
      </c>
      <c r="D35" s="62">
        <f>(+SRL!D35+LLC!AJ35)/1000</f>
        <v>-263.83107000000001</v>
      </c>
      <c r="E35" s="104">
        <f t="shared" si="70"/>
        <v>-5.3656289207263119E-3</v>
      </c>
      <c r="F35" s="62">
        <f>(+SRL!F35+LLC!AL35)/1000</f>
        <v>-283.22096000000005</v>
      </c>
      <c r="G35" s="104">
        <f t="shared" si="71"/>
        <v>-5.8495059929041171E-3</v>
      </c>
      <c r="H35" s="62">
        <f>(+SRL!H35+LLC!AN35)/1000</f>
        <v>-311.2869</v>
      </c>
      <c r="I35" s="104">
        <f t="shared" si="72"/>
        <v>-6.8131934803596127E-3</v>
      </c>
      <c r="J35" s="62">
        <f>(+SRL!J35+LLC!AP35)/1000</f>
        <v>-371.91953000000001</v>
      </c>
      <c r="K35" s="104">
        <f t="shared" si="73"/>
        <v>-6.5585096081969768E-3</v>
      </c>
      <c r="L35" s="62">
        <f>(+SRL!L35+LLC!AR35)/1000</f>
        <v>0</v>
      </c>
      <c r="M35" s="104">
        <f t="shared" si="74"/>
        <v>0</v>
      </c>
      <c r="N35" s="62">
        <f>(+SRL!N35+LLC!AT35)/1000</f>
        <v>0</v>
      </c>
      <c r="O35" s="104">
        <f t="shared" si="75"/>
        <v>0</v>
      </c>
      <c r="P35" s="62">
        <f>(+SRL!P35+LLC!AV35)/1000</f>
        <v>0</v>
      </c>
      <c r="Q35" s="104">
        <f t="shared" si="76"/>
        <v>0</v>
      </c>
      <c r="R35" s="62">
        <f>(+SRL!R35+LLC!AX35)/1000</f>
        <v>0</v>
      </c>
      <c r="S35" s="104">
        <f t="shared" si="77"/>
        <v>0</v>
      </c>
      <c r="T35" s="62">
        <f>(+SRL!T35+LLC!AZ35)/1000</f>
        <v>0</v>
      </c>
      <c r="U35" s="104">
        <f t="shared" si="78"/>
        <v>0</v>
      </c>
      <c r="V35" s="62">
        <f>(+SRL!V35+LLC!BB35)/1000</f>
        <v>0</v>
      </c>
      <c r="W35" s="104">
        <f t="shared" si="79"/>
        <v>0</v>
      </c>
      <c r="X35" s="62">
        <f>(+SRL!X35+LLC!BD35)/1000</f>
        <v>0</v>
      </c>
      <c r="Y35" s="104">
        <f t="shared" si="80"/>
        <v>0</v>
      </c>
      <c r="Z35" s="117">
        <f t="shared" si="81"/>
        <v>-1447.7634600000001</v>
      </c>
      <c r="AA35" s="104">
        <f t="shared" si="82"/>
        <v>-5.8787158397099531E-3</v>
      </c>
      <c r="AB35" s="59"/>
    </row>
    <row r="36" spans="1:28" x14ac:dyDescent="0.25">
      <c r="A36" s="92" t="s">
        <v>33</v>
      </c>
      <c r="B36" s="62">
        <f>(+SRL!B36+LLC!AH36)/1000</f>
        <v>0</v>
      </c>
      <c r="C36" s="104">
        <f t="shared" si="70"/>
        <v>0</v>
      </c>
      <c r="D36" s="62">
        <f>(+SRL!D36+LLC!AJ36)/1000</f>
        <v>0</v>
      </c>
      <c r="E36" s="104">
        <f t="shared" si="70"/>
        <v>0</v>
      </c>
      <c r="F36" s="62">
        <f>(+SRL!F36+LLC!AL36)/1000</f>
        <v>0</v>
      </c>
      <c r="G36" s="104">
        <f t="shared" si="71"/>
        <v>0</v>
      </c>
      <c r="H36" s="62">
        <f>(+SRL!H36+LLC!AN36)/1000</f>
        <v>0</v>
      </c>
      <c r="I36" s="104">
        <f t="shared" si="72"/>
        <v>0</v>
      </c>
      <c r="J36" s="62">
        <f>(+SRL!J36+LLC!AP36)/1000</f>
        <v>0</v>
      </c>
      <c r="K36" s="104">
        <f t="shared" si="73"/>
        <v>0</v>
      </c>
      <c r="L36" s="62">
        <f>(+SRL!L36+LLC!AR36)/1000</f>
        <v>0</v>
      </c>
      <c r="M36" s="104">
        <f t="shared" si="74"/>
        <v>0</v>
      </c>
      <c r="N36" s="62">
        <f>(+SRL!N36+LLC!AT36)/1000</f>
        <v>0</v>
      </c>
      <c r="O36" s="104">
        <f t="shared" si="75"/>
        <v>0</v>
      </c>
      <c r="P36" s="62">
        <f>(+SRL!P36+LLC!AV36)/1000</f>
        <v>0</v>
      </c>
      <c r="Q36" s="104">
        <f t="shared" si="76"/>
        <v>0</v>
      </c>
      <c r="R36" s="62">
        <f>(+SRL!R36+LLC!AX36)/1000</f>
        <v>0</v>
      </c>
      <c r="S36" s="104">
        <f t="shared" si="77"/>
        <v>0</v>
      </c>
      <c r="T36" s="62">
        <f>(+SRL!T36+LLC!AZ36)/1000</f>
        <v>0</v>
      </c>
      <c r="U36" s="104">
        <f t="shared" si="78"/>
        <v>0</v>
      </c>
      <c r="V36" s="62">
        <f>(+SRL!V36+LLC!BB36)/1000</f>
        <v>0</v>
      </c>
      <c r="W36" s="104">
        <f t="shared" si="79"/>
        <v>0</v>
      </c>
      <c r="X36" s="62">
        <f>(+SRL!X36+LLC!BD36)/1000</f>
        <v>0</v>
      </c>
      <c r="Y36" s="104">
        <f t="shared" si="80"/>
        <v>0</v>
      </c>
      <c r="Z36" s="117">
        <f t="shared" si="81"/>
        <v>0</v>
      </c>
      <c r="AA36" s="104">
        <f t="shared" si="82"/>
        <v>0</v>
      </c>
      <c r="AB36" s="59"/>
    </row>
    <row r="37" spans="1:28" x14ac:dyDescent="0.25">
      <c r="A37" s="92" t="s">
        <v>34</v>
      </c>
      <c r="B37" s="62">
        <f>(+SRL!B37+LLC!AH37)/1000</f>
        <v>0</v>
      </c>
      <c r="C37" s="104">
        <f t="shared" si="70"/>
        <v>0</v>
      </c>
      <c r="D37" s="62">
        <f>(+SRL!D37+LLC!AJ37)/1000</f>
        <v>0</v>
      </c>
      <c r="E37" s="104">
        <f t="shared" si="70"/>
        <v>0</v>
      </c>
      <c r="F37" s="62">
        <f>(+SRL!F37+LLC!AL37)/1000</f>
        <v>0</v>
      </c>
      <c r="G37" s="104">
        <f t="shared" si="71"/>
        <v>0</v>
      </c>
      <c r="H37" s="62">
        <f>(+SRL!H37+LLC!AN37)/1000</f>
        <v>0</v>
      </c>
      <c r="I37" s="104">
        <f t="shared" si="72"/>
        <v>0</v>
      </c>
      <c r="J37" s="62">
        <f>(+SRL!J37+LLC!AP37)/1000</f>
        <v>0</v>
      </c>
      <c r="K37" s="104">
        <f t="shared" si="73"/>
        <v>0</v>
      </c>
      <c r="L37" s="62">
        <f>(+SRL!L37+LLC!AR37)/1000</f>
        <v>0</v>
      </c>
      <c r="M37" s="104">
        <f t="shared" si="74"/>
        <v>0</v>
      </c>
      <c r="N37" s="62">
        <f>(+SRL!N37+LLC!AT37)/1000</f>
        <v>0</v>
      </c>
      <c r="O37" s="104">
        <f t="shared" si="75"/>
        <v>0</v>
      </c>
      <c r="P37" s="62">
        <f>(+SRL!P37+LLC!AV37)/1000</f>
        <v>0</v>
      </c>
      <c r="Q37" s="104">
        <f t="shared" si="76"/>
        <v>0</v>
      </c>
      <c r="R37" s="62">
        <f>(+SRL!R37+LLC!AX37)/1000</f>
        <v>0</v>
      </c>
      <c r="S37" s="104">
        <f t="shared" si="77"/>
        <v>0</v>
      </c>
      <c r="T37" s="62">
        <f>(+SRL!T37+LLC!AZ37)/1000</f>
        <v>0</v>
      </c>
      <c r="U37" s="104">
        <f t="shared" si="78"/>
        <v>0</v>
      </c>
      <c r="V37" s="62">
        <f>(+SRL!V37+LLC!BB37)/1000</f>
        <v>0</v>
      </c>
      <c r="W37" s="104">
        <f t="shared" si="79"/>
        <v>0</v>
      </c>
      <c r="X37" s="62">
        <f>(+SRL!X37+LLC!BD37)/1000</f>
        <v>0</v>
      </c>
      <c r="Y37" s="104">
        <f t="shared" si="80"/>
        <v>0</v>
      </c>
      <c r="Z37" s="117">
        <f t="shared" si="81"/>
        <v>0</v>
      </c>
      <c r="AA37" s="104">
        <f t="shared" si="82"/>
        <v>0</v>
      </c>
      <c r="AB37" s="59"/>
    </row>
    <row r="38" spans="1:28" x14ac:dyDescent="0.25">
      <c r="A38" s="92" t="s">
        <v>35</v>
      </c>
      <c r="B38" s="62">
        <f>(+SRL!B38+LLC!AH38)/1000</f>
        <v>0</v>
      </c>
      <c r="C38" s="104">
        <f t="shared" si="70"/>
        <v>0</v>
      </c>
      <c r="D38" s="62">
        <f>(+SRL!D38+LLC!AJ38)/1000</f>
        <v>0</v>
      </c>
      <c r="E38" s="104">
        <f t="shared" si="70"/>
        <v>0</v>
      </c>
      <c r="F38" s="62">
        <f>(+SRL!F38+LLC!AL38)/1000</f>
        <v>0</v>
      </c>
      <c r="G38" s="104">
        <f t="shared" si="71"/>
        <v>0</v>
      </c>
      <c r="H38" s="62">
        <f>(+SRL!H38+LLC!AN38)/1000</f>
        <v>0</v>
      </c>
      <c r="I38" s="104">
        <f t="shared" si="72"/>
        <v>0</v>
      </c>
      <c r="J38" s="62">
        <f>(+SRL!J38+LLC!AP38)/1000</f>
        <v>0</v>
      </c>
      <c r="K38" s="104">
        <f t="shared" si="73"/>
        <v>0</v>
      </c>
      <c r="L38" s="62">
        <f>(+SRL!L38+LLC!AR38)/1000</f>
        <v>0</v>
      </c>
      <c r="M38" s="104">
        <f t="shared" si="74"/>
        <v>0</v>
      </c>
      <c r="N38" s="62">
        <f>(+SRL!N38+LLC!AT38)/1000</f>
        <v>0</v>
      </c>
      <c r="O38" s="104">
        <f t="shared" si="75"/>
        <v>0</v>
      </c>
      <c r="P38" s="62">
        <f>(+SRL!P38+LLC!AV38)/1000</f>
        <v>0</v>
      </c>
      <c r="Q38" s="104">
        <f t="shared" si="76"/>
        <v>0</v>
      </c>
      <c r="R38" s="62">
        <f>(+SRL!R38+LLC!AX38)/1000</f>
        <v>0</v>
      </c>
      <c r="S38" s="104">
        <f t="shared" si="77"/>
        <v>0</v>
      </c>
      <c r="T38" s="62">
        <f>(+SRL!T38+LLC!AZ38)/1000</f>
        <v>0</v>
      </c>
      <c r="U38" s="104">
        <f t="shared" si="78"/>
        <v>0</v>
      </c>
      <c r="V38" s="62">
        <f>(+SRL!V38+LLC!BB38)/1000</f>
        <v>0</v>
      </c>
      <c r="W38" s="104">
        <f t="shared" si="79"/>
        <v>0</v>
      </c>
      <c r="X38" s="62">
        <f>(+SRL!X38+LLC!BD38)/1000</f>
        <v>0</v>
      </c>
      <c r="Y38" s="104">
        <f t="shared" si="80"/>
        <v>0</v>
      </c>
      <c r="Z38" s="117">
        <f t="shared" si="81"/>
        <v>0</v>
      </c>
      <c r="AA38" s="104">
        <f t="shared" si="82"/>
        <v>0</v>
      </c>
      <c r="AB38" s="59"/>
    </row>
    <row r="39" spans="1:28" x14ac:dyDescent="0.25">
      <c r="A39" s="92" t="s">
        <v>36</v>
      </c>
      <c r="B39" s="62">
        <f>(+SRL!B39+LLC!AH39)/1000</f>
        <v>0</v>
      </c>
      <c r="C39" s="104">
        <f t="shared" si="70"/>
        <v>0</v>
      </c>
      <c r="D39" s="62">
        <f>(+SRL!D39+LLC!AJ39)/1000</f>
        <v>0</v>
      </c>
      <c r="E39" s="104">
        <f t="shared" si="70"/>
        <v>0</v>
      </c>
      <c r="F39" s="62">
        <f>(+SRL!F39+LLC!AL39)/1000</f>
        <v>0</v>
      </c>
      <c r="G39" s="104">
        <f t="shared" si="71"/>
        <v>0</v>
      </c>
      <c r="H39" s="62">
        <f>(+SRL!H39+LLC!AN39)/1000</f>
        <v>0</v>
      </c>
      <c r="I39" s="104">
        <f t="shared" si="72"/>
        <v>0</v>
      </c>
      <c r="J39" s="62">
        <f>(+SRL!J39+LLC!AP39)/1000</f>
        <v>0</v>
      </c>
      <c r="K39" s="104">
        <f t="shared" si="73"/>
        <v>0</v>
      </c>
      <c r="L39" s="62">
        <f>(+SRL!L39+LLC!AR39)/1000</f>
        <v>0</v>
      </c>
      <c r="M39" s="104">
        <f t="shared" si="74"/>
        <v>0</v>
      </c>
      <c r="N39" s="62">
        <f>(+SRL!N39+LLC!AT39)/1000</f>
        <v>0</v>
      </c>
      <c r="O39" s="104">
        <f t="shared" si="75"/>
        <v>0</v>
      </c>
      <c r="P39" s="62">
        <f>(+SRL!P39+LLC!AV39)/1000</f>
        <v>0</v>
      </c>
      <c r="Q39" s="104">
        <f t="shared" si="76"/>
        <v>0</v>
      </c>
      <c r="R39" s="62">
        <f>(+SRL!R39+LLC!AX39)/1000</f>
        <v>0</v>
      </c>
      <c r="S39" s="104">
        <f t="shared" si="77"/>
        <v>0</v>
      </c>
      <c r="T39" s="62">
        <f>(+SRL!T39+LLC!AZ39)/1000</f>
        <v>0</v>
      </c>
      <c r="U39" s="104">
        <f t="shared" si="78"/>
        <v>0</v>
      </c>
      <c r="V39" s="62">
        <f>(+SRL!V39+LLC!BB39)/1000</f>
        <v>0</v>
      </c>
      <c r="W39" s="104">
        <f t="shared" si="79"/>
        <v>0</v>
      </c>
      <c r="X39" s="62">
        <f>(+SRL!X39+LLC!BD39)/1000</f>
        <v>0</v>
      </c>
      <c r="Y39" s="104">
        <f t="shared" si="80"/>
        <v>0</v>
      </c>
      <c r="Z39" s="117">
        <f t="shared" si="81"/>
        <v>0</v>
      </c>
      <c r="AA39" s="104">
        <f t="shared" si="82"/>
        <v>0</v>
      </c>
      <c r="AB39" s="59"/>
    </row>
    <row r="40" spans="1:28" x14ac:dyDescent="0.25">
      <c r="A40" s="92" t="s">
        <v>37</v>
      </c>
      <c r="B40" s="62">
        <f>(+SRL!B40+LLC!AH40)/1000</f>
        <v>0</v>
      </c>
      <c r="C40" s="104">
        <f t="shared" si="70"/>
        <v>0</v>
      </c>
      <c r="D40" s="62">
        <f>(+SRL!D40+LLC!AJ40)/1000</f>
        <v>0</v>
      </c>
      <c r="E40" s="104">
        <f t="shared" si="70"/>
        <v>0</v>
      </c>
      <c r="F40" s="62">
        <f>(+SRL!F40+LLC!AL40)/1000</f>
        <v>0</v>
      </c>
      <c r="G40" s="104">
        <f t="shared" si="71"/>
        <v>0</v>
      </c>
      <c r="H40" s="62">
        <f>(+SRL!H40+LLC!AN40)/1000</f>
        <v>0</v>
      </c>
      <c r="I40" s="104">
        <f t="shared" si="72"/>
        <v>0</v>
      </c>
      <c r="J40" s="62">
        <f>(+SRL!J40+LLC!AP40)/1000</f>
        <v>0</v>
      </c>
      <c r="K40" s="104">
        <f t="shared" si="73"/>
        <v>0</v>
      </c>
      <c r="L40" s="62">
        <f>(+SRL!L40+LLC!AR40)/1000</f>
        <v>0</v>
      </c>
      <c r="M40" s="104">
        <f t="shared" si="74"/>
        <v>0</v>
      </c>
      <c r="N40" s="62">
        <f>(+SRL!N40+LLC!AT40)/1000</f>
        <v>0</v>
      </c>
      <c r="O40" s="104">
        <f t="shared" si="75"/>
        <v>0</v>
      </c>
      <c r="P40" s="62">
        <f>(+SRL!P40+LLC!AV40)/1000</f>
        <v>0</v>
      </c>
      <c r="Q40" s="104">
        <f t="shared" si="76"/>
        <v>0</v>
      </c>
      <c r="R40" s="62">
        <f>(+SRL!R40+LLC!AX40)/1000</f>
        <v>0</v>
      </c>
      <c r="S40" s="104">
        <f t="shared" si="77"/>
        <v>0</v>
      </c>
      <c r="T40" s="62">
        <f>(+SRL!T40+LLC!AZ40)/1000</f>
        <v>0</v>
      </c>
      <c r="U40" s="104">
        <f t="shared" si="78"/>
        <v>0</v>
      </c>
      <c r="V40" s="62">
        <f>(+SRL!V40+LLC!BB40)/1000</f>
        <v>0</v>
      </c>
      <c r="W40" s="104">
        <f t="shared" si="79"/>
        <v>0</v>
      </c>
      <c r="X40" s="62">
        <f>(+SRL!X40+LLC!BD40)/1000</f>
        <v>0</v>
      </c>
      <c r="Y40" s="104">
        <f t="shared" si="80"/>
        <v>0</v>
      </c>
      <c r="Z40" s="117">
        <f t="shared" si="81"/>
        <v>0</v>
      </c>
      <c r="AA40" s="104">
        <f t="shared" si="82"/>
        <v>0</v>
      </c>
      <c r="AB40" s="59"/>
    </row>
    <row r="41" spans="1:28" x14ac:dyDescent="0.25">
      <c r="A41" s="92" t="s">
        <v>38</v>
      </c>
      <c r="B41" s="62">
        <f>(+SRL!B41+LLC!AH41)/1000</f>
        <v>-12.940419999999998</v>
      </c>
      <c r="C41" s="104">
        <f t="shared" si="70"/>
        <v>-2.7957052620335539E-4</v>
      </c>
      <c r="D41" s="62">
        <f>(+SRL!D41+LLC!AJ41)/1000</f>
        <v>-12.912420000000001</v>
      </c>
      <c r="E41" s="104">
        <f t="shared" si="70"/>
        <v>-2.6260460600248804E-4</v>
      </c>
      <c r="F41" s="62">
        <f>(+SRL!F41+LLC!AL41)/1000</f>
        <v>-12.912420000000001</v>
      </c>
      <c r="G41" s="104">
        <f t="shared" si="71"/>
        <v>-2.6668675289037567E-4</v>
      </c>
      <c r="H41" s="62">
        <f>(+SRL!H41+LLC!AN41)/1000</f>
        <v>-13.23442</v>
      </c>
      <c r="I41" s="104">
        <f t="shared" si="72"/>
        <v>-2.8966417815957197E-4</v>
      </c>
      <c r="J41" s="62">
        <f>(+SRL!J41+LLC!AP41)/1000</f>
        <v>-13.630420000000001</v>
      </c>
      <c r="K41" s="104">
        <f t="shared" si="73"/>
        <v>-2.4036178076951279E-4</v>
      </c>
      <c r="L41" s="62">
        <f>(+SRL!L41+LLC!AR41)/1000</f>
        <v>0</v>
      </c>
      <c r="M41" s="104">
        <f t="shared" si="74"/>
        <v>0</v>
      </c>
      <c r="N41" s="62">
        <f>(+SRL!N41+LLC!AT41)/1000</f>
        <v>0</v>
      </c>
      <c r="O41" s="104">
        <f t="shared" si="75"/>
        <v>0</v>
      </c>
      <c r="P41" s="62">
        <f>(+SRL!P41+LLC!AV41)/1000</f>
        <v>0</v>
      </c>
      <c r="Q41" s="104">
        <f t="shared" si="76"/>
        <v>0</v>
      </c>
      <c r="R41" s="62">
        <f>(+SRL!R41+LLC!AX41)/1000</f>
        <v>0</v>
      </c>
      <c r="S41" s="104">
        <f t="shared" si="77"/>
        <v>0</v>
      </c>
      <c r="T41" s="62">
        <f>(+SRL!T41+LLC!AZ41)/1000</f>
        <v>0</v>
      </c>
      <c r="U41" s="104">
        <f t="shared" si="78"/>
        <v>0</v>
      </c>
      <c r="V41" s="62">
        <f>(+SRL!V41+LLC!BB41)/1000</f>
        <v>0</v>
      </c>
      <c r="W41" s="104">
        <f t="shared" si="79"/>
        <v>0</v>
      </c>
      <c r="X41" s="62">
        <f>(+SRL!X41+LLC!BD41)/1000</f>
        <v>0</v>
      </c>
      <c r="Y41" s="104">
        <f t="shared" si="80"/>
        <v>0</v>
      </c>
      <c r="Z41" s="117">
        <f t="shared" si="81"/>
        <v>-65.630099999999999</v>
      </c>
      <c r="AA41" s="104">
        <f t="shared" si="82"/>
        <v>-2.6649429902848089E-4</v>
      </c>
      <c r="AB41" s="59"/>
    </row>
    <row r="42" spans="1:28" x14ac:dyDescent="0.25">
      <c r="A42" s="92" t="s">
        <v>39</v>
      </c>
      <c r="B42" s="62">
        <f>(+SRL!B42+LLC!AH42)/1000</f>
        <v>-150</v>
      </c>
      <c r="C42" s="104">
        <f t="shared" si="70"/>
        <v>-3.2406659853778559E-3</v>
      </c>
      <c r="D42" s="62">
        <f>(+SRL!D42+LLC!AJ42)/1000</f>
        <v>0</v>
      </c>
      <c r="E42" s="104">
        <f t="shared" si="70"/>
        <v>0</v>
      </c>
      <c r="F42" s="62">
        <f>(+SRL!F42+LLC!AL42)/1000</f>
        <v>0</v>
      </c>
      <c r="G42" s="104">
        <f t="shared" si="71"/>
        <v>0</v>
      </c>
      <c r="H42" s="62">
        <f>(+SRL!H42+LLC!AN42)/1000</f>
        <v>0</v>
      </c>
      <c r="I42" s="104">
        <f t="shared" si="72"/>
        <v>0</v>
      </c>
      <c r="J42" s="62">
        <f>(+SRL!J42+LLC!AP42)/1000</f>
        <v>0</v>
      </c>
      <c r="K42" s="104">
        <f t="shared" si="73"/>
        <v>0</v>
      </c>
      <c r="L42" s="62">
        <f>(+SRL!L42+LLC!AR42)/1000</f>
        <v>0</v>
      </c>
      <c r="M42" s="104">
        <f t="shared" si="74"/>
        <v>0</v>
      </c>
      <c r="N42" s="62">
        <f>(+SRL!N42+LLC!AT42)/1000</f>
        <v>0</v>
      </c>
      <c r="O42" s="104">
        <f t="shared" si="75"/>
        <v>0</v>
      </c>
      <c r="P42" s="62">
        <f>(+SRL!P42+LLC!AV42)/1000</f>
        <v>0</v>
      </c>
      <c r="Q42" s="104">
        <f t="shared" si="76"/>
        <v>0</v>
      </c>
      <c r="R42" s="62">
        <f>(+SRL!R42+LLC!AX42)/1000</f>
        <v>0</v>
      </c>
      <c r="S42" s="104">
        <f t="shared" si="77"/>
        <v>0</v>
      </c>
      <c r="T42" s="62">
        <f>(+SRL!T42+LLC!AZ42)/1000</f>
        <v>0</v>
      </c>
      <c r="U42" s="104">
        <f t="shared" si="78"/>
        <v>0</v>
      </c>
      <c r="V42" s="62">
        <f>(+SRL!V42+LLC!BB42)/1000</f>
        <v>0</v>
      </c>
      <c r="W42" s="104">
        <f t="shared" si="79"/>
        <v>0</v>
      </c>
      <c r="X42" s="62">
        <f>(+SRL!X42+LLC!BD42)/1000</f>
        <v>0</v>
      </c>
      <c r="Y42" s="104">
        <f t="shared" si="80"/>
        <v>0</v>
      </c>
      <c r="Z42" s="117">
        <f t="shared" si="81"/>
        <v>-150</v>
      </c>
      <c r="AA42" s="104">
        <f t="shared" si="82"/>
        <v>-6.0908249194001134E-4</v>
      </c>
      <c r="AB42" s="59"/>
    </row>
    <row r="43" spans="1:28" x14ac:dyDescent="0.25">
      <c r="A43" s="92" t="s">
        <v>40</v>
      </c>
      <c r="B43" s="62">
        <f>(+SRL!B43+LLC!AH43)/1000</f>
        <v>-350</v>
      </c>
      <c r="C43" s="104">
        <f t="shared" si="70"/>
        <v>-7.5615539658816641E-3</v>
      </c>
      <c r="D43" s="62">
        <f>(+SRL!D43+LLC!AJ43)/1000</f>
        <v>-350</v>
      </c>
      <c r="E43" s="104">
        <f t="shared" si="70"/>
        <v>-7.1180779513732376E-3</v>
      </c>
      <c r="F43" s="62">
        <f>(+SRL!F43+LLC!AL43)/1000</f>
        <v>-376.25</v>
      </c>
      <c r="G43" s="104">
        <f t="shared" si="71"/>
        <v>-7.7708818931698197E-3</v>
      </c>
      <c r="H43" s="62">
        <f>(+SRL!H43+LLC!AN43)/1000</f>
        <v>-376.25</v>
      </c>
      <c r="I43" s="104">
        <f t="shared" si="72"/>
        <v>-8.2350527663878695E-3</v>
      </c>
      <c r="J43" s="62">
        <f>(+SRL!J43+LLC!AP43)/1000</f>
        <v>-376.25</v>
      </c>
      <c r="K43" s="104">
        <f t="shared" si="73"/>
        <v>-6.6348740548368415E-3</v>
      </c>
      <c r="L43" s="62">
        <f>(+SRL!L43+LLC!AR43)/1000</f>
        <v>0</v>
      </c>
      <c r="M43" s="104">
        <f t="shared" si="74"/>
        <v>0</v>
      </c>
      <c r="N43" s="62">
        <f>(+SRL!N43+LLC!AT43)/1000</f>
        <v>0</v>
      </c>
      <c r="O43" s="104">
        <f t="shared" si="75"/>
        <v>0</v>
      </c>
      <c r="P43" s="62">
        <f>(+SRL!P43+LLC!AV43)/1000</f>
        <v>0</v>
      </c>
      <c r="Q43" s="104">
        <f t="shared" si="76"/>
        <v>0</v>
      </c>
      <c r="R43" s="62">
        <f>(+SRL!R43+LLC!AX43)/1000</f>
        <v>0</v>
      </c>
      <c r="S43" s="104">
        <f t="shared" si="77"/>
        <v>0</v>
      </c>
      <c r="T43" s="62">
        <f>(+SRL!T43+LLC!AZ43)/1000</f>
        <v>0</v>
      </c>
      <c r="U43" s="104">
        <f t="shared" si="78"/>
        <v>0</v>
      </c>
      <c r="V43" s="62">
        <f>(+SRL!V43+LLC!BB43)/1000</f>
        <v>0</v>
      </c>
      <c r="W43" s="104">
        <f t="shared" si="79"/>
        <v>0</v>
      </c>
      <c r="X43" s="62">
        <f>(+SRL!X43+LLC!BD43)/1000</f>
        <v>0</v>
      </c>
      <c r="Y43" s="104">
        <f t="shared" si="80"/>
        <v>0</v>
      </c>
      <c r="Z43" s="117">
        <f t="shared" si="81"/>
        <v>-1828.75</v>
      </c>
      <c r="AA43" s="104">
        <f t="shared" si="82"/>
        <v>-7.4257307142353048E-3</v>
      </c>
      <c r="AB43" s="59"/>
    </row>
    <row r="44" spans="1:28" x14ac:dyDescent="0.25">
      <c r="A44" s="92" t="s">
        <v>41</v>
      </c>
      <c r="B44" s="62">
        <f>(+SRL!B44+LLC!AH44)/1000</f>
        <v>-25</v>
      </c>
      <c r="C44" s="104">
        <f t="shared" si="70"/>
        <v>-5.4011099756297602E-4</v>
      </c>
      <c r="D44" s="62">
        <f>(+SRL!D44+LLC!AJ44)/1000</f>
        <v>-25</v>
      </c>
      <c r="E44" s="104">
        <f t="shared" si="70"/>
        <v>-5.0843413938380267E-4</v>
      </c>
      <c r="F44" s="62">
        <f>(+SRL!F44+LLC!AL44)/1000</f>
        <v>-30</v>
      </c>
      <c r="G44" s="104">
        <f t="shared" si="71"/>
        <v>-6.1960520078430451E-4</v>
      </c>
      <c r="H44" s="62">
        <f>(+SRL!H44+LLC!AN44)/1000</f>
        <v>-30</v>
      </c>
      <c r="I44" s="104">
        <f t="shared" si="72"/>
        <v>-6.5661550296780362E-4</v>
      </c>
      <c r="J44" s="62">
        <f>(+SRL!J44+LLC!AP44)/1000</f>
        <v>-35</v>
      </c>
      <c r="K44" s="104">
        <f t="shared" si="73"/>
        <v>-6.1719758649645036E-4</v>
      </c>
      <c r="L44" s="62">
        <f>(+SRL!L44+LLC!AR44)/1000</f>
        <v>0</v>
      </c>
      <c r="M44" s="104">
        <f t="shared" si="74"/>
        <v>0</v>
      </c>
      <c r="N44" s="62">
        <f>(+SRL!N44+LLC!AT44)/1000</f>
        <v>0</v>
      </c>
      <c r="O44" s="104">
        <f t="shared" si="75"/>
        <v>0</v>
      </c>
      <c r="P44" s="62">
        <f>(+SRL!P44+LLC!AV44)/1000</f>
        <v>0</v>
      </c>
      <c r="Q44" s="104">
        <f t="shared" si="76"/>
        <v>0</v>
      </c>
      <c r="R44" s="62">
        <f>(+SRL!R44+LLC!AX44)/1000</f>
        <v>0</v>
      </c>
      <c r="S44" s="104">
        <f t="shared" si="77"/>
        <v>0</v>
      </c>
      <c r="T44" s="62">
        <f>(+SRL!T44+LLC!AZ44)/1000</f>
        <v>0</v>
      </c>
      <c r="U44" s="104">
        <f t="shared" si="78"/>
        <v>0</v>
      </c>
      <c r="V44" s="62">
        <f>(+SRL!V44+LLC!BB44)/1000</f>
        <v>0</v>
      </c>
      <c r="W44" s="104">
        <f t="shared" si="79"/>
        <v>0</v>
      </c>
      <c r="X44" s="62">
        <f>(+SRL!X44+LLC!BD44)/1000</f>
        <v>0</v>
      </c>
      <c r="Y44" s="104">
        <f t="shared" si="80"/>
        <v>0</v>
      </c>
      <c r="Z44" s="117">
        <f t="shared" si="81"/>
        <v>-145</v>
      </c>
      <c r="AA44" s="104">
        <f t="shared" si="82"/>
        <v>-5.8877974220867765E-4</v>
      </c>
      <c r="AB44" s="59"/>
    </row>
    <row r="45" spans="1:28" x14ac:dyDescent="0.25">
      <c r="A45" s="92" t="s">
        <v>42</v>
      </c>
      <c r="B45" s="62">
        <f>(+SRL!B45+LLC!AH45)/1000</f>
        <v>0</v>
      </c>
      <c r="C45" s="104">
        <f t="shared" si="70"/>
        <v>0</v>
      </c>
      <c r="D45" s="62">
        <f>(+SRL!D45+LLC!AJ45)/1000</f>
        <v>0</v>
      </c>
      <c r="E45" s="104">
        <f t="shared" si="70"/>
        <v>0</v>
      </c>
      <c r="F45" s="62">
        <f>(+SRL!F45+LLC!AL45)/1000</f>
        <v>0</v>
      </c>
      <c r="G45" s="104">
        <f t="shared" si="71"/>
        <v>0</v>
      </c>
      <c r="H45" s="62">
        <f>(+SRL!H45+LLC!AN45)/1000</f>
        <v>0</v>
      </c>
      <c r="I45" s="104">
        <f t="shared" si="72"/>
        <v>0</v>
      </c>
      <c r="J45" s="62">
        <f>(+SRL!J45+LLC!AP45)/1000</f>
        <v>0</v>
      </c>
      <c r="K45" s="104">
        <f t="shared" si="73"/>
        <v>0</v>
      </c>
      <c r="L45" s="62">
        <f>(+SRL!L45+LLC!AR45)/1000</f>
        <v>0</v>
      </c>
      <c r="M45" s="104">
        <f t="shared" si="74"/>
        <v>0</v>
      </c>
      <c r="N45" s="62">
        <f>(+SRL!N45+LLC!AT45)/1000</f>
        <v>0</v>
      </c>
      <c r="O45" s="104">
        <f t="shared" si="75"/>
        <v>0</v>
      </c>
      <c r="P45" s="62">
        <f>(+SRL!P45+LLC!AV45)/1000</f>
        <v>0</v>
      </c>
      <c r="Q45" s="104">
        <f t="shared" si="76"/>
        <v>0</v>
      </c>
      <c r="R45" s="62">
        <f>(+SRL!R45+LLC!AX45)/1000</f>
        <v>0</v>
      </c>
      <c r="S45" s="104">
        <f t="shared" si="77"/>
        <v>0</v>
      </c>
      <c r="T45" s="62">
        <f>(+SRL!T45+LLC!AZ45)/1000</f>
        <v>0</v>
      </c>
      <c r="U45" s="104">
        <f t="shared" si="78"/>
        <v>0</v>
      </c>
      <c r="V45" s="62">
        <f>(+SRL!V45+LLC!BB45)/1000</f>
        <v>0</v>
      </c>
      <c r="W45" s="104">
        <f t="shared" si="79"/>
        <v>0</v>
      </c>
      <c r="X45" s="62">
        <f>(+SRL!X45+LLC!BD45)/1000</f>
        <v>0</v>
      </c>
      <c r="Y45" s="104">
        <f t="shared" si="80"/>
        <v>0</v>
      </c>
      <c r="Z45" s="117">
        <f t="shared" si="81"/>
        <v>0</v>
      </c>
      <c r="AA45" s="104">
        <f t="shared" si="82"/>
        <v>0</v>
      </c>
      <c r="AB45" s="59"/>
    </row>
    <row r="46" spans="1:28" x14ac:dyDescent="0.25">
      <c r="A46" s="92" t="s">
        <v>43</v>
      </c>
      <c r="B46" s="62">
        <f>(+SRL!B46+LLC!AH46)/1000</f>
        <v>0</v>
      </c>
      <c r="C46" s="104">
        <f t="shared" si="70"/>
        <v>0</v>
      </c>
      <c r="D46" s="62">
        <f>(+SRL!D46+LLC!AJ46)/1000</f>
        <v>0</v>
      </c>
      <c r="E46" s="104">
        <f t="shared" si="70"/>
        <v>0</v>
      </c>
      <c r="F46" s="62">
        <f>(+SRL!F46+LLC!AL46)/1000</f>
        <v>-2572.9470000000001</v>
      </c>
      <c r="G46" s="104">
        <f t="shared" si="71"/>
        <v>-5.3140378084745803E-2</v>
      </c>
      <c r="H46" s="62">
        <f>(+SRL!H46+LLC!AN46)/1000</f>
        <v>-352.08731</v>
      </c>
      <c r="I46" s="104">
        <f t="shared" si="72"/>
        <v>-7.706199538141033E-3</v>
      </c>
      <c r="J46" s="62">
        <f>(+SRL!J46+LLC!AP46)/1000</f>
        <v>0</v>
      </c>
      <c r="K46" s="104">
        <f t="shared" si="73"/>
        <v>0</v>
      </c>
      <c r="L46" s="62">
        <f>(+SRL!L46+LLC!AR46)/1000</f>
        <v>0</v>
      </c>
      <c r="M46" s="104">
        <f t="shared" si="74"/>
        <v>0</v>
      </c>
      <c r="N46" s="62">
        <f>(+SRL!N46+LLC!AT46)/1000</f>
        <v>0</v>
      </c>
      <c r="O46" s="104">
        <f t="shared" si="75"/>
        <v>0</v>
      </c>
      <c r="P46" s="62">
        <f>(+SRL!P46+LLC!AV46)/1000</f>
        <v>0</v>
      </c>
      <c r="Q46" s="104">
        <f t="shared" si="76"/>
        <v>0</v>
      </c>
      <c r="R46" s="62">
        <f>(+SRL!R46+LLC!AX46)/1000</f>
        <v>0</v>
      </c>
      <c r="S46" s="104">
        <f t="shared" si="77"/>
        <v>0</v>
      </c>
      <c r="T46" s="62">
        <f>(+SRL!T46+LLC!AZ46)/1000</f>
        <v>0</v>
      </c>
      <c r="U46" s="104">
        <f t="shared" si="78"/>
        <v>0</v>
      </c>
      <c r="V46" s="62">
        <f>(+SRL!V46+LLC!BB46)/1000</f>
        <v>0</v>
      </c>
      <c r="W46" s="104">
        <f t="shared" si="79"/>
        <v>0</v>
      </c>
      <c r="X46" s="62">
        <f>(+SRL!X46+LLC!BD46)/1000</f>
        <v>0</v>
      </c>
      <c r="Y46" s="104">
        <f t="shared" si="80"/>
        <v>0</v>
      </c>
      <c r="Z46" s="117">
        <f t="shared" si="81"/>
        <v>-2925.03431</v>
      </c>
      <c r="AA46" s="104">
        <f t="shared" si="82"/>
        <v>-1.1877247910298877E-2</v>
      </c>
      <c r="AB46" s="59"/>
    </row>
    <row r="47" spans="1:28" x14ac:dyDescent="0.25">
      <c r="A47" s="92" t="s">
        <v>108</v>
      </c>
      <c r="B47" s="62">
        <f>(+SRL!B47+LLC!AH47)/1000</f>
        <v>0</v>
      </c>
      <c r="C47" s="104">
        <f t="shared" si="70"/>
        <v>0</v>
      </c>
      <c r="D47" s="62">
        <f>(+SRL!D47+LLC!AJ47)/1000</f>
        <v>0</v>
      </c>
      <c r="E47" s="104">
        <f t="shared" si="70"/>
        <v>0</v>
      </c>
      <c r="F47" s="62">
        <f>(+SRL!F47+LLC!AL47)/1000</f>
        <v>-91</v>
      </c>
      <c r="G47" s="104">
        <f t="shared" si="71"/>
        <v>-1.8794691090457238E-3</v>
      </c>
      <c r="H47" s="62">
        <f>(+SRL!H47+LLC!AN47)/1000</f>
        <v>0</v>
      </c>
      <c r="I47" s="104">
        <f t="shared" si="72"/>
        <v>0</v>
      </c>
      <c r="J47" s="62">
        <f>(+SRL!J47+LLC!AP47)/1000</f>
        <v>0</v>
      </c>
      <c r="K47" s="104">
        <f t="shared" si="73"/>
        <v>0</v>
      </c>
      <c r="L47" s="62">
        <f>(+SRL!L47+LLC!AR47)/1000</f>
        <v>0</v>
      </c>
      <c r="M47" s="104">
        <f t="shared" si="74"/>
        <v>0</v>
      </c>
      <c r="N47" s="62">
        <f>(+SRL!N47+LLC!AT47)/1000</f>
        <v>0</v>
      </c>
      <c r="O47" s="104">
        <f t="shared" si="75"/>
        <v>0</v>
      </c>
      <c r="P47" s="62">
        <f>(+SRL!P47+LLC!AV47)/1000</f>
        <v>0</v>
      </c>
      <c r="Q47" s="104">
        <f t="shared" si="76"/>
        <v>0</v>
      </c>
      <c r="R47" s="62">
        <f>(+SRL!R47+LLC!AX47)/1000</f>
        <v>0</v>
      </c>
      <c r="S47" s="104">
        <f t="shared" si="77"/>
        <v>0</v>
      </c>
      <c r="T47" s="62">
        <f>(+SRL!T47+LLC!AZ47)/1000</f>
        <v>0</v>
      </c>
      <c r="U47" s="104">
        <f t="shared" si="78"/>
        <v>0</v>
      </c>
      <c r="V47" s="62">
        <f>(+SRL!V47+LLC!BB47)/1000</f>
        <v>0</v>
      </c>
      <c r="W47" s="104">
        <f t="shared" si="79"/>
        <v>0</v>
      </c>
      <c r="X47" s="62">
        <f>(+SRL!X47+LLC!BD47)/1000</f>
        <v>0</v>
      </c>
      <c r="Y47" s="104">
        <f t="shared" si="80"/>
        <v>0</v>
      </c>
      <c r="Z47" s="117">
        <f t="shared" si="81"/>
        <v>-91</v>
      </c>
      <c r="AA47" s="104">
        <f t="shared" si="82"/>
        <v>-3.6951004511027351E-4</v>
      </c>
      <c r="AB47" s="59"/>
    </row>
    <row r="48" spans="1:28" x14ac:dyDescent="0.25">
      <c r="A48" s="92" t="s">
        <v>44</v>
      </c>
      <c r="B48" s="62">
        <f>(+SRL!B48+LLC!AH48)/1000</f>
        <v>-405.06324000000001</v>
      </c>
      <c r="C48" s="104">
        <f t="shared" si="70"/>
        <v>-8.7511644252996467E-3</v>
      </c>
      <c r="D48" s="62">
        <f>(+SRL!D48+LLC!AJ48)/1000</f>
        <v>-405.06324000000001</v>
      </c>
      <c r="E48" s="104">
        <f t="shared" si="70"/>
        <v>-8.2379191930165886E-3</v>
      </c>
      <c r="F48" s="62">
        <f>(+SRL!F48+LLC!AL48)/1000</f>
        <v>-431.76324</v>
      </c>
      <c r="G48" s="104">
        <f t="shared" si="71"/>
        <v>-8.9174249670493956E-3</v>
      </c>
      <c r="H48" s="62">
        <f>(+SRL!H48+LLC!AN48)/1000</f>
        <v>-431.76324</v>
      </c>
      <c r="I48" s="104">
        <f t="shared" si="72"/>
        <v>-9.4500812331869497E-3</v>
      </c>
      <c r="J48" s="62">
        <f>(+SRL!J48+LLC!AP48)/1000</f>
        <v>-431.76324</v>
      </c>
      <c r="K48" s="104">
        <f t="shared" si="73"/>
        <v>-7.6138065618825048E-3</v>
      </c>
      <c r="L48" s="62">
        <f>(+SRL!L48+LLC!AR48)/1000</f>
        <v>0</v>
      </c>
      <c r="M48" s="104">
        <f t="shared" si="74"/>
        <v>0</v>
      </c>
      <c r="N48" s="62">
        <f>(+SRL!N48+LLC!AT48)/1000</f>
        <v>0</v>
      </c>
      <c r="O48" s="104">
        <f t="shared" si="75"/>
        <v>0</v>
      </c>
      <c r="P48" s="62">
        <f>(+SRL!P48+LLC!AV48)/1000</f>
        <v>0</v>
      </c>
      <c r="Q48" s="104">
        <f t="shared" si="76"/>
        <v>0</v>
      </c>
      <c r="R48" s="62">
        <f>(+SRL!R48+LLC!AX48)/1000</f>
        <v>0</v>
      </c>
      <c r="S48" s="104">
        <f t="shared" si="77"/>
        <v>0</v>
      </c>
      <c r="T48" s="62">
        <f>(+SRL!T48+LLC!AZ48)/1000</f>
        <v>0</v>
      </c>
      <c r="U48" s="104">
        <f t="shared" si="78"/>
        <v>0</v>
      </c>
      <c r="V48" s="62">
        <f>(+SRL!V48+LLC!BB48)/1000</f>
        <v>0</v>
      </c>
      <c r="W48" s="104">
        <f t="shared" si="79"/>
        <v>0</v>
      </c>
      <c r="X48" s="62">
        <f>(+SRL!X48+LLC!BD48)/1000</f>
        <v>0</v>
      </c>
      <c r="Y48" s="104">
        <f t="shared" si="80"/>
        <v>0</v>
      </c>
      <c r="Z48" s="117">
        <f t="shared" si="81"/>
        <v>-2105.4162000000001</v>
      </c>
      <c r="AA48" s="104">
        <f t="shared" si="82"/>
        <v>-8.5491476377791281E-3</v>
      </c>
      <c r="AB48" s="59"/>
    </row>
    <row r="49" spans="1:28" x14ac:dyDescent="0.25">
      <c r="A49" s="92" t="s">
        <v>45</v>
      </c>
      <c r="B49" s="62">
        <f>(+SRL!B49+LLC!AH49)/1000</f>
        <v>-168.53376</v>
      </c>
      <c r="C49" s="104">
        <f t="shared" si="70"/>
        <v>-3.641077489465567E-3</v>
      </c>
      <c r="D49" s="62">
        <f>(+SRL!D49+LLC!AJ49)/1000</f>
        <v>-1972.1894302000001</v>
      </c>
      <c r="E49" s="104">
        <f t="shared" si="70"/>
        <v>-4.0109137425822769E-2</v>
      </c>
      <c r="F49" s="62">
        <f>(+SRL!F49+LLC!AL49)/1000</f>
        <v>-1166.3562135999998</v>
      </c>
      <c r="G49" s="104">
        <f t="shared" si="71"/>
        <v>-2.4089345863788303E-2</v>
      </c>
      <c r="H49" s="62">
        <f>(+SRL!H49+LLC!AN49)/1000</f>
        <v>-349.86676</v>
      </c>
      <c r="I49" s="104">
        <f t="shared" si="72"/>
        <v>-7.6575979529705275E-3</v>
      </c>
      <c r="J49" s="62">
        <f>(+SRL!J49+LLC!AP49)/1000</f>
        <v>-1365.3112100000001</v>
      </c>
      <c r="K49" s="104">
        <f t="shared" si="73"/>
        <v>-2.4076193817958527E-2</v>
      </c>
      <c r="L49" s="62">
        <f>(+SRL!L49+LLC!AR49)/1000</f>
        <v>0</v>
      </c>
      <c r="M49" s="104">
        <f t="shared" si="74"/>
        <v>0</v>
      </c>
      <c r="N49" s="62">
        <f>(+SRL!N49+LLC!AT49)/1000</f>
        <v>0</v>
      </c>
      <c r="O49" s="104">
        <f t="shared" si="75"/>
        <v>0</v>
      </c>
      <c r="P49" s="62">
        <f>(+SRL!P49+LLC!AV49)/1000</f>
        <v>0</v>
      </c>
      <c r="Q49" s="104">
        <f t="shared" si="76"/>
        <v>0</v>
      </c>
      <c r="R49" s="62">
        <f>(+SRL!R49+LLC!AX49)/1000</f>
        <v>0</v>
      </c>
      <c r="S49" s="104">
        <f t="shared" si="77"/>
        <v>0</v>
      </c>
      <c r="T49" s="62">
        <f>(+SRL!T49+LLC!AZ49)/1000</f>
        <v>0</v>
      </c>
      <c r="U49" s="104">
        <f t="shared" si="78"/>
        <v>0</v>
      </c>
      <c r="V49" s="62">
        <f>(+SRL!V49+LLC!BB49)/1000</f>
        <v>0</v>
      </c>
      <c r="W49" s="104">
        <f t="shared" si="79"/>
        <v>0</v>
      </c>
      <c r="X49" s="62">
        <f>(+SRL!X49+LLC!BD49)/1000</f>
        <v>0</v>
      </c>
      <c r="Y49" s="104">
        <f t="shared" si="80"/>
        <v>0</v>
      </c>
      <c r="Z49" s="117">
        <f t="shared" si="81"/>
        <v>-5022.2573737999992</v>
      </c>
      <c r="AA49" s="104">
        <f t="shared" si="82"/>
        <v>-2.0393126909321335E-2</v>
      </c>
      <c r="AB49" s="59"/>
    </row>
    <row r="50" spans="1:28" x14ac:dyDescent="0.25">
      <c r="A50" s="92" t="s">
        <v>46</v>
      </c>
      <c r="B50" s="62">
        <f>(+SRL!B50+LLC!AH50)/1000</f>
        <v>-429.75207</v>
      </c>
      <c r="C50" s="104">
        <f t="shared" si="70"/>
        <v>-9.2845527692981562E-3</v>
      </c>
      <c r="D50" s="62">
        <f>(+SRL!D50+LLC!AJ50)/1000</f>
        <v>0</v>
      </c>
      <c r="E50" s="104">
        <f t="shared" si="70"/>
        <v>0</v>
      </c>
      <c r="F50" s="62">
        <f>(+SRL!F50+LLC!AL50)/1000</f>
        <v>-545.45455000000004</v>
      </c>
      <c r="G50" s="104">
        <f t="shared" si="71"/>
        <v>-1.1265549199048749E-2</v>
      </c>
      <c r="H50" s="62">
        <f>(+SRL!H50+LLC!AN50)/1000</f>
        <v>-595.04131999999993</v>
      </c>
      <c r="I50" s="104">
        <f t="shared" si="72"/>
        <v>-1.302377852061419E-2</v>
      </c>
      <c r="J50" s="62">
        <f>(+SRL!J50+LLC!AP50)/1000</f>
        <v>0</v>
      </c>
      <c r="K50" s="104">
        <f t="shared" si="73"/>
        <v>0</v>
      </c>
      <c r="L50" s="62">
        <f>(+SRL!L50+LLC!AR50)/1000</f>
        <v>0</v>
      </c>
      <c r="M50" s="104">
        <f t="shared" si="74"/>
        <v>0</v>
      </c>
      <c r="N50" s="62">
        <f>(+SRL!N50+LLC!AT50)/1000</f>
        <v>0</v>
      </c>
      <c r="O50" s="104">
        <f t="shared" si="75"/>
        <v>0</v>
      </c>
      <c r="P50" s="62">
        <f>(+SRL!P50+LLC!AV50)/1000</f>
        <v>0</v>
      </c>
      <c r="Q50" s="104">
        <f t="shared" si="76"/>
        <v>0</v>
      </c>
      <c r="R50" s="62">
        <f>(+SRL!R50+LLC!AX50)/1000</f>
        <v>0</v>
      </c>
      <c r="S50" s="104">
        <f t="shared" si="77"/>
        <v>0</v>
      </c>
      <c r="T50" s="62">
        <f>(+SRL!T50+LLC!AZ50)/1000</f>
        <v>0</v>
      </c>
      <c r="U50" s="104">
        <f t="shared" si="78"/>
        <v>0</v>
      </c>
      <c r="V50" s="62">
        <f>(+SRL!V50+LLC!BB50)/1000</f>
        <v>0</v>
      </c>
      <c r="W50" s="104">
        <f t="shared" si="79"/>
        <v>0</v>
      </c>
      <c r="X50" s="62">
        <f>(+SRL!X50+LLC!BD50)/1000</f>
        <v>0</v>
      </c>
      <c r="Y50" s="104">
        <f t="shared" si="80"/>
        <v>0</v>
      </c>
      <c r="Z50" s="117">
        <f t="shared" si="81"/>
        <v>-1570.24794</v>
      </c>
      <c r="AA50" s="104">
        <f t="shared" si="82"/>
        <v>-6.3760701883924624E-3</v>
      </c>
      <c r="AB50" s="59"/>
    </row>
    <row r="51" spans="1:28" x14ac:dyDescent="0.25">
      <c r="A51" s="92" t="s">
        <v>48</v>
      </c>
      <c r="B51" s="62">
        <f>(+SRL!B51+LLC!AH51)/1000</f>
        <v>0</v>
      </c>
      <c r="C51" s="104">
        <f t="shared" si="70"/>
        <v>0</v>
      </c>
      <c r="D51" s="62">
        <f>(+SRL!D51+LLC!AJ51)/1000</f>
        <v>0</v>
      </c>
      <c r="E51" s="104">
        <f t="shared" si="70"/>
        <v>0</v>
      </c>
      <c r="F51" s="62">
        <f>(+SRL!F51+LLC!AL51)/1000</f>
        <v>0</v>
      </c>
      <c r="G51" s="104">
        <f t="shared" si="71"/>
        <v>0</v>
      </c>
      <c r="H51" s="62">
        <f>(+SRL!H51+LLC!AN51)/1000</f>
        <v>0</v>
      </c>
      <c r="I51" s="104">
        <f t="shared" si="72"/>
        <v>0</v>
      </c>
      <c r="J51" s="62">
        <f>(+SRL!J51+LLC!AP51)/1000</f>
        <v>0</v>
      </c>
      <c r="K51" s="104">
        <f t="shared" si="73"/>
        <v>0</v>
      </c>
      <c r="L51" s="62">
        <f>(+SRL!L51+LLC!AR51)/1000</f>
        <v>0</v>
      </c>
      <c r="M51" s="104">
        <f t="shared" si="74"/>
        <v>0</v>
      </c>
      <c r="N51" s="62">
        <f>(+SRL!N51+LLC!AT51)/1000</f>
        <v>0</v>
      </c>
      <c r="O51" s="104">
        <f t="shared" si="75"/>
        <v>0</v>
      </c>
      <c r="P51" s="62">
        <f>(+SRL!P51+LLC!AV51)/1000</f>
        <v>0</v>
      </c>
      <c r="Q51" s="104">
        <f t="shared" si="76"/>
        <v>0</v>
      </c>
      <c r="R51" s="62">
        <f>(+SRL!R51+LLC!AX51)/1000</f>
        <v>0</v>
      </c>
      <c r="S51" s="104">
        <f t="shared" si="77"/>
        <v>0</v>
      </c>
      <c r="T51" s="62">
        <f>(+SRL!T51+LLC!AZ51)/1000</f>
        <v>0</v>
      </c>
      <c r="U51" s="104">
        <f t="shared" si="78"/>
        <v>0</v>
      </c>
      <c r="V51" s="62">
        <f>(+SRL!V51+LLC!BB51)/1000</f>
        <v>0</v>
      </c>
      <c r="W51" s="104">
        <f t="shared" si="79"/>
        <v>0</v>
      </c>
      <c r="X51" s="62">
        <f>(+SRL!X51+LLC!BD51)/1000</f>
        <v>0</v>
      </c>
      <c r="Y51" s="104">
        <f t="shared" si="80"/>
        <v>0</v>
      </c>
      <c r="Z51" s="117">
        <f t="shared" si="81"/>
        <v>0</v>
      </c>
      <c r="AA51" s="104">
        <f t="shared" si="82"/>
        <v>0</v>
      </c>
      <c r="AB51" s="59"/>
    </row>
    <row r="52" spans="1:28" ht="15.75" customHeight="1" x14ac:dyDescent="0.25">
      <c r="A52" s="38" t="s">
        <v>49</v>
      </c>
      <c r="B52" s="60">
        <f t="shared" ref="B52:Z52" si="83">+SUM(B23:B25)+SUM(B26:B43)+SUM(B44:B51)</f>
        <v>-15892.38870734752</v>
      </c>
      <c r="C52" s="107">
        <f>IF(B$5=0,0,+B52/B$5)</f>
        <v>-0.34334615673536173</v>
      </c>
      <c r="D52" s="60">
        <f t="shared" ref="D52" si="84">+SUM(D23:D25)+SUM(D26:D43)+SUM(D44:D51)</f>
        <v>-22596.231796199998</v>
      </c>
      <c r="E52" s="107">
        <f>IF(D$5=0,0,+D52/D$5)</f>
        <v>-0.45954782666471455</v>
      </c>
      <c r="F52" s="60">
        <f t="shared" ref="F52" si="85">+SUM(F23:F25)+SUM(F26:F43)+SUM(F44:F51)</f>
        <v>-19577.657418059374</v>
      </c>
      <c r="G52" s="107">
        <f>IF(F$5=0,0,+F52/F$5)</f>
        <v>-0.40434727851343361</v>
      </c>
      <c r="H52" s="60">
        <f t="shared" ref="H52" si="86">+SUM(H23:H25)+SUM(H26:H43)+SUM(H44:H51)</f>
        <v>-17593.085930519999</v>
      </c>
      <c r="I52" s="107">
        <f>IF(H$5=0,0,+H52/H$5)</f>
        <v>-0.38506309890080592</v>
      </c>
      <c r="J52" s="60">
        <f t="shared" ref="J52:L52" si="87">+SUM(J23:J25)+SUM(J26:J43)+SUM(J44:J51)</f>
        <v>-20662.524550000002</v>
      </c>
      <c r="K52" s="107">
        <f>IF(J$5=0,0,+J52/J$5)</f>
        <v>-0.36436743666239019</v>
      </c>
      <c r="L52" s="60">
        <f t="shared" si="87"/>
        <v>0</v>
      </c>
      <c r="M52" s="107">
        <f>IF(L$5=0,0,+L52/L$5)</f>
        <v>0</v>
      </c>
      <c r="N52" s="60">
        <f t="shared" ref="N52" si="88">+SUM(N23:N25)+SUM(N26:N43)+SUM(N44:N51)</f>
        <v>0</v>
      </c>
      <c r="O52" s="107">
        <f>IF(N$5=0,0,+N52/N$5)</f>
        <v>0</v>
      </c>
      <c r="P52" s="60">
        <f t="shared" ref="P52" si="89">+SUM(P23:P25)+SUM(P26:P43)+SUM(P44:P51)</f>
        <v>0</v>
      </c>
      <c r="Q52" s="107">
        <f>IF(P$5=0,0,+P52/P$5)</f>
        <v>0</v>
      </c>
      <c r="R52" s="60">
        <f t="shared" ref="R52" si="90">+SUM(R23:R25)+SUM(R26:R43)+SUM(R44:R51)</f>
        <v>0</v>
      </c>
      <c r="S52" s="107">
        <f>IF(R$5=0,0,+R52/R$5)</f>
        <v>0</v>
      </c>
      <c r="T52" s="60">
        <f t="shared" ref="T52" si="91">+SUM(T23:T25)+SUM(T26:T43)+SUM(T44:T51)</f>
        <v>0</v>
      </c>
      <c r="U52" s="107">
        <f>IF(T$5=0,0,+T52/T$5)</f>
        <v>0</v>
      </c>
      <c r="V52" s="60">
        <f t="shared" ref="V52" si="92">+SUM(V23:V25)+SUM(V26:V43)+SUM(V44:V51)</f>
        <v>0</v>
      </c>
      <c r="W52" s="107">
        <f>IF(V$5=0,0,+V52/V$5)</f>
        <v>0</v>
      </c>
      <c r="X52" s="60">
        <f t="shared" ref="X52" si="93">+SUM(X23:X25)+SUM(X26:X43)+SUM(X44:X51)</f>
        <v>0</v>
      </c>
      <c r="Y52" s="107">
        <f>IF(X$5=0,0,+X52/X$5)</f>
        <v>0</v>
      </c>
      <c r="Z52" s="123">
        <f t="shared" si="83"/>
        <v>-96321.888402126904</v>
      </c>
      <c r="AA52" s="107">
        <f>IF(Z$5=0,0,+Z52/Z$5)</f>
        <v>-0.39111983877556755</v>
      </c>
      <c r="AB52" s="59"/>
    </row>
    <row r="53" spans="1:28" ht="15.75" customHeight="1" x14ac:dyDescent="0.25">
      <c r="A53" s="32"/>
      <c r="B53" s="62"/>
      <c r="C53" s="104"/>
      <c r="D53" s="62"/>
      <c r="E53" s="104"/>
      <c r="F53" s="62"/>
      <c r="G53" s="104"/>
      <c r="H53" s="62"/>
      <c r="I53" s="104"/>
      <c r="J53" s="62"/>
      <c r="K53" s="104"/>
      <c r="L53" s="62"/>
      <c r="M53" s="104"/>
      <c r="N53" s="62"/>
      <c r="O53" s="104"/>
      <c r="P53" s="62"/>
      <c r="Q53" s="104"/>
      <c r="R53" s="62"/>
      <c r="S53" s="104"/>
      <c r="T53" s="62"/>
      <c r="U53" s="104"/>
      <c r="V53" s="62"/>
      <c r="W53" s="104"/>
      <c r="X53" s="62"/>
      <c r="Y53" s="104"/>
      <c r="Z53" s="120"/>
      <c r="AA53" s="104"/>
      <c r="AB53" s="59"/>
    </row>
    <row r="54" spans="1:28" ht="15.75" customHeight="1" x14ac:dyDescent="0.25">
      <c r="A54" s="38" t="s">
        <v>50</v>
      </c>
      <c r="B54" s="60">
        <f t="shared" ref="B54:Z54" si="94">+B19+B52</f>
        <v>10856.345568348479</v>
      </c>
      <c r="C54" s="107">
        <f>IF(B$5=0,0,+B54/B$5)</f>
        <v>0.23454526539236362</v>
      </c>
      <c r="D54" s="60">
        <f t="shared" ref="D54" si="95">+D19+D52</f>
        <v>7031.8798452674964</v>
      </c>
      <c r="E54" s="107">
        <f>IF(D$5=0,0,+D54/D$5)</f>
        <v>0.14300991109515548</v>
      </c>
      <c r="F54" s="60">
        <f t="shared" ref="F54" si="96">+F19+F52</f>
        <v>8715.910352962499</v>
      </c>
      <c r="G54" s="107">
        <f>IF(F$5=0,0,+F54/F$5)</f>
        <v>0.18001411280884425</v>
      </c>
      <c r="H54" s="60">
        <f t="shared" ref="H54" si="97">+H19+H52</f>
        <v>6761.5196260425</v>
      </c>
      <c r="I54" s="107">
        <f>IF(H$5=0,0,+H54/H$5)</f>
        <v>0.14799062033601904</v>
      </c>
      <c r="J54" s="60">
        <f t="shared" ref="J54:L54" si="98">+J19+J52</f>
        <v>10516.884909999997</v>
      </c>
      <c r="K54" s="107">
        <f>IF(J$5=0,0,+J54/J$5)</f>
        <v>0.18545702811179821</v>
      </c>
      <c r="L54" s="60">
        <f t="shared" si="98"/>
        <v>0</v>
      </c>
      <c r="M54" s="107">
        <f>IF(L$5=0,0,+L54/L$5)</f>
        <v>0</v>
      </c>
      <c r="N54" s="60">
        <f t="shared" ref="N54" si="99">+N19+N52</f>
        <v>0</v>
      </c>
      <c r="O54" s="107">
        <f>IF(N$5=0,0,+N54/N$5)</f>
        <v>0</v>
      </c>
      <c r="P54" s="60">
        <f t="shared" ref="P54" si="100">+P19+P52</f>
        <v>0</v>
      </c>
      <c r="Q54" s="107">
        <f>IF(P$5=0,0,+P54/P$5)</f>
        <v>0</v>
      </c>
      <c r="R54" s="60">
        <f t="shared" ref="R54" si="101">+R19+R52</f>
        <v>0</v>
      </c>
      <c r="S54" s="107">
        <f>IF(R$5=0,0,+R54/R$5)</f>
        <v>0</v>
      </c>
      <c r="T54" s="60">
        <f t="shared" ref="T54" si="102">+T19+T52</f>
        <v>0</v>
      </c>
      <c r="U54" s="107">
        <f>IF(T$5=0,0,+T54/T$5)</f>
        <v>0</v>
      </c>
      <c r="V54" s="60">
        <f t="shared" ref="V54" si="103">+V19+V52</f>
        <v>0</v>
      </c>
      <c r="W54" s="107">
        <f>IF(V$5=0,0,+V54/V$5)</f>
        <v>0</v>
      </c>
      <c r="X54" s="60">
        <f t="shared" ref="X54" si="104">+X19+X52</f>
        <v>0</v>
      </c>
      <c r="Y54" s="107">
        <f>IF(X$5=0,0,+X54/X$5)</f>
        <v>0</v>
      </c>
      <c r="Z54" s="124">
        <f t="shared" si="94"/>
        <v>43882.540302620968</v>
      </c>
      <c r="AA54" s="107">
        <f>IF(Z$5=0,0,+Z54/Z$5)</f>
        <v>0.17818724666785571</v>
      </c>
      <c r="AB54" s="59"/>
    </row>
    <row r="55" spans="1:28" ht="15.75" customHeight="1" x14ac:dyDescent="0.25">
      <c r="A55" s="32"/>
      <c r="B55" s="62"/>
      <c r="C55" s="104"/>
      <c r="D55" s="62"/>
      <c r="E55" s="104"/>
      <c r="F55" s="62"/>
      <c r="G55" s="104"/>
      <c r="H55" s="62"/>
      <c r="I55" s="104"/>
      <c r="J55" s="62"/>
      <c r="K55" s="104"/>
      <c r="L55" s="62"/>
      <c r="M55" s="104"/>
      <c r="N55" s="62"/>
      <c r="O55" s="104"/>
      <c r="P55" s="62"/>
      <c r="Q55" s="104"/>
      <c r="R55" s="62"/>
      <c r="S55" s="104"/>
      <c r="T55" s="62"/>
      <c r="U55" s="104"/>
      <c r="V55" s="62"/>
      <c r="W55" s="104"/>
      <c r="X55" s="62"/>
      <c r="Y55" s="104"/>
      <c r="Z55" s="120"/>
      <c r="AA55" s="104"/>
      <c r="AB55" s="59"/>
    </row>
    <row r="56" spans="1:28" ht="15.75" customHeight="1" x14ac:dyDescent="0.25">
      <c r="A56" s="41" t="s">
        <v>51</v>
      </c>
      <c r="B56" s="62"/>
      <c r="C56" s="104"/>
      <c r="D56" s="62"/>
      <c r="E56" s="104"/>
      <c r="F56" s="62"/>
      <c r="G56" s="104"/>
      <c r="H56" s="62"/>
      <c r="I56" s="104"/>
      <c r="J56" s="62"/>
      <c r="K56" s="104"/>
      <c r="L56" s="62"/>
      <c r="M56" s="104"/>
      <c r="N56" s="62"/>
      <c r="O56" s="104"/>
      <c r="P56" s="62"/>
      <c r="Q56" s="104"/>
      <c r="R56" s="62"/>
      <c r="S56" s="104"/>
      <c r="T56" s="62"/>
      <c r="U56" s="104"/>
      <c r="V56" s="62"/>
      <c r="W56" s="104"/>
      <c r="X56" s="62"/>
      <c r="Y56" s="104"/>
      <c r="Z56" s="120"/>
      <c r="AA56" s="104"/>
      <c r="AB56" s="59"/>
    </row>
    <row r="57" spans="1:28" ht="15.75" customHeight="1" x14ac:dyDescent="0.25">
      <c r="A57" s="42" t="s">
        <v>53</v>
      </c>
      <c r="B57" s="62">
        <f>(+SRL!B57+LLC!AH57)/1000</f>
        <v>0</v>
      </c>
      <c r="C57" s="104">
        <f t="shared" ref="C57:E62" si="105">IF(B$5=0,0,+B57/B$5)</f>
        <v>0</v>
      </c>
      <c r="D57" s="62">
        <f>(+SRL!D57+LLC!AJ57)/1000</f>
        <v>0</v>
      </c>
      <c r="E57" s="104">
        <f t="shared" si="105"/>
        <v>0</v>
      </c>
      <c r="F57" s="62">
        <f>(+SRL!F57+LLC!AL57)/1000</f>
        <v>0</v>
      </c>
      <c r="G57" s="104">
        <f t="shared" ref="G57:G62" si="106">IF(F$5=0,0,+F57/F$5)</f>
        <v>0</v>
      </c>
      <c r="H57" s="62">
        <f>(+SRL!H57+LLC!AN57)/1000</f>
        <v>0</v>
      </c>
      <c r="I57" s="104">
        <f t="shared" ref="I57:I62" si="107">IF(H$5=0,0,+H57/H$5)</f>
        <v>0</v>
      </c>
      <c r="J57" s="62">
        <f>(+SRL!J57+LLC!AP57)/1000</f>
        <v>0</v>
      </c>
      <c r="K57" s="104">
        <f t="shared" ref="K57:K62" si="108">IF(J$5=0,0,+J57/J$5)</f>
        <v>0</v>
      </c>
      <c r="L57" s="62">
        <f>(+SRL!L57+LLC!AR57)/1000</f>
        <v>0</v>
      </c>
      <c r="M57" s="104">
        <f t="shared" ref="M57:M62" si="109">IF(L$5=0,0,+L57/L$5)</f>
        <v>0</v>
      </c>
      <c r="N57" s="62">
        <f>(+SRL!N57+LLC!AT57)/1000</f>
        <v>0</v>
      </c>
      <c r="O57" s="104">
        <f t="shared" ref="O57:O62" si="110">IF(N$5=0,0,+N57/N$5)</f>
        <v>0</v>
      </c>
      <c r="P57" s="62">
        <f>(+SRL!P57+LLC!AV57)/1000</f>
        <v>0</v>
      </c>
      <c r="Q57" s="104">
        <f t="shared" ref="Q57:Q62" si="111">IF(P$5=0,0,+P57/P$5)</f>
        <v>0</v>
      </c>
      <c r="R57" s="62">
        <f>(+SRL!R57+LLC!AX57)/1000</f>
        <v>0</v>
      </c>
      <c r="S57" s="104">
        <f t="shared" ref="S57:S62" si="112">IF(R$5=0,0,+R57/R$5)</f>
        <v>0</v>
      </c>
      <c r="T57" s="62">
        <f>(+SRL!T57+LLC!AZ57)/1000</f>
        <v>0</v>
      </c>
      <c r="U57" s="104">
        <f t="shared" ref="U57:U62" si="113">IF(T$5=0,0,+T57/T$5)</f>
        <v>0</v>
      </c>
      <c r="V57" s="62">
        <f>(+SRL!V57+LLC!BB57)/1000</f>
        <v>0</v>
      </c>
      <c r="W57" s="104">
        <f t="shared" ref="W57:W62" si="114">IF(V$5=0,0,+V57/V$5)</f>
        <v>0</v>
      </c>
      <c r="X57" s="62">
        <f>(+SRL!X57+LLC!BD57)/1000</f>
        <v>0</v>
      </c>
      <c r="Y57" s="104">
        <f t="shared" ref="Y57:Y62" si="115">IF(X$5=0,0,+X57/X$5)</f>
        <v>0</v>
      </c>
      <c r="Z57" s="117">
        <f t="shared" ref="Z57:Z62" si="116">+B57+D57+F57+H57+J57+L57+N57+P57+R57+T57+V57+X57</f>
        <v>0</v>
      </c>
      <c r="AA57" s="104">
        <f t="shared" ref="AA57:AA62" si="117">IF(Z$5=0,0,+Z57/Z$5)</f>
        <v>0</v>
      </c>
      <c r="AB57" s="59"/>
    </row>
    <row r="58" spans="1:28" ht="15.75" customHeight="1" x14ac:dyDescent="0.25">
      <c r="A58" s="42" t="s">
        <v>54</v>
      </c>
      <c r="B58" s="62">
        <f>(+SRL!B58+LLC!AH58)/1000</f>
        <v>0</v>
      </c>
      <c r="C58" s="104">
        <f t="shared" si="105"/>
        <v>0</v>
      </c>
      <c r="D58" s="62">
        <f>(+SRL!D58+LLC!AJ58)/1000</f>
        <v>-605.40287520000004</v>
      </c>
      <c r="E58" s="104">
        <f t="shared" si="105"/>
        <v>-1.2312299593311668E-2</v>
      </c>
      <c r="F58" s="62">
        <f>(+SRL!F58+LLC!AL58)/1000</f>
        <v>0</v>
      </c>
      <c r="G58" s="104">
        <f t="shared" si="106"/>
        <v>0</v>
      </c>
      <c r="H58" s="62">
        <f>(+SRL!H58+LLC!AN58)/1000</f>
        <v>0</v>
      </c>
      <c r="I58" s="104">
        <f t="shared" si="107"/>
        <v>0</v>
      </c>
      <c r="J58" s="62">
        <f>(+SRL!J58+LLC!AP58)/1000</f>
        <v>0</v>
      </c>
      <c r="K58" s="104">
        <f t="shared" si="108"/>
        <v>0</v>
      </c>
      <c r="L58" s="62">
        <f>(+SRL!L58+LLC!AR58)/1000</f>
        <v>0</v>
      </c>
      <c r="M58" s="104">
        <f t="shared" si="109"/>
        <v>0</v>
      </c>
      <c r="N58" s="62">
        <f>(+SRL!N58+LLC!AT58)/1000</f>
        <v>0</v>
      </c>
      <c r="O58" s="104">
        <f t="shared" si="110"/>
        <v>0</v>
      </c>
      <c r="P58" s="62">
        <f>(+SRL!P58+LLC!AV58)/1000</f>
        <v>0</v>
      </c>
      <c r="Q58" s="104">
        <f t="shared" si="111"/>
        <v>0</v>
      </c>
      <c r="R58" s="62">
        <f>(+SRL!R58+LLC!AX58)/1000</f>
        <v>0</v>
      </c>
      <c r="S58" s="104">
        <f t="shared" si="112"/>
        <v>0</v>
      </c>
      <c r="T58" s="62">
        <f>(+SRL!T58+LLC!AZ58)/1000</f>
        <v>0</v>
      </c>
      <c r="U58" s="104">
        <f t="shared" si="113"/>
        <v>0</v>
      </c>
      <c r="V58" s="62">
        <f>(+SRL!V58+LLC!BB58)/1000</f>
        <v>0</v>
      </c>
      <c r="W58" s="104">
        <f t="shared" si="114"/>
        <v>0</v>
      </c>
      <c r="X58" s="62">
        <f>(+SRL!X58+LLC!BD58)/1000</f>
        <v>0</v>
      </c>
      <c r="Y58" s="104">
        <f t="shared" si="115"/>
        <v>0</v>
      </c>
      <c r="Z58" s="117">
        <f t="shared" si="116"/>
        <v>-605.40287520000004</v>
      </c>
      <c r="AA58" s="104">
        <f t="shared" si="117"/>
        <v>-2.4582686123630912E-3</v>
      </c>
      <c r="AB58" s="59"/>
    </row>
    <row r="59" spans="1:28" x14ac:dyDescent="0.25">
      <c r="A59" s="92" t="s">
        <v>123</v>
      </c>
      <c r="B59" s="62">
        <f>(+SRL!B59+LLC!AH59)/1000</f>
        <v>0</v>
      </c>
      <c r="C59" s="104">
        <f t="shared" si="105"/>
        <v>0</v>
      </c>
      <c r="D59" s="62">
        <f>(+SRL!D59+LLC!AJ59)/1000</f>
        <v>0</v>
      </c>
      <c r="E59" s="104">
        <f t="shared" si="105"/>
        <v>0</v>
      </c>
      <c r="F59" s="62">
        <f>(+SRL!F59+LLC!AL59)/1000</f>
        <v>0</v>
      </c>
      <c r="G59" s="104">
        <f t="shared" si="106"/>
        <v>0</v>
      </c>
      <c r="H59" s="62">
        <f>(+SRL!H59+LLC!AN59)/1000</f>
        <v>0</v>
      </c>
      <c r="I59" s="104">
        <f t="shared" si="107"/>
        <v>0</v>
      </c>
      <c r="J59" s="62">
        <f>(+SRL!J59+LLC!AP59)/1000</f>
        <v>0</v>
      </c>
      <c r="K59" s="104">
        <f t="shared" si="108"/>
        <v>0</v>
      </c>
      <c r="L59" s="62">
        <f>(+SRL!L59+LLC!AR59)/1000</f>
        <v>0</v>
      </c>
      <c r="M59" s="104">
        <f t="shared" si="109"/>
        <v>0</v>
      </c>
      <c r="N59" s="62">
        <f>(+SRL!N59+LLC!AT59)/1000</f>
        <v>0</v>
      </c>
      <c r="O59" s="104">
        <f t="shared" si="110"/>
        <v>0</v>
      </c>
      <c r="P59" s="62">
        <f>(+SRL!P59+LLC!AV59)/1000</f>
        <v>0</v>
      </c>
      <c r="Q59" s="104">
        <f t="shared" si="111"/>
        <v>0</v>
      </c>
      <c r="R59" s="62">
        <f>(+SRL!R59+LLC!AX59)/1000</f>
        <v>0</v>
      </c>
      <c r="S59" s="104">
        <f t="shared" si="112"/>
        <v>0</v>
      </c>
      <c r="T59" s="62">
        <f>(+SRL!T59+LLC!AZ59)/1000</f>
        <v>0</v>
      </c>
      <c r="U59" s="104">
        <f t="shared" si="113"/>
        <v>0</v>
      </c>
      <c r="V59" s="62">
        <f>(+SRL!V59+LLC!BB59)/1000</f>
        <v>0</v>
      </c>
      <c r="W59" s="104">
        <f t="shared" si="114"/>
        <v>0</v>
      </c>
      <c r="X59" s="62">
        <f>(+SRL!X59+LLC!BD59)/1000</f>
        <v>0</v>
      </c>
      <c r="Y59" s="104">
        <f t="shared" si="115"/>
        <v>0</v>
      </c>
      <c r="Z59" s="117">
        <f t="shared" si="116"/>
        <v>0</v>
      </c>
      <c r="AA59" s="104">
        <f t="shared" si="117"/>
        <v>0</v>
      </c>
      <c r="AB59" s="59"/>
    </row>
    <row r="60" spans="1:28" x14ac:dyDescent="0.25">
      <c r="A60" s="92" t="s">
        <v>47</v>
      </c>
      <c r="B60" s="62">
        <f>(+SRL!B60+LLC!AH60)/1000</f>
        <v>0</v>
      </c>
      <c r="C60" s="104">
        <f t="shared" si="105"/>
        <v>0</v>
      </c>
      <c r="D60" s="62">
        <f>(+SRL!D60+LLC!AJ60)/1000</f>
        <v>0</v>
      </c>
      <c r="E60" s="104">
        <f t="shared" si="105"/>
        <v>0</v>
      </c>
      <c r="F60" s="62">
        <f>(+SRL!F60+LLC!AL60)/1000</f>
        <v>0</v>
      </c>
      <c r="G60" s="104">
        <f t="shared" si="106"/>
        <v>0</v>
      </c>
      <c r="H60" s="62">
        <f>(+SRL!H60+LLC!AN60)/1000</f>
        <v>0</v>
      </c>
      <c r="I60" s="104">
        <f t="shared" si="107"/>
        <v>0</v>
      </c>
      <c r="J60" s="62">
        <f>(+SRL!J60+LLC!AP60)/1000</f>
        <v>0</v>
      </c>
      <c r="K60" s="104">
        <f t="shared" si="108"/>
        <v>0</v>
      </c>
      <c r="L60" s="62">
        <f>(+SRL!L60+LLC!AR60)/1000</f>
        <v>0</v>
      </c>
      <c r="M60" s="104">
        <f t="shared" si="109"/>
        <v>0</v>
      </c>
      <c r="N60" s="62">
        <f>(+SRL!N60+LLC!AT60)/1000</f>
        <v>0</v>
      </c>
      <c r="O60" s="104">
        <f t="shared" si="110"/>
        <v>0</v>
      </c>
      <c r="P60" s="62">
        <f>(+SRL!P60+LLC!AV60)/1000</f>
        <v>0</v>
      </c>
      <c r="Q60" s="104">
        <f t="shared" si="111"/>
        <v>0</v>
      </c>
      <c r="R60" s="62">
        <f>(+SRL!R60+LLC!AX60)/1000</f>
        <v>0</v>
      </c>
      <c r="S60" s="104">
        <f t="shared" si="112"/>
        <v>0</v>
      </c>
      <c r="T60" s="62">
        <f>(+SRL!T60+LLC!AZ60)/1000</f>
        <v>0</v>
      </c>
      <c r="U60" s="104">
        <f t="shared" si="113"/>
        <v>0</v>
      </c>
      <c r="V60" s="62">
        <f>(+SRL!V60+LLC!BB60)/1000</f>
        <v>0</v>
      </c>
      <c r="W60" s="104">
        <f t="shared" si="114"/>
        <v>0</v>
      </c>
      <c r="X60" s="62">
        <f>(+SRL!X60+LLC!BD60)/1000</f>
        <v>0</v>
      </c>
      <c r="Y60" s="104">
        <f t="shared" si="115"/>
        <v>0</v>
      </c>
      <c r="Z60" s="117">
        <f t="shared" si="116"/>
        <v>0</v>
      </c>
      <c r="AA60" s="104">
        <f t="shared" si="117"/>
        <v>0</v>
      </c>
      <c r="AB60" s="59"/>
    </row>
    <row r="61" spans="1:28" x14ac:dyDescent="0.25">
      <c r="A61" s="32" t="s">
        <v>119</v>
      </c>
      <c r="B61" s="62">
        <f>(+SRL!B61+LLC!AH61)/1000</f>
        <v>0</v>
      </c>
      <c r="C61" s="104">
        <f t="shared" si="105"/>
        <v>0</v>
      </c>
      <c r="D61" s="62">
        <f>(+SRL!D61+LLC!AJ61)/1000</f>
        <v>7319.88</v>
      </c>
      <c r="E61" s="104">
        <f t="shared" si="105"/>
        <v>0.14886707552770839</v>
      </c>
      <c r="F61" s="62">
        <f>(+SRL!F61+LLC!AL61)/1000</f>
        <v>7916.76</v>
      </c>
      <c r="G61" s="104">
        <f t="shared" si="106"/>
        <v>0.16350885564537168</v>
      </c>
      <c r="H61" s="62">
        <f>(+SRL!H61+LLC!AN61)/1000</f>
        <v>8848.402</v>
      </c>
      <c r="I61" s="104">
        <f t="shared" si="107"/>
        <v>0.19366659765637731</v>
      </c>
      <c r="J61" s="62">
        <f>(+SRL!J61+LLC!AP61)/1000</f>
        <v>10241.82</v>
      </c>
      <c r="K61" s="104">
        <f t="shared" si="108"/>
        <v>0.18060647386660214</v>
      </c>
      <c r="L61" s="62">
        <f>(+SRL!L61+LLC!AR61)/1000</f>
        <v>0</v>
      </c>
      <c r="M61" s="104">
        <f t="shared" si="109"/>
        <v>0</v>
      </c>
      <c r="N61" s="62">
        <f>(+SRL!N61+LLC!AT61)/1000</f>
        <v>0</v>
      </c>
      <c r="O61" s="104">
        <f t="shared" si="110"/>
        <v>0</v>
      </c>
      <c r="P61" s="62">
        <f>(+SRL!P61+LLC!AV61)/1000</f>
        <v>0</v>
      </c>
      <c r="Q61" s="104">
        <f t="shared" si="111"/>
        <v>0</v>
      </c>
      <c r="R61" s="62">
        <f>(+SRL!R61+LLC!AX61)/1000</f>
        <v>0</v>
      </c>
      <c r="S61" s="104">
        <f t="shared" si="112"/>
        <v>0</v>
      </c>
      <c r="T61" s="62">
        <f>(+SRL!T61+LLC!AZ61)/1000</f>
        <v>0</v>
      </c>
      <c r="U61" s="104">
        <f t="shared" si="113"/>
        <v>0</v>
      </c>
      <c r="V61" s="62">
        <f>(+SRL!V61+LLC!BB61)/1000</f>
        <v>0</v>
      </c>
      <c r="W61" s="104">
        <f t="shared" si="114"/>
        <v>0</v>
      </c>
      <c r="X61" s="62">
        <f>(+SRL!X61+LLC!BD61)/1000</f>
        <v>0</v>
      </c>
      <c r="Y61" s="104">
        <f t="shared" si="115"/>
        <v>0</v>
      </c>
      <c r="Z61" s="117">
        <f t="shared" si="116"/>
        <v>34326.862000000001</v>
      </c>
      <c r="AA61" s="104">
        <f t="shared" si="117"/>
        <v>0.13938593764960588</v>
      </c>
      <c r="AB61" s="59"/>
    </row>
    <row r="62" spans="1:28" x14ac:dyDescent="0.25">
      <c r="A62" s="93" t="s">
        <v>120</v>
      </c>
      <c r="B62" s="62">
        <f>(+SRL!B62+LLC!AH62)/1000</f>
        <v>-2433.3330000000001</v>
      </c>
      <c r="C62" s="104">
        <f t="shared" si="105"/>
        <v>-5.2570796561316364E-2</v>
      </c>
      <c r="D62" s="62">
        <f>(+SRL!D62+LLC!AJ62)/1000</f>
        <v>-7319.88</v>
      </c>
      <c r="E62" s="104">
        <f t="shared" si="105"/>
        <v>-0.14886707552770839</v>
      </c>
      <c r="F62" s="62">
        <f>(+SRL!F62+LLC!AL62)/1000</f>
        <v>-7916.76</v>
      </c>
      <c r="G62" s="104">
        <f t="shared" si="106"/>
        <v>-0.16350885564537168</v>
      </c>
      <c r="H62" s="62">
        <f>(+SRL!H62+LLC!AN62)/1000</f>
        <v>-9578.8889999999647</v>
      </c>
      <c r="I62" s="104">
        <f t="shared" si="107"/>
        <v>-0.20965490062025793</v>
      </c>
      <c r="J62" s="62">
        <f>(+SRL!J62+LLC!AP62)/1000</f>
        <v>-10861.111111111109</v>
      </c>
      <c r="K62" s="104">
        <f t="shared" si="108"/>
        <v>-0.19152718755564449</v>
      </c>
      <c r="L62" s="62">
        <f>(+SRL!L62+LLC!AR62)/1000</f>
        <v>0</v>
      </c>
      <c r="M62" s="104">
        <f t="shared" si="109"/>
        <v>0</v>
      </c>
      <c r="N62" s="62">
        <f>(+SRL!N62+LLC!AT62)/1000</f>
        <v>0</v>
      </c>
      <c r="O62" s="104">
        <f t="shared" si="110"/>
        <v>0</v>
      </c>
      <c r="P62" s="62">
        <f>(+SRL!P62+LLC!AV62)/1000</f>
        <v>0</v>
      </c>
      <c r="Q62" s="104">
        <f t="shared" si="111"/>
        <v>0</v>
      </c>
      <c r="R62" s="62">
        <f>(+SRL!R62+LLC!AX62)/1000</f>
        <v>0</v>
      </c>
      <c r="S62" s="104">
        <f t="shared" si="112"/>
        <v>0</v>
      </c>
      <c r="T62" s="62">
        <f>(+SRL!T62+LLC!AZ62)/1000</f>
        <v>0</v>
      </c>
      <c r="U62" s="104">
        <f t="shared" si="113"/>
        <v>0</v>
      </c>
      <c r="V62" s="62">
        <f>(+SRL!V62+LLC!BB62)/1000</f>
        <v>0</v>
      </c>
      <c r="W62" s="104">
        <f t="shared" si="114"/>
        <v>0</v>
      </c>
      <c r="X62" s="62">
        <f>(+SRL!X62+LLC!BD62)/1000</f>
        <v>0</v>
      </c>
      <c r="Y62" s="104">
        <f t="shared" si="115"/>
        <v>0</v>
      </c>
      <c r="Z62" s="126">
        <f t="shared" si="116"/>
        <v>-38109.973111111074</v>
      </c>
      <c r="AA62" s="104">
        <f t="shared" si="117"/>
        <v>-0.15474744926854905</v>
      </c>
      <c r="AB62" s="59"/>
    </row>
    <row r="63" spans="1:28" ht="15.75" customHeight="1" x14ac:dyDescent="0.25">
      <c r="A63" s="38" t="s">
        <v>58</v>
      </c>
      <c r="B63" s="60">
        <f t="shared" ref="B63:Z63" si="118">SUM(B57:B62)</f>
        <v>-2433.3330000000001</v>
      </c>
      <c r="C63" s="107">
        <f>IF(B$5=0,0,+B63/B$5)</f>
        <v>-5.2570796561316364E-2</v>
      </c>
      <c r="D63" s="60">
        <f t="shared" ref="D63" si="119">SUM(D57:D62)</f>
        <v>-605.40287520000038</v>
      </c>
      <c r="E63" s="107">
        <f>IF(D$5=0,0,+D63/D$5)</f>
        <v>-1.2312299593311675E-2</v>
      </c>
      <c r="F63" s="60">
        <f t="shared" ref="F63" si="120">SUM(F57:F62)</f>
        <v>0</v>
      </c>
      <c r="G63" s="107">
        <f>IF(F$5=0,0,+F63/F$5)</f>
        <v>0</v>
      </c>
      <c r="H63" s="60">
        <f t="shared" ref="H63" si="121">SUM(H57:H62)</f>
        <v>-730.48699999996461</v>
      </c>
      <c r="I63" s="107">
        <f>IF(H$5=0,0,+H63/H$5)</f>
        <v>-1.5988302963880624E-2</v>
      </c>
      <c r="J63" s="60">
        <f t="shared" ref="J63:L63" si="122">SUM(J57:J62)</f>
        <v>-619.29111111110979</v>
      </c>
      <c r="K63" s="107">
        <f>IF(J$5=0,0,+J63/J$5)</f>
        <v>-1.0920713689042344E-2</v>
      </c>
      <c r="L63" s="60">
        <f t="shared" si="122"/>
        <v>0</v>
      </c>
      <c r="M63" s="107">
        <f>IF(L$5=0,0,+L63/L$5)</f>
        <v>0</v>
      </c>
      <c r="N63" s="60">
        <f t="shared" ref="N63" si="123">SUM(N57:N62)</f>
        <v>0</v>
      </c>
      <c r="O63" s="107">
        <f>IF(N$5=0,0,+N63/N$5)</f>
        <v>0</v>
      </c>
      <c r="P63" s="60">
        <f t="shared" ref="P63" si="124">SUM(P57:P62)</f>
        <v>0</v>
      </c>
      <c r="Q63" s="107">
        <f>IF(P$5=0,0,+P63/P$5)</f>
        <v>0</v>
      </c>
      <c r="R63" s="60">
        <f t="shared" ref="R63" si="125">SUM(R57:R62)</f>
        <v>0</v>
      </c>
      <c r="S63" s="107">
        <f>IF(R$5=0,0,+R63/R$5)</f>
        <v>0</v>
      </c>
      <c r="T63" s="60">
        <f t="shared" ref="T63" si="126">SUM(T57:T62)</f>
        <v>0</v>
      </c>
      <c r="U63" s="107">
        <f>IF(T$5=0,0,+T63/T$5)</f>
        <v>0</v>
      </c>
      <c r="V63" s="60">
        <f t="shared" ref="V63" si="127">SUM(V57:V62)</f>
        <v>0</v>
      </c>
      <c r="W63" s="107">
        <f>IF(V$5=0,0,+V63/V$5)</f>
        <v>0</v>
      </c>
      <c r="X63" s="60">
        <f t="shared" ref="X63" si="128">SUM(X57:X62)</f>
        <v>0</v>
      </c>
      <c r="Y63" s="107">
        <f>IF(X$5=0,0,+X63/X$5)</f>
        <v>0</v>
      </c>
      <c r="Z63" s="127">
        <f t="shared" si="118"/>
        <v>-4388.5139863110744</v>
      </c>
      <c r="AA63" s="107">
        <f>IF(Z$5=0,0,+Z63/Z$5)</f>
        <v>-1.781978023130628E-2</v>
      </c>
      <c r="AB63" s="59"/>
    </row>
    <row r="64" spans="1:28" ht="15.75" customHeight="1" x14ac:dyDescent="0.25">
      <c r="A64" s="32"/>
      <c r="B64" s="62"/>
      <c r="C64" s="104"/>
      <c r="D64" s="62"/>
      <c r="E64" s="104"/>
      <c r="F64" s="62"/>
      <c r="G64" s="104"/>
      <c r="H64" s="62"/>
      <c r="I64" s="104"/>
      <c r="J64" s="62"/>
      <c r="K64" s="104"/>
      <c r="L64" s="62"/>
      <c r="M64" s="104"/>
      <c r="N64" s="62"/>
      <c r="O64" s="104"/>
      <c r="P64" s="62"/>
      <c r="Q64" s="104"/>
      <c r="R64" s="62"/>
      <c r="S64" s="104"/>
      <c r="T64" s="62"/>
      <c r="U64" s="104"/>
      <c r="V64" s="62"/>
      <c r="W64" s="104"/>
      <c r="X64" s="62"/>
      <c r="Y64" s="104"/>
      <c r="Z64" s="120"/>
      <c r="AA64" s="104"/>
      <c r="AB64" s="59"/>
    </row>
    <row r="65" spans="1:28" ht="15.75" customHeight="1" x14ac:dyDescent="0.25">
      <c r="A65" s="38" t="s">
        <v>117</v>
      </c>
      <c r="B65" s="60">
        <f t="shared" ref="B65:Z65" si="129">+B54+B63</f>
        <v>8423.0125683484785</v>
      </c>
      <c r="C65" s="107">
        <f>IF(B$5=0,0,+B65/B$5)</f>
        <v>0.18197446883104723</v>
      </c>
      <c r="D65" s="60">
        <f t="shared" ref="D65" si="130">+D54+D63</f>
        <v>6426.476970067496</v>
      </c>
      <c r="E65" s="107">
        <f>IF(D$5=0,0,+D65/D$5)</f>
        <v>0.13069761150184381</v>
      </c>
      <c r="F65" s="60">
        <f t="shared" ref="F65" si="131">+F54+F63</f>
        <v>8715.910352962499</v>
      </c>
      <c r="G65" s="107">
        <f>IF(F$5=0,0,+F65/F$5)</f>
        <v>0.18001411280884425</v>
      </c>
      <c r="H65" s="60">
        <f t="shared" ref="H65" si="132">+H54+H63</f>
        <v>6031.0326260425354</v>
      </c>
      <c r="I65" s="107">
        <f>IF(H$5=0,0,+H65/H$5)</f>
        <v>0.13200231737213841</v>
      </c>
      <c r="J65" s="60">
        <f t="shared" ref="J65:L65" si="133">+J54+J63</f>
        <v>9897.5937988888872</v>
      </c>
      <c r="K65" s="107">
        <f>IF(J$5=0,0,+J65/J$5)</f>
        <v>0.17453631442275586</v>
      </c>
      <c r="L65" s="60">
        <f t="shared" si="133"/>
        <v>0</v>
      </c>
      <c r="M65" s="107">
        <f>IF(L$5=0,0,+L65/L$5)</f>
        <v>0</v>
      </c>
      <c r="N65" s="60">
        <f t="shared" ref="N65" si="134">+N54+N63</f>
        <v>0</v>
      </c>
      <c r="O65" s="107">
        <f>IF(N$5=0,0,+N65/N$5)</f>
        <v>0</v>
      </c>
      <c r="P65" s="60">
        <f t="shared" ref="P65" si="135">+P54+P63</f>
        <v>0</v>
      </c>
      <c r="Q65" s="107">
        <f>IF(P$5=0,0,+P65/P$5)</f>
        <v>0</v>
      </c>
      <c r="R65" s="60">
        <f t="shared" ref="R65" si="136">+R54+R63</f>
        <v>0</v>
      </c>
      <c r="S65" s="107">
        <f>IF(R$5=0,0,+R65/R$5)</f>
        <v>0</v>
      </c>
      <c r="T65" s="60">
        <f t="shared" ref="T65" si="137">+T54+T63</f>
        <v>0</v>
      </c>
      <c r="U65" s="107">
        <f>IF(T$5=0,0,+T65/T$5)</f>
        <v>0</v>
      </c>
      <c r="V65" s="60">
        <f t="shared" ref="V65" si="138">+V54+V63</f>
        <v>0</v>
      </c>
      <c r="W65" s="107">
        <f>IF(V$5=0,0,+V65/V$5)</f>
        <v>0</v>
      </c>
      <c r="X65" s="60">
        <f t="shared" ref="X65" si="139">+X54+X63</f>
        <v>0</v>
      </c>
      <c r="Y65" s="107">
        <f>IF(X$5=0,0,+X65/X$5)</f>
        <v>0</v>
      </c>
      <c r="Z65" s="119">
        <f t="shared" si="129"/>
        <v>39494.026316309893</v>
      </c>
      <c r="AA65" s="107">
        <f>IF(Z$5=0,0,+Z65/Z$5)</f>
        <v>0.16036746643654945</v>
      </c>
      <c r="AB65" s="59"/>
    </row>
    <row r="66" spans="1:28" x14ac:dyDescent="0.25">
      <c r="A66" s="38" t="s">
        <v>118</v>
      </c>
      <c r="B66" s="45">
        <f t="shared" ref="B66:Z66" si="140">IF(ISERROR(B65/B8),0,+B65/B8)</f>
        <v>0.18197446883104723</v>
      </c>
      <c r="C66" s="107"/>
      <c r="D66" s="45">
        <f t="shared" ref="D66" si="141">IF(ISERROR(D65/D8),0,+D65/D8)</f>
        <v>0.13069761150184381</v>
      </c>
      <c r="E66" s="107"/>
      <c r="F66" s="45">
        <f t="shared" ref="F66" si="142">IF(ISERROR(F65/F8),0,+F65/F8)</f>
        <v>0.18001411280884425</v>
      </c>
      <c r="G66" s="107"/>
      <c r="H66" s="45">
        <f t="shared" ref="H66" si="143">IF(ISERROR(H65/H8),0,+H65/H8)</f>
        <v>0.13200231737213841</v>
      </c>
      <c r="I66" s="107"/>
      <c r="J66" s="45">
        <f t="shared" ref="J66:L66" si="144">IF(ISERROR(J65/J8),0,+J65/J8)</f>
        <v>0.17453631442275586</v>
      </c>
      <c r="K66" s="107"/>
      <c r="L66" s="45">
        <f t="shared" si="144"/>
        <v>0</v>
      </c>
      <c r="M66" s="107"/>
      <c r="N66" s="45">
        <f t="shared" ref="N66" si="145">IF(ISERROR(N65/N8),0,+N65/N8)</f>
        <v>0</v>
      </c>
      <c r="O66" s="107"/>
      <c r="P66" s="45">
        <f t="shared" ref="P66" si="146">IF(ISERROR(P65/P8),0,+P65/P8)</f>
        <v>0</v>
      </c>
      <c r="Q66" s="107"/>
      <c r="R66" s="45">
        <f t="shared" ref="R66" si="147">IF(ISERROR(R65/R8),0,+R65/R8)</f>
        <v>0</v>
      </c>
      <c r="S66" s="107"/>
      <c r="T66" s="45">
        <f t="shared" ref="T66" si="148">IF(ISERROR(T65/T8),0,+T65/T8)</f>
        <v>0</v>
      </c>
      <c r="U66" s="107"/>
      <c r="V66" s="45">
        <f t="shared" ref="V66" si="149">IF(ISERROR(V65/V8),0,+V65/V8)</f>
        <v>0</v>
      </c>
      <c r="W66" s="107"/>
      <c r="X66" s="45">
        <f t="shared" ref="X66" si="150">IF(ISERROR(X65/X8),0,+X65/X8)</f>
        <v>0</v>
      </c>
      <c r="Y66" s="107"/>
      <c r="Z66" s="128">
        <f t="shared" si="140"/>
        <v>0.16036746643654945</v>
      </c>
      <c r="AA66" s="107"/>
      <c r="AB66" s="59"/>
    </row>
    <row r="67" spans="1:28" ht="15.75" customHeight="1" x14ac:dyDescent="0.25">
      <c r="A67" s="32"/>
      <c r="B67" s="62"/>
      <c r="C67" s="104"/>
      <c r="D67" s="62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</row>
    <row r="68" spans="1:28" ht="15.75" customHeight="1" x14ac:dyDescent="0.25">
      <c r="A68" s="42" t="s">
        <v>109</v>
      </c>
      <c r="B68" s="62">
        <f>(+SRL!B68+LLC!AH68)/1000</f>
        <v>638.05565000000001</v>
      </c>
      <c r="C68" s="104">
        <f t="shared" ref="C68:E73" si="151">IF(B$5=0,0,+B68/B$5)</f>
        <v>1.3784834944887723E-2</v>
      </c>
      <c r="D68" s="62">
        <f>(+SRL!D68+LLC!AJ68)/1000</f>
        <v>780.32596999999998</v>
      </c>
      <c r="E68" s="104">
        <f t="shared" si="151"/>
        <v>1.586977451983124E-2</v>
      </c>
      <c r="F68" s="62">
        <f>(+SRL!F68+LLC!AL68)/1000</f>
        <v>668.41476999999986</v>
      </c>
      <c r="G68" s="104">
        <f t="shared" ref="G68:G73" si="152">IF(F$5=0,0,+F68/F$5)</f>
        <v>1.3805108925768155E-2</v>
      </c>
      <c r="H68" s="62">
        <f>(+SRL!H68+LLC!AN68)/1000</f>
        <v>558.63263000000018</v>
      </c>
      <c r="I68" s="104">
        <f t="shared" ref="I68:I73" si="153">IF(H$5=0,0,+H68/H$5)</f>
        <v>1.2226894844055902E-2</v>
      </c>
      <c r="J68" s="62">
        <f>(+SRL!J68+LLC!AP68)/1000</f>
        <v>613.64131999999995</v>
      </c>
      <c r="K68" s="104">
        <f t="shared" ref="K68:K73" si="154">IF(J$5=0,0,+J68/J$5)</f>
        <v>1.0821084047957027E-2</v>
      </c>
      <c r="L68" s="62">
        <f>(+SRL!L68+LLC!AR68)/1000</f>
        <v>0</v>
      </c>
      <c r="M68" s="104">
        <f t="shared" ref="M68:M73" si="155">IF(L$5=0,0,+L68/L$5)</f>
        <v>0</v>
      </c>
      <c r="N68" s="62">
        <f>(+SRL!N68+LLC!AT68)/1000</f>
        <v>0</v>
      </c>
      <c r="O68" s="104">
        <f t="shared" ref="O68:O73" si="156">IF(N$5=0,0,+N68/N$5)</f>
        <v>0</v>
      </c>
      <c r="P68" s="62">
        <f>(+SRL!P68+LLC!AV68)/1000</f>
        <v>0</v>
      </c>
      <c r="Q68" s="104">
        <f t="shared" ref="Q68:Q73" si="157">IF(P$5=0,0,+P68/P$5)</f>
        <v>0</v>
      </c>
      <c r="R68" s="62">
        <f>(+SRL!R68+LLC!AX68)/1000</f>
        <v>0</v>
      </c>
      <c r="S68" s="104">
        <f t="shared" ref="S68:S73" si="158">IF(R$5=0,0,+R68/R$5)</f>
        <v>0</v>
      </c>
      <c r="T68" s="62">
        <f>(+SRL!T68+LLC!AZ68)/1000</f>
        <v>0</v>
      </c>
      <c r="U68" s="104">
        <f t="shared" ref="U68:U73" si="159">IF(T$5=0,0,+T68/T$5)</f>
        <v>0</v>
      </c>
      <c r="V68" s="62">
        <f>(+SRL!V68+LLC!BB68)/1000</f>
        <v>0</v>
      </c>
      <c r="W68" s="104">
        <f t="shared" ref="W68:W73" si="160">IF(V$5=0,0,+V68/V$5)</f>
        <v>0</v>
      </c>
      <c r="X68" s="62">
        <f>(+SRL!X68+LLC!BD68)/1000</f>
        <v>0</v>
      </c>
      <c r="Y68" s="104">
        <f t="shared" ref="Y68:Y73" si="161">IF(X$5=0,0,+X68/X$5)</f>
        <v>0</v>
      </c>
      <c r="Z68" s="117">
        <f t="shared" ref="Z68:Z72" si="162">+B68+D68+F68+H68+J68+L68+N68+P68+R68+T68+V68+X68</f>
        <v>3259.0703400000002</v>
      </c>
      <c r="AA68" s="104">
        <f t="shared" ref="AA68:AA73" si="163">IF(Z$5=0,0,+Z68/Z$5)</f>
        <v>1.3233617893966534E-2</v>
      </c>
      <c r="AB68" s="59"/>
    </row>
    <row r="69" spans="1:28" ht="15.75" customHeight="1" x14ac:dyDescent="0.25">
      <c r="A69" s="42" t="s">
        <v>52</v>
      </c>
      <c r="B69" s="62">
        <f>(+SRL!B69+LLC!AH69)/1000</f>
        <v>0</v>
      </c>
      <c r="C69" s="104">
        <f t="shared" si="151"/>
        <v>0</v>
      </c>
      <c r="D69" s="62">
        <f>(+SRL!D69+LLC!AJ69)/1000</f>
        <v>0</v>
      </c>
      <c r="E69" s="104">
        <f t="shared" si="151"/>
        <v>0</v>
      </c>
      <c r="F69" s="62">
        <f>(+SRL!F69+LLC!AL69)/1000</f>
        <v>0</v>
      </c>
      <c r="G69" s="104">
        <f t="shared" si="152"/>
        <v>0</v>
      </c>
      <c r="H69" s="62">
        <f>(+SRL!H69+LLC!AN69)/1000</f>
        <v>0</v>
      </c>
      <c r="I69" s="104">
        <f t="shared" si="153"/>
        <v>0</v>
      </c>
      <c r="J69" s="62">
        <f>(+SRL!J69+LLC!AP69)/1000</f>
        <v>0</v>
      </c>
      <c r="K69" s="104">
        <f t="shared" si="154"/>
        <v>0</v>
      </c>
      <c r="L69" s="62">
        <f>(+SRL!L69+LLC!AR69)/1000</f>
        <v>0</v>
      </c>
      <c r="M69" s="104">
        <f t="shared" si="155"/>
        <v>0</v>
      </c>
      <c r="N69" s="62">
        <f>(+SRL!N69+LLC!AT69)/1000</f>
        <v>0</v>
      </c>
      <c r="O69" s="104">
        <f t="shared" si="156"/>
        <v>0</v>
      </c>
      <c r="P69" s="62">
        <f>(+SRL!P69+LLC!AV69)/1000</f>
        <v>0</v>
      </c>
      <c r="Q69" s="104">
        <f t="shared" si="157"/>
        <v>0</v>
      </c>
      <c r="R69" s="62">
        <f>(+SRL!R69+LLC!AX69)/1000</f>
        <v>0</v>
      </c>
      <c r="S69" s="104">
        <f t="shared" si="158"/>
        <v>0</v>
      </c>
      <c r="T69" s="62">
        <f>(+SRL!T69+LLC!AZ69)/1000</f>
        <v>0</v>
      </c>
      <c r="U69" s="104">
        <f t="shared" si="159"/>
        <v>0</v>
      </c>
      <c r="V69" s="62">
        <f>(+SRL!V69+LLC!BB69)/1000</f>
        <v>0</v>
      </c>
      <c r="W69" s="104">
        <f t="shared" si="160"/>
        <v>0</v>
      </c>
      <c r="X69" s="62">
        <f>(+SRL!X69+LLC!BD69)/1000</f>
        <v>0</v>
      </c>
      <c r="Y69" s="104">
        <f t="shared" si="161"/>
        <v>0</v>
      </c>
      <c r="Z69" s="117">
        <f t="shared" si="162"/>
        <v>0</v>
      </c>
      <c r="AA69" s="104">
        <f t="shared" si="163"/>
        <v>0</v>
      </c>
      <c r="AB69" s="59"/>
    </row>
    <row r="70" spans="1:28" ht="15.75" customHeight="1" x14ac:dyDescent="0.25">
      <c r="A70" s="42" t="s">
        <v>55</v>
      </c>
      <c r="B70" s="62">
        <f>(+SRL!B70+LLC!AH70)/1000</f>
        <v>3.0783899999999997</v>
      </c>
      <c r="C70" s="104">
        <f t="shared" si="151"/>
        <v>6.6506891751515583E-5</v>
      </c>
      <c r="D70" s="62">
        <f>(+SRL!D70+LLC!AJ70)/1000</f>
        <v>98.592919999999992</v>
      </c>
      <c r="E70" s="104">
        <f t="shared" si="151"/>
        <v>2.0051202571814441E-3</v>
      </c>
      <c r="F70" s="62">
        <f>(+SRL!F70+LLC!AL70)/1000</f>
        <v>1.3145899999999999</v>
      </c>
      <c r="G70" s="104">
        <f t="shared" si="152"/>
        <v>2.7150893363301293E-5</v>
      </c>
      <c r="H70" s="62">
        <f>(+SRL!H70+LLC!AN70)/1000</f>
        <v>13.55958</v>
      </c>
      <c r="I70" s="104">
        <f t="shared" si="153"/>
        <v>2.967810147244057E-4</v>
      </c>
      <c r="J70" s="62">
        <f>(+SRL!J70+LLC!AP70)/1000</f>
        <v>32.833089999999999</v>
      </c>
      <c r="K70" s="104">
        <f t="shared" si="154"/>
        <v>5.7898582586344964E-4</v>
      </c>
      <c r="L70" s="62">
        <f>(+SRL!L70+LLC!AR70)/1000</f>
        <v>0</v>
      </c>
      <c r="M70" s="104">
        <f t="shared" si="155"/>
        <v>0</v>
      </c>
      <c r="N70" s="62">
        <f>(+SRL!N70+LLC!AT70)/1000</f>
        <v>0</v>
      </c>
      <c r="O70" s="104">
        <f t="shared" si="156"/>
        <v>0</v>
      </c>
      <c r="P70" s="62">
        <f>(+SRL!P70+LLC!AV70)/1000</f>
        <v>0</v>
      </c>
      <c r="Q70" s="104">
        <f t="shared" si="157"/>
        <v>0</v>
      </c>
      <c r="R70" s="62">
        <f>(+SRL!R70+LLC!AX70)/1000</f>
        <v>0</v>
      </c>
      <c r="S70" s="104">
        <f t="shared" si="158"/>
        <v>0</v>
      </c>
      <c r="T70" s="62">
        <f>(+SRL!T70+LLC!AZ70)/1000</f>
        <v>0</v>
      </c>
      <c r="U70" s="104">
        <f t="shared" si="159"/>
        <v>0</v>
      </c>
      <c r="V70" s="62">
        <f>(+SRL!V70+LLC!BB70)/1000</f>
        <v>0</v>
      </c>
      <c r="W70" s="104">
        <f t="shared" si="160"/>
        <v>0</v>
      </c>
      <c r="X70" s="62">
        <f>(+SRL!X70+LLC!BD70)/1000</f>
        <v>0</v>
      </c>
      <c r="Y70" s="104">
        <f t="shared" si="161"/>
        <v>0</v>
      </c>
      <c r="Z70" s="117">
        <f t="shared" si="162"/>
        <v>149.37856999999997</v>
      </c>
      <c r="AA70" s="104">
        <f t="shared" si="163"/>
        <v>6.0655914438690261E-4</v>
      </c>
      <c r="AB70" s="59"/>
    </row>
    <row r="71" spans="1:28" ht="15.75" customHeight="1" x14ac:dyDescent="0.25">
      <c r="A71" s="42" t="s">
        <v>56</v>
      </c>
      <c r="B71" s="62">
        <f>(+SRL!B71+LLC!AH71)/1000</f>
        <v>0</v>
      </c>
      <c r="C71" s="104">
        <f t="shared" si="151"/>
        <v>0</v>
      </c>
      <c r="D71" s="62">
        <f>(+SRL!D71+LLC!AJ71)/1000</f>
        <v>-8.7119999999999997</v>
      </c>
      <c r="E71" s="104">
        <f t="shared" si="151"/>
        <v>-1.7717912889246755E-4</v>
      </c>
      <c r="F71" s="62">
        <f>(+SRL!F71+LLC!AL71)/1000</f>
        <v>0</v>
      </c>
      <c r="G71" s="104">
        <f t="shared" si="152"/>
        <v>0</v>
      </c>
      <c r="H71" s="62">
        <f>(+SRL!H71+LLC!AN71)/1000</f>
        <v>0</v>
      </c>
      <c r="I71" s="104">
        <f t="shared" si="153"/>
        <v>0</v>
      </c>
      <c r="J71" s="62">
        <f>(+SRL!J71+LLC!AP71)/1000</f>
        <v>-4.0252299999999996</v>
      </c>
      <c r="K71" s="104">
        <f t="shared" si="154"/>
        <v>-7.0981778316945904E-5</v>
      </c>
      <c r="L71" s="62">
        <f>(+SRL!L71+LLC!AR71)/1000</f>
        <v>0</v>
      </c>
      <c r="M71" s="104">
        <f t="shared" si="155"/>
        <v>0</v>
      </c>
      <c r="N71" s="62">
        <f>(+SRL!N71+LLC!AT71)/1000</f>
        <v>0</v>
      </c>
      <c r="O71" s="104">
        <f t="shared" si="156"/>
        <v>0</v>
      </c>
      <c r="P71" s="62">
        <f>(+SRL!P71+LLC!AV71)/1000</f>
        <v>0</v>
      </c>
      <c r="Q71" s="104">
        <f t="shared" si="157"/>
        <v>0</v>
      </c>
      <c r="R71" s="62">
        <f>(+SRL!R71+LLC!AX71)/1000</f>
        <v>0</v>
      </c>
      <c r="S71" s="104">
        <f t="shared" si="158"/>
        <v>0</v>
      </c>
      <c r="T71" s="62">
        <f>(+SRL!T71+LLC!AZ71)/1000</f>
        <v>0</v>
      </c>
      <c r="U71" s="104">
        <f t="shared" si="159"/>
        <v>0</v>
      </c>
      <c r="V71" s="62">
        <f>(+SRL!V71+LLC!BB71)/1000</f>
        <v>0</v>
      </c>
      <c r="W71" s="104">
        <f t="shared" si="160"/>
        <v>0</v>
      </c>
      <c r="X71" s="62">
        <f>(+SRL!X71+LLC!BD71)/1000</f>
        <v>0</v>
      </c>
      <c r="Y71" s="104">
        <f t="shared" si="161"/>
        <v>0</v>
      </c>
      <c r="Z71" s="117">
        <f t="shared" si="162"/>
        <v>-12.73723</v>
      </c>
      <c r="AA71" s="104">
        <f t="shared" si="163"/>
        <v>-5.1720158592087135E-5</v>
      </c>
      <c r="AB71" s="59"/>
    </row>
    <row r="72" spans="1:28" ht="15.75" customHeight="1" x14ac:dyDescent="0.25">
      <c r="A72" s="42" t="s">
        <v>57</v>
      </c>
      <c r="B72" s="62">
        <f>(+SRL!B72+LLC!AH72)/1000</f>
        <v>0</v>
      </c>
      <c r="C72" s="104">
        <f t="shared" si="151"/>
        <v>0</v>
      </c>
      <c r="D72" s="62">
        <f>(+SRL!D72+LLC!AJ72)/1000</f>
        <v>0</v>
      </c>
      <c r="E72" s="104">
        <f t="shared" si="151"/>
        <v>0</v>
      </c>
      <c r="F72" s="62">
        <f>(+SRL!F72+LLC!AL72)/1000</f>
        <v>0</v>
      </c>
      <c r="G72" s="104">
        <f t="shared" si="152"/>
        <v>0</v>
      </c>
      <c r="H72" s="62">
        <f>(+SRL!H72+LLC!AN72)/1000</f>
        <v>0</v>
      </c>
      <c r="I72" s="104">
        <f t="shared" si="153"/>
        <v>0</v>
      </c>
      <c r="J72" s="62">
        <f>(+SRL!J72+LLC!AP72)/1000</f>
        <v>0</v>
      </c>
      <c r="K72" s="104">
        <f t="shared" si="154"/>
        <v>0</v>
      </c>
      <c r="L72" s="62">
        <f>(+SRL!L72+LLC!AR72)/1000</f>
        <v>0</v>
      </c>
      <c r="M72" s="104">
        <f t="shared" si="155"/>
        <v>0</v>
      </c>
      <c r="N72" s="62">
        <f>(+SRL!N72+LLC!AT72)/1000</f>
        <v>0</v>
      </c>
      <c r="O72" s="104">
        <f t="shared" si="156"/>
        <v>0</v>
      </c>
      <c r="P72" s="62">
        <f>(+SRL!P72+LLC!AV72)/1000</f>
        <v>0</v>
      </c>
      <c r="Q72" s="104">
        <f t="shared" si="157"/>
        <v>0</v>
      </c>
      <c r="R72" s="62">
        <f>(+SRL!R72+LLC!AX72)/1000</f>
        <v>0</v>
      </c>
      <c r="S72" s="104">
        <f t="shared" si="158"/>
        <v>0</v>
      </c>
      <c r="T72" s="62">
        <f>(+SRL!T72+LLC!AZ72)/1000</f>
        <v>0</v>
      </c>
      <c r="U72" s="104">
        <f t="shared" si="159"/>
        <v>0</v>
      </c>
      <c r="V72" s="62">
        <f>(+SRL!V72+LLC!BB72)/1000</f>
        <v>0</v>
      </c>
      <c r="W72" s="104">
        <f t="shared" si="160"/>
        <v>0</v>
      </c>
      <c r="X72" s="62">
        <f>(+SRL!X72+LLC!BD72)/1000</f>
        <v>0</v>
      </c>
      <c r="Y72" s="104">
        <f t="shared" si="161"/>
        <v>0</v>
      </c>
      <c r="Z72" s="117">
        <f t="shared" si="162"/>
        <v>0</v>
      </c>
      <c r="AA72" s="104">
        <f t="shared" si="163"/>
        <v>0</v>
      </c>
      <c r="AB72" s="59"/>
    </row>
    <row r="73" spans="1:28" ht="15.75" customHeight="1" x14ac:dyDescent="0.25">
      <c r="A73" s="32"/>
      <c r="B73" s="62"/>
      <c r="C73" s="104">
        <f t="shared" si="151"/>
        <v>0</v>
      </c>
      <c r="D73" s="62"/>
      <c r="E73" s="104">
        <f t="shared" si="151"/>
        <v>0</v>
      </c>
      <c r="F73" s="62"/>
      <c r="G73" s="104">
        <f t="shared" si="152"/>
        <v>0</v>
      </c>
      <c r="H73" s="62"/>
      <c r="I73" s="104">
        <f t="shared" si="153"/>
        <v>0</v>
      </c>
      <c r="J73" s="62"/>
      <c r="K73" s="104">
        <f t="shared" si="154"/>
        <v>0</v>
      </c>
      <c r="L73" s="62"/>
      <c r="M73" s="104">
        <f t="shared" si="155"/>
        <v>0</v>
      </c>
      <c r="N73" s="62"/>
      <c r="O73" s="104">
        <f t="shared" si="156"/>
        <v>0</v>
      </c>
      <c r="P73" s="62"/>
      <c r="Q73" s="104">
        <f t="shared" si="157"/>
        <v>0</v>
      </c>
      <c r="R73" s="62"/>
      <c r="S73" s="104">
        <f t="shared" si="158"/>
        <v>0</v>
      </c>
      <c r="T73" s="62"/>
      <c r="U73" s="104">
        <f t="shared" si="159"/>
        <v>0</v>
      </c>
      <c r="V73" s="62"/>
      <c r="W73" s="104">
        <f t="shared" si="160"/>
        <v>0</v>
      </c>
      <c r="X73" s="62"/>
      <c r="Y73" s="104">
        <f t="shared" si="161"/>
        <v>0</v>
      </c>
      <c r="Z73" s="120"/>
      <c r="AA73" s="104">
        <f t="shared" si="163"/>
        <v>0</v>
      </c>
      <c r="AB73" s="59"/>
    </row>
    <row r="74" spans="1:28" ht="15.75" customHeight="1" x14ac:dyDescent="0.25">
      <c r="A74" s="38" t="s">
        <v>59</v>
      </c>
      <c r="B74" s="60">
        <f>SUM(B68:B72)+B65</f>
        <v>9064.1466083484793</v>
      </c>
      <c r="C74" s="107">
        <f>IF(B$5=0,0,+B74/B$5)</f>
        <v>0.19582581066768651</v>
      </c>
      <c r="D74" s="60">
        <f>SUM(D68:D72)+D65</f>
        <v>7296.6838600674964</v>
      </c>
      <c r="E74" s="107">
        <f>IF(D$5=0,0,+D74/D$5)</f>
        <v>0.14839532714996403</v>
      </c>
      <c r="F74" s="60">
        <f>SUM(F68:F72)+F65</f>
        <v>9385.6397129624984</v>
      </c>
      <c r="G74" s="107">
        <f>IF(F$5=0,0,+F74/F$5)</f>
        <v>0.19384637262797572</v>
      </c>
      <c r="H74" s="60">
        <f>SUM(H68:H72)+H65</f>
        <v>6603.2248360425356</v>
      </c>
      <c r="I74" s="107">
        <f>IF(H$5=0,0,+H74/H$5)</f>
        <v>0.14452599323091872</v>
      </c>
      <c r="J74" s="60">
        <f>SUM(J68:J72)+J65</f>
        <v>10540.042978888887</v>
      </c>
      <c r="K74" s="107">
        <f>IF(J$5=0,0,+J74/J$5)</f>
        <v>0.18586540251825939</v>
      </c>
      <c r="L74" s="60">
        <f>SUM(L68:L72)+L65</f>
        <v>0</v>
      </c>
      <c r="M74" s="107">
        <f>IF(L$5=0,0,+L74/L$5)</f>
        <v>0</v>
      </c>
      <c r="N74" s="60">
        <f>SUM(N68:N72)+N65</f>
        <v>0</v>
      </c>
      <c r="O74" s="107">
        <f>IF(N$5=0,0,+N74/N$5)</f>
        <v>0</v>
      </c>
      <c r="P74" s="60">
        <f>SUM(P68:P72)+P65</f>
        <v>0</v>
      </c>
      <c r="Q74" s="107">
        <f>IF(P$5=0,0,+P74/P$5)</f>
        <v>0</v>
      </c>
      <c r="R74" s="60">
        <f>SUM(R68:R72)+R65</f>
        <v>0</v>
      </c>
      <c r="S74" s="107">
        <f>IF(R$5=0,0,+R74/R$5)</f>
        <v>0</v>
      </c>
      <c r="T74" s="60">
        <f>SUM(T68:T72)+T65</f>
        <v>0</v>
      </c>
      <c r="U74" s="107">
        <f>IF(T$5=0,0,+T74/T$5)</f>
        <v>0</v>
      </c>
      <c r="V74" s="60">
        <f>SUM(V68:V72)+V65</f>
        <v>0</v>
      </c>
      <c r="W74" s="107">
        <f>IF(V$5=0,0,+V74/V$5)</f>
        <v>0</v>
      </c>
      <c r="X74" s="60">
        <f>SUM(X68:X72)+X65</f>
        <v>0</v>
      </c>
      <c r="Y74" s="107">
        <f>IF(X$5=0,0,+X74/X$5)</f>
        <v>0</v>
      </c>
      <c r="Z74" s="123">
        <f t="shared" ref="Z74" si="164">SUM(Z68:Z72)+Z65</f>
        <v>42889.737996309894</v>
      </c>
      <c r="AA74" s="107">
        <f>IF(Z$5=0,0,+Z74/Z$5)</f>
        <v>0.17415592331631077</v>
      </c>
      <c r="AB74" s="59"/>
    </row>
    <row r="75" spans="1:28" ht="15.75" customHeight="1" x14ac:dyDescent="0.25">
      <c r="A75" s="32"/>
      <c r="B75" s="62"/>
      <c r="C75" s="104"/>
      <c r="D75" s="62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120"/>
      <c r="AA75" s="104"/>
      <c r="AB75" s="59"/>
    </row>
    <row r="76" spans="1:28" ht="15.75" customHeight="1" x14ac:dyDescent="0.25">
      <c r="A76" s="32" t="s">
        <v>60</v>
      </c>
      <c r="B76" s="62">
        <f>(+SRL!B76+LLC!AH76)/1000</f>
        <v>-1075.94884</v>
      </c>
      <c r="C76" s="104">
        <f t="shared" ref="C76:E80" si="165">IF(B$5=0,0,+B76/B$5)</f>
        <v>-2.3245272051965072E-2</v>
      </c>
      <c r="D76" s="62">
        <f>(+SRL!D76+LLC!AJ76)/1000</f>
        <v>-1672.7830300000001</v>
      </c>
      <c r="E76" s="104">
        <f t="shared" si="165"/>
        <v>-3.4020000009355192E-2</v>
      </c>
      <c r="F76" s="62">
        <f>(+SRL!F76+LLC!AL76)/1000</f>
        <v>-1484.2564</v>
      </c>
      <c r="G76" s="104">
        <f t="shared" ref="G76:G80" si="166">IF(F$5=0,0,+F76/F$5)</f>
        <v>-3.0655099491246299E-2</v>
      </c>
      <c r="H76" s="62">
        <f>(+SRL!H76+LLC!AN76)/1000</f>
        <v>-2648.6162599999998</v>
      </c>
      <c r="I76" s="104">
        <f t="shared" ref="I76:I80" si="167">IF(H$5=0,0,+H76/H$5)</f>
        <v>-5.7970749924286753E-2</v>
      </c>
      <c r="J76" s="62">
        <f>(+SRL!J76+LLC!AP76)/1000</f>
        <v>-629.85794999999996</v>
      </c>
      <c r="K76" s="104">
        <f t="shared" ref="K76:K80" si="168">IF(J$5=0,0,+J76/J$5)</f>
        <v>-1.1107051616445769E-2</v>
      </c>
      <c r="L76" s="62">
        <f>(+SRL!L76+LLC!AR76)/1000</f>
        <v>0</v>
      </c>
      <c r="M76" s="104">
        <f t="shared" ref="M76:M80" si="169">IF(L$5=0,0,+L76/L$5)</f>
        <v>0</v>
      </c>
      <c r="N76" s="62">
        <f>(+SRL!N76+LLC!AT76)/1000</f>
        <v>0</v>
      </c>
      <c r="O76" s="104">
        <f t="shared" ref="O76:O80" si="170">IF(N$5=0,0,+N76/N$5)</f>
        <v>0</v>
      </c>
      <c r="P76" s="62">
        <f>(+SRL!P76+LLC!AV76)/1000</f>
        <v>0</v>
      </c>
      <c r="Q76" s="104">
        <f t="shared" ref="Q76:Q80" si="171">IF(P$5=0,0,+P76/P$5)</f>
        <v>0</v>
      </c>
      <c r="R76" s="62">
        <f>(+SRL!R76+LLC!AX76)/1000</f>
        <v>0</v>
      </c>
      <c r="S76" s="104">
        <f t="shared" ref="S76:S80" si="172">IF(R$5=0,0,+R76/R$5)</f>
        <v>0</v>
      </c>
      <c r="T76" s="62">
        <f>(+SRL!T76+LLC!AZ76)/1000</f>
        <v>0</v>
      </c>
      <c r="U76" s="104">
        <f t="shared" ref="U76:U80" si="173">IF(T$5=0,0,+T76/T$5)</f>
        <v>0</v>
      </c>
      <c r="V76" s="62">
        <f>(+SRL!V76+LLC!BB76)/1000</f>
        <v>0</v>
      </c>
      <c r="W76" s="104">
        <f t="shared" ref="W76:W80" si="174">IF(V$5=0,0,+V76/V$5)</f>
        <v>0</v>
      </c>
      <c r="X76" s="62">
        <f>(+SRL!X76+LLC!BD76)/1000</f>
        <v>0</v>
      </c>
      <c r="Y76" s="104">
        <f t="shared" ref="Y76:Y80" si="175">IF(X$5=0,0,+X76/X$5)</f>
        <v>0</v>
      </c>
      <c r="Z76" s="117">
        <f t="shared" ref="Z76:Z80" si="176">+B76+D76+F76+H76+J76+L76+N76+P76+R76+T76+V76+X76</f>
        <v>-7511.4624799999992</v>
      </c>
      <c r="AA76" s="104">
        <f t="shared" ref="AA76:AA80" si="177">IF(Z$5=0,0,+Z76/Z$5)</f>
        <v>-3.0500668569548646E-2</v>
      </c>
      <c r="AB76" s="59"/>
    </row>
    <row r="77" spans="1:28" ht="15.75" customHeight="1" x14ac:dyDescent="0.25">
      <c r="A77" s="32" t="s">
        <v>61</v>
      </c>
      <c r="B77" s="62">
        <f>(+SRL!B77+LLC!AH77)/1000</f>
        <v>0</v>
      </c>
      <c r="C77" s="104">
        <f t="shared" si="165"/>
        <v>0</v>
      </c>
      <c r="D77" s="62">
        <f>(+SRL!D77+LLC!AJ77)/1000</f>
        <v>0</v>
      </c>
      <c r="E77" s="104">
        <f t="shared" si="165"/>
        <v>0</v>
      </c>
      <c r="F77" s="62">
        <f>(+SRL!F77+LLC!AL77)/1000</f>
        <v>0</v>
      </c>
      <c r="G77" s="104">
        <f t="shared" si="166"/>
        <v>0</v>
      </c>
      <c r="H77" s="62">
        <f>(+SRL!H77+LLC!AN77)/1000</f>
        <v>0</v>
      </c>
      <c r="I77" s="104">
        <f t="shared" si="167"/>
        <v>0</v>
      </c>
      <c r="J77" s="62">
        <f>(+SRL!J77+LLC!AP77)/1000</f>
        <v>0</v>
      </c>
      <c r="K77" s="104">
        <f t="shared" si="168"/>
        <v>0</v>
      </c>
      <c r="L77" s="62">
        <f>(+SRL!L77+LLC!AR77)/1000</f>
        <v>0</v>
      </c>
      <c r="M77" s="104">
        <f t="shared" si="169"/>
        <v>0</v>
      </c>
      <c r="N77" s="62">
        <f>(+SRL!N77+LLC!AT77)/1000</f>
        <v>0</v>
      </c>
      <c r="O77" s="104">
        <f t="shared" si="170"/>
        <v>0</v>
      </c>
      <c r="P77" s="62">
        <f>(+SRL!P77+LLC!AV77)/1000</f>
        <v>0</v>
      </c>
      <c r="Q77" s="104">
        <f t="shared" si="171"/>
        <v>0</v>
      </c>
      <c r="R77" s="62">
        <f>(+SRL!R77+LLC!AX77)/1000</f>
        <v>0</v>
      </c>
      <c r="S77" s="104">
        <f t="shared" si="172"/>
        <v>0</v>
      </c>
      <c r="T77" s="62">
        <f>(+SRL!T77+LLC!AZ77)/1000</f>
        <v>0</v>
      </c>
      <c r="U77" s="104">
        <f t="shared" si="173"/>
        <v>0</v>
      </c>
      <c r="V77" s="62">
        <f>(+SRL!V77+LLC!BB77)/1000</f>
        <v>0</v>
      </c>
      <c r="W77" s="104">
        <f t="shared" si="174"/>
        <v>0</v>
      </c>
      <c r="X77" s="62">
        <f>(+SRL!X77+LLC!BD77)/1000</f>
        <v>0</v>
      </c>
      <c r="Y77" s="104">
        <f t="shared" si="175"/>
        <v>0</v>
      </c>
      <c r="Z77" s="117">
        <f t="shared" si="176"/>
        <v>0</v>
      </c>
      <c r="AA77" s="104">
        <f t="shared" si="177"/>
        <v>0</v>
      </c>
      <c r="AB77" s="59"/>
    </row>
    <row r="78" spans="1:28" ht="15.75" customHeight="1" x14ac:dyDescent="0.25">
      <c r="A78" s="32" t="s">
        <v>62</v>
      </c>
      <c r="B78" s="62">
        <f>(+SRL!B78+LLC!AH78)/1000</f>
        <v>0</v>
      </c>
      <c r="C78" s="104">
        <f t="shared" si="165"/>
        <v>0</v>
      </c>
      <c r="D78" s="62">
        <f>(+SRL!D78+LLC!AJ78)/1000</f>
        <v>0</v>
      </c>
      <c r="E78" s="104">
        <f t="shared" si="165"/>
        <v>0</v>
      </c>
      <c r="F78" s="62">
        <f>(+SRL!F78+LLC!AL78)/1000</f>
        <v>0</v>
      </c>
      <c r="G78" s="104">
        <f t="shared" si="166"/>
        <v>0</v>
      </c>
      <c r="H78" s="62">
        <f>(+SRL!H78+LLC!AN78)/1000</f>
        <v>0</v>
      </c>
      <c r="I78" s="104">
        <f t="shared" si="167"/>
        <v>0</v>
      </c>
      <c r="J78" s="62">
        <f>(+SRL!J78+LLC!AP78)/1000</f>
        <v>-0.10004</v>
      </c>
      <c r="K78" s="104">
        <f t="shared" si="168"/>
        <v>-1.7641270443744257E-6</v>
      </c>
      <c r="L78" s="62">
        <f>(+SRL!L78+LLC!AR78)/1000</f>
        <v>0</v>
      </c>
      <c r="M78" s="104">
        <f t="shared" si="169"/>
        <v>0</v>
      </c>
      <c r="N78" s="62">
        <f>(+SRL!N78+LLC!AT78)/1000</f>
        <v>0</v>
      </c>
      <c r="O78" s="104">
        <f t="shared" si="170"/>
        <v>0</v>
      </c>
      <c r="P78" s="62">
        <f>(+SRL!P78+LLC!AV78)/1000</f>
        <v>0</v>
      </c>
      <c r="Q78" s="104">
        <f t="shared" si="171"/>
        <v>0</v>
      </c>
      <c r="R78" s="62">
        <f>(+SRL!R78+LLC!AX78)/1000</f>
        <v>0</v>
      </c>
      <c r="S78" s="104">
        <f t="shared" si="172"/>
        <v>0</v>
      </c>
      <c r="T78" s="62">
        <f>(+SRL!T78+LLC!AZ78)/1000</f>
        <v>0</v>
      </c>
      <c r="U78" s="104">
        <f t="shared" si="173"/>
        <v>0</v>
      </c>
      <c r="V78" s="62">
        <f>(+SRL!V78+LLC!BB78)/1000</f>
        <v>0</v>
      </c>
      <c r="W78" s="104">
        <f t="shared" si="174"/>
        <v>0</v>
      </c>
      <c r="X78" s="62">
        <f>(+SRL!X78+LLC!BD78)/1000</f>
        <v>0</v>
      </c>
      <c r="Y78" s="104">
        <f t="shared" si="175"/>
        <v>0</v>
      </c>
      <c r="Z78" s="117">
        <f t="shared" si="176"/>
        <v>-0.10004</v>
      </c>
      <c r="AA78" s="104">
        <f t="shared" si="177"/>
        <v>-4.062174166245249E-7</v>
      </c>
      <c r="AB78" s="59"/>
    </row>
    <row r="79" spans="1:28" ht="15.75" customHeight="1" x14ac:dyDescent="0.25">
      <c r="A79" s="32" t="s">
        <v>63</v>
      </c>
      <c r="B79" s="62">
        <f>(+SRL!B79+LLC!AH79)/1000</f>
        <v>0</v>
      </c>
      <c r="C79" s="104">
        <f t="shared" si="165"/>
        <v>0</v>
      </c>
      <c r="D79" s="62">
        <f>(+SRL!D79+LLC!AJ79)/1000</f>
        <v>0</v>
      </c>
      <c r="E79" s="104">
        <f t="shared" si="165"/>
        <v>0</v>
      </c>
      <c r="F79" s="62">
        <f>(+SRL!F79+LLC!AL79)/1000</f>
        <v>0</v>
      </c>
      <c r="G79" s="104">
        <f t="shared" si="166"/>
        <v>0</v>
      </c>
      <c r="H79" s="62">
        <f>(+SRL!H79+LLC!AN79)/1000</f>
        <v>0</v>
      </c>
      <c r="I79" s="104">
        <f t="shared" si="167"/>
        <v>0</v>
      </c>
      <c r="J79" s="62">
        <f>(+SRL!J79+LLC!AP79)/1000</f>
        <v>0</v>
      </c>
      <c r="K79" s="104">
        <f t="shared" si="168"/>
        <v>0</v>
      </c>
      <c r="L79" s="62">
        <f>(+SRL!L79+LLC!AR79)/1000</f>
        <v>0</v>
      </c>
      <c r="M79" s="104">
        <f t="shared" si="169"/>
        <v>0</v>
      </c>
      <c r="N79" s="62">
        <f>(+SRL!N79+LLC!AT79)/1000</f>
        <v>0</v>
      </c>
      <c r="O79" s="104">
        <f t="shared" si="170"/>
        <v>0</v>
      </c>
      <c r="P79" s="62">
        <f>(+SRL!P79+LLC!AV79)/1000</f>
        <v>0</v>
      </c>
      <c r="Q79" s="104">
        <f t="shared" si="171"/>
        <v>0</v>
      </c>
      <c r="R79" s="62">
        <f>(+SRL!R79+LLC!AX79)/1000</f>
        <v>0</v>
      </c>
      <c r="S79" s="104">
        <f t="shared" si="172"/>
        <v>0</v>
      </c>
      <c r="T79" s="62">
        <f>(+SRL!T79+LLC!AZ79)/1000</f>
        <v>0</v>
      </c>
      <c r="U79" s="104">
        <f t="shared" si="173"/>
        <v>0</v>
      </c>
      <c r="V79" s="62">
        <f>(+SRL!V79+LLC!BB79)/1000</f>
        <v>0</v>
      </c>
      <c r="W79" s="104">
        <f t="shared" si="174"/>
        <v>0</v>
      </c>
      <c r="X79" s="62">
        <f>(+SRL!X79+LLC!BD79)/1000</f>
        <v>0</v>
      </c>
      <c r="Y79" s="104">
        <f t="shared" si="175"/>
        <v>0</v>
      </c>
      <c r="Z79" s="117">
        <f t="shared" si="176"/>
        <v>0</v>
      </c>
      <c r="AA79" s="104">
        <f t="shared" si="177"/>
        <v>0</v>
      </c>
      <c r="AB79" s="59"/>
    </row>
    <row r="80" spans="1:28" ht="15.75" customHeight="1" x14ac:dyDescent="0.25">
      <c r="A80" s="32" t="s">
        <v>64</v>
      </c>
      <c r="B80" s="62">
        <f>(+SRL!B80+LLC!AH80)/1000</f>
        <v>0</v>
      </c>
      <c r="C80" s="104">
        <f t="shared" si="165"/>
        <v>0</v>
      </c>
      <c r="D80" s="62">
        <f>(+SRL!D80+LLC!AJ80)/1000</f>
        <v>0</v>
      </c>
      <c r="E80" s="104">
        <f t="shared" si="165"/>
        <v>0</v>
      </c>
      <c r="F80" s="62">
        <f>(+SRL!F80+LLC!AL80)/1000</f>
        <v>0</v>
      </c>
      <c r="G80" s="104">
        <f t="shared" si="166"/>
        <v>0</v>
      </c>
      <c r="H80" s="62">
        <f>(+SRL!H80+LLC!AN80)/1000</f>
        <v>0</v>
      </c>
      <c r="I80" s="104">
        <f t="shared" si="167"/>
        <v>0</v>
      </c>
      <c r="J80" s="62">
        <f>(+SRL!J80+LLC!AP80)/1000</f>
        <v>0</v>
      </c>
      <c r="K80" s="104">
        <f t="shared" si="168"/>
        <v>0</v>
      </c>
      <c r="L80" s="62">
        <f>(+SRL!L80+LLC!AR80)/1000</f>
        <v>0</v>
      </c>
      <c r="M80" s="104">
        <f t="shared" si="169"/>
        <v>0</v>
      </c>
      <c r="N80" s="62">
        <f>(+SRL!N80+LLC!AT80)/1000</f>
        <v>0</v>
      </c>
      <c r="O80" s="104">
        <f t="shared" si="170"/>
        <v>0</v>
      </c>
      <c r="P80" s="62">
        <f>(+SRL!P80+LLC!AV80)/1000</f>
        <v>0</v>
      </c>
      <c r="Q80" s="104">
        <f t="shared" si="171"/>
        <v>0</v>
      </c>
      <c r="R80" s="62">
        <f>(+SRL!R80+LLC!AX80)/1000</f>
        <v>0</v>
      </c>
      <c r="S80" s="104">
        <f t="shared" si="172"/>
        <v>0</v>
      </c>
      <c r="T80" s="62">
        <f>(+SRL!T80+LLC!AZ80)/1000</f>
        <v>0</v>
      </c>
      <c r="U80" s="104">
        <f t="shared" si="173"/>
        <v>0</v>
      </c>
      <c r="V80" s="62">
        <f>(+SRL!V80+LLC!BB80)/1000</f>
        <v>0</v>
      </c>
      <c r="W80" s="104">
        <f t="shared" si="174"/>
        <v>0</v>
      </c>
      <c r="X80" s="62">
        <f>(+SRL!X80+LLC!BD80)/1000</f>
        <v>0</v>
      </c>
      <c r="Y80" s="104">
        <f t="shared" si="175"/>
        <v>0</v>
      </c>
      <c r="Z80" s="117">
        <f t="shared" si="176"/>
        <v>0</v>
      </c>
      <c r="AA80" s="104">
        <f t="shared" si="177"/>
        <v>0</v>
      </c>
      <c r="AB80" s="59"/>
    </row>
    <row r="81" spans="1:28" ht="15.75" customHeight="1" x14ac:dyDescent="0.25">
      <c r="A81" s="38" t="s">
        <v>65</v>
      </c>
      <c r="B81" s="60">
        <f t="shared" ref="B81:Z81" si="178">SUM(B74:B80)</f>
        <v>7988.1977683484793</v>
      </c>
      <c r="C81" s="107">
        <f>IF(B$5=0,0,+B81/B$5)</f>
        <v>0.17258053861572142</v>
      </c>
      <c r="D81" s="60">
        <f t="shared" ref="D81" si="179">SUM(D74:D80)</f>
        <v>5623.9008300674959</v>
      </c>
      <c r="E81" s="107">
        <f>IF(D$5=0,0,+D81/D$5)</f>
        <v>0.11437532714060883</v>
      </c>
      <c r="F81" s="60">
        <f t="shared" ref="F81" si="180">SUM(F74:F80)</f>
        <v>7901.3833129624982</v>
      </c>
      <c r="G81" s="107">
        <f>IF(F$5=0,0,+F81/F$5)</f>
        <v>0.1631912731367294</v>
      </c>
      <c r="H81" s="60">
        <f t="shared" ref="H81" si="181">SUM(H74:H80)</f>
        <v>3954.6085760425358</v>
      </c>
      <c r="I81" s="107">
        <f>IF(H$5=0,0,+H81/H$5)</f>
        <v>8.6555243306631974E-2</v>
      </c>
      <c r="J81" s="60">
        <f t="shared" ref="J81:L81" si="182">SUM(J74:J80)</f>
        <v>9910.0849888888879</v>
      </c>
      <c r="K81" s="107">
        <f>IF(J$5=0,0,+J81/J$5)</f>
        <v>0.17475658677476924</v>
      </c>
      <c r="L81" s="60">
        <f t="shared" si="182"/>
        <v>0</v>
      </c>
      <c r="M81" s="107">
        <f>IF(L$5=0,0,+L81/L$5)</f>
        <v>0</v>
      </c>
      <c r="N81" s="60">
        <f t="shared" ref="N81" si="183">SUM(N74:N80)</f>
        <v>0</v>
      </c>
      <c r="O81" s="107">
        <f>IF(N$5=0,0,+N81/N$5)</f>
        <v>0</v>
      </c>
      <c r="P81" s="60">
        <f t="shared" ref="P81" si="184">SUM(P74:P80)</f>
        <v>0</v>
      </c>
      <c r="Q81" s="107">
        <f>IF(P$5=0,0,+P81/P$5)</f>
        <v>0</v>
      </c>
      <c r="R81" s="60">
        <f t="shared" ref="R81" si="185">SUM(R74:R80)</f>
        <v>0</v>
      </c>
      <c r="S81" s="107">
        <f>IF(R$5=0,0,+R81/R$5)</f>
        <v>0</v>
      </c>
      <c r="T81" s="60">
        <f t="shared" ref="T81" si="186">SUM(T74:T80)</f>
        <v>0</v>
      </c>
      <c r="U81" s="107">
        <f>IF(T$5=0,0,+T81/T$5)</f>
        <v>0</v>
      </c>
      <c r="V81" s="60">
        <f t="shared" ref="V81" si="187">SUM(V74:V80)</f>
        <v>0</v>
      </c>
      <c r="W81" s="107">
        <f>IF(V$5=0,0,+V81/V$5)</f>
        <v>0</v>
      </c>
      <c r="X81" s="60">
        <f t="shared" ref="X81" si="188">SUM(X74:X80)</f>
        <v>0</v>
      </c>
      <c r="Y81" s="107">
        <f>IF(X$5=0,0,+X81/X$5)</f>
        <v>0</v>
      </c>
      <c r="Z81" s="127">
        <f t="shared" si="178"/>
        <v>35378.175476309894</v>
      </c>
      <c r="AA81" s="107">
        <f>IF(Z$5=0,0,+Z81/Z$5)</f>
        <v>0.14365484852934551</v>
      </c>
      <c r="AB81" s="59"/>
    </row>
    <row r="82" spans="1:28" x14ac:dyDescent="0.25">
      <c r="A82" s="38" t="s">
        <v>116</v>
      </c>
      <c r="B82" s="45">
        <f t="shared" ref="B82:Z82" si="189">IF(ISERROR(B81/B8),0,+B81/B8)</f>
        <v>0.17258053861572142</v>
      </c>
      <c r="C82" s="107"/>
      <c r="D82" s="45">
        <f t="shared" ref="D82" si="190">IF(ISERROR(D81/D8),0,+D81/D8)</f>
        <v>0.11437532714060883</v>
      </c>
      <c r="E82" s="107"/>
      <c r="F82" s="45">
        <f t="shared" ref="F82" si="191">IF(ISERROR(F81/F8),0,+F81/F8)</f>
        <v>0.1631912731367294</v>
      </c>
      <c r="G82" s="107"/>
      <c r="H82" s="45">
        <f t="shared" ref="H82" si="192">IF(ISERROR(H81/H8),0,+H81/H8)</f>
        <v>8.6555243306631974E-2</v>
      </c>
      <c r="I82" s="107"/>
      <c r="J82" s="45">
        <f t="shared" ref="J82:L82" si="193">IF(ISERROR(J81/J8),0,+J81/J8)</f>
        <v>0.17475658677476924</v>
      </c>
      <c r="K82" s="107"/>
      <c r="L82" s="45">
        <f t="shared" si="193"/>
        <v>0</v>
      </c>
      <c r="M82" s="107"/>
      <c r="N82" s="45">
        <f t="shared" ref="N82" si="194">IF(ISERROR(N81/N8),0,+N81/N8)</f>
        <v>0</v>
      </c>
      <c r="O82" s="107"/>
      <c r="P82" s="45">
        <f t="shared" ref="P82" si="195">IF(ISERROR(P81/P8),0,+P81/P8)</f>
        <v>0</v>
      </c>
      <c r="Q82" s="107"/>
      <c r="R82" s="45">
        <f t="shared" ref="R82" si="196">IF(ISERROR(R81/R8),0,+R81/R8)</f>
        <v>0</v>
      </c>
      <c r="S82" s="107"/>
      <c r="T82" s="45">
        <f t="shared" ref="T82" si="197">IF(ISERROR(T81/T8),0,+T81/T8)</f>
        <v>0</v>
      </c>
      <c r="U82" s="107"/>
      <c r="V82" s="45">
        <f t="shared" ref="V82" si="198">IF(ISERROR(V81/V8),0,+V81/V8)</f>
        <v>0</v>
      </c>
      <c r="W82" s="107"/>
      <c r="X82" s="45">
        <f t="shared" ref="X82" si="199">IF(ISERROR(X81/X8),0,+X81/X8)</f>
        <v>0</v>
      </c>
      <c r="Y82" s="107"/>
      <c r="Z82" s="61">
        <f t="shared" si="189"/>
        <v>0.14365484852934551</v>
      </c>
      <c r="AA82" s="107"/>
      <c r="AB82" s="59"/>
    </row>
    <row r="83" spans="1:28" ht="15.75" customHeight="1" x14ac:dyDescent="0.25">
      <c r="A83" s="94"/>
      <c r="B83" s="129">
        <f>+B81-(+SRL!B81+LLC!AH81)/1000</f>
        <v>0</v>
      </c>
      <c r="C83" s="129"/>
      <c r="D83" s="129">
        <f>+D81-(+SRL!D81+LLC!AJ81)/1000</f>
        <v>0</v>
      </c>
      <c r="E83" s="129"/>
      <c r="F83" s="129">
        <f>+F81-(+SRL!F81+LLC!AL81)/1000</f>
        <v>0</v>
      </c>
      <c r="G83" s="129"/>
      <c r="H83" s="129">
        <f>+H81-(+SRL!H81+LLC!AN81)/1000</f>
        <v>0</v>
      </c>
      <c r="I83" s="129"/>
      <c r="J83" s="129">
        <f>+J81-(+SRL!J81+LLC!AP81)/1000</f>
        <v>0</v>
      </c>
      <c r="K83" s="129"/>
      <c r="L83" s="129">
        <f>+L81-(+SRL!L81+LLC!AR81)/1000</f>
        <v>0</v>
      </c>
      <c r="M83" s="129"/>
      <c r="N83" s="129">
        <f>+N81-(+SRL!N81+LLC!AT81)/1000</f>
        <v>0</v>
      </c>
      <c r="O83" s="129"/>
      <c r="P83" s="129">
        <f>+P81-(+SRL!P81+LLC!AV81)/1000</f>
        <v>0</v>
      </c>
      <c r="Q83" s="129"/>
      <c r="R83" s="129">
        <f>+R81-(+SRL!R81+LLC!AX81)/1000</f>
        <v>0</v>
      </c>
      <c r="S83" s="129"/>
      <c r="T83" s="129">
        <f>+T81-(+SRL!T81+LLC!AZ81)/1000</f>
        <v>0</v>
      </c>
      <c r="U83" s="129"/>
      <c r="V83" s="129">
        <f>+V81-(+SRL!V81+LLC!BB81)/1000</f>
        <v>0</v>
      </c>
      <c r="W83" s="129"/>
      <c r="X83" s="129">
        <f>+X81-(+SRL!X81+LLC!BD81)/1000</f>
        <v>0</v>
      </c>
      <c r="Y83" s="129"/>
      <c r="Z83" s="129">
        <f>+Z81-(+SRL!Z81+LLC!BF81)/1000+(LLC!AF81)/1000</f>
        <v>8.8675733422860503E-12</v>
      </c>
      <c r="AA83" s="129"/>
      <c r="AB83" s="59"/>
    </row>
    <row r="84" spans="1:28" ht="15.75" customHeight="1" x14ac:dyDescent="0.25">
      <c r="A84" s="94"/>
      <c r="B84" s="43"/>
      <c r="C84" s="130"/>
      <c r="D84" s="43"/>
      <c r="E84" s="130"/>
      <c r="F84" s="43"/>
      <c r="G84" s="130"/>
      <c r="H84" s="43"/>
      <c r="I84" s="130"/>
      <c r="J84" s="129">
        <f>+J81-SRL!J81/1000-LLC!AP81/1000</f>
        <v>-8.1286088970955461E-12</v>
      </c>
      <c r="K84" s="130"/>
      <c r="L84" s="43"/>
      <c r="M84" s="130"/>
      <c r="N84" s="43"/>
      <c r="O84" s="130"/>
      <c r="P84" s="43"/>
      <c r="Q84" s="130"/>
      <c r="R84" s="43"/>
      <c r="S84" s="130"/>
      <c r="T84" s="43"/>
      <c r="U84" s="130"/>
      <c r="V84" s="43"/>
      <c r="W84" s="130"/>
      <c r="X84" s="43"/>
      <c r="Y84" s="130"/>
      <c r="Z84" s="129">
        <f>+Z81-B81-D81-F81-H81-J81-L81-N81-P81-R81-T81-V81-X81</f>
        <v>-5.4569682106375694E-12</v>
      </c>
      <c r="AA84" s="130"/>
      <c r="AB84" s="59"/>
    </row>
    <row r="85" spans="1:28" ht="15.75" customHeight="1" x14ac:dyDescent="0.25">
      <c r="A85" s="94"/>
      <c r="B85" s="43"/>
      <c r="C85" s="130"/>
      <c r="D85" s="43"/>
      <c r="E85" s="130"/>
      <c r="F85" s="43"/>
      <c r="G85" s="130"/>
      <c r="H85" s="43"/>
      <c r="I85" s="130"/>
      <c r="J85" s="43"/>
      <c r="K85" s="130"/>
      <c r="L85" s="43"/>
      <c r="M85" s="130"/>
      <c r="N85" s="43"/>
      <c r="O85" s="130"/>
      <c r="P85" s="43"/>
      <c r="Q85" s="130"/>
      <c r="R85" s="43"/>
      <c r="S85" s="130"/>
      <c r="T85" s="43"/>
      <c r="U85" s="130"/>
      <c r="V85" s="43"/>
      <c r="W85" s="130"/>
      <c r="X85" s="43"/>
      <c r="Y85" s="130"/>
      <c r="Z85" s="44"/>
      <c r="AA85" s="130"/>
      <c r="AB85" s="59"/>
    </row>
    <row r="86" spans="1:28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</row>
    <row r="87" spans="1:28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</row>
    <row r="88" spans="1:28" ht="15.75" customHeight="1" x14ac:dyDescent="0.25">
      <c r="A88" s="32" t="s">
        <v>112</v>
      </c>
      <c r="B88" s="62">
        <f>(+SRL!B88+LLC!AH88)/1000</f>
        <v>4443.2280000000001</v>
      </c>
      <c r="C88" s="104">
        <f>B88/B$5</f>
        <v>9.599345229918986E-2</v>
      </c>
      <c r="D88" s="62">
        <f>(+SRL!D88+LLC!AJ88)/1000</f>
        <v>4415.2830000000004</v>
      </c>
      <c r="E88" s="104">
        <f>D88/D$5</f>
        <v>8.9795224489637379E-2</v>
      </c>
      <c r="F88" s="62">
        <f>(+SRL!F88+LLC!AL88)/1000</f>
        <v>4788.9920000000002</v>
      </c>
      <c r="G88" s="104">
        <f>F88/F$5</f>
        <v>9.8909478323814276E-2</v>
      </c>
      <c r="H88" s="62">
        <f>(+SRL!H88+LLC!AN88)/1000</f>
        <v>4788.9920000000002</v>
      </c>
      <c r="I88" s="104">
        <f>H88/H$5</f>
        <v>0.10481754635962626</v>
      </c>
      <c r="J88" s="62">
        <f>(+SRL!J88+LLC!AP88)/1000</f>
        <v>4788.9920000000002</v>
      </c>
      <c r="K88" s="104">
        <f>J88/J$5</f>
        <v>8.4450122975737396E-2</v>
      </c>
      <c r="L88" s="62">
        <f>+SRL!L88+LLC!AR88</f>
        <v>0</v>
      </c>
      <c r="M88" s="104" t="e">
        <f>L88/L$5</f>
        <v>#DIV/0!</v>
      </c>
      <c r="N88" s="62">
        <f>+SRL!N88+LLC!AT88</f>
        <v>0</v>
      </c>
      <c r="O88" s="104" t="e">
        <f>N88/N$5</f>
        <v>#DIV/0!</v>
      </c>
      <c r="P88" s="62">
        <f>+SRL!P88+LLC!AV88</f>
        <v>0</v>
      </c>
      <c r="Q88" s="104" t="e">
        <f>P88/P$5</f>
        <v>#DIV/0!</v>
      </c>
      <c r="R88" s="62">
        <f>+SRL!R88+LLC!AX88</f>
        <v>0</v>
      </c>
      <c r="S88" s="104" t="e">
        <f>R88/R$5</f>
        <v>#DIV/0!</v>
      </c>
      <c r="T88" s="62">
        <f>+SRL!T88+LLC!AZ88</f>
        <v>0</v>
      </c>
      <c r="U88" s="104" t="e">
        <f>T88/T$5</f>
        <v>#DIV/0!</v>
      </c>
      <c r="V88" s="62">
        <f>+SRL!V88+LLC!BB88</f>
        <v>0</v>
      </c>
      <c r="W88" s="104" t="e">
        <f>V88/V$5</f>
        <v>#DIV/0!</v>
      </c>
      <c r="X88" s="62">
        <f>+SRL!X88+LLC!BD88</f>
        <v>0</v>
      </c>
      <c r="Y88" s="104" t="e">
        <f>X88/X$5</f>
        <v>#DIV/0!</v>
      </c>
      <c r="Z88" s="134">
        <f t="shared" ref="Z88:Z91" si="200">+B88+D88+F88+H88+J88+L88+N88+P88+R88+T88+V88+X88</f>
        <v>23225.487000000001</v>
      </c>
      <c r="AA88" s="104">
        <f>Z88/Z$5</f>
        <v>9.430824998986892E-2</v>
      </c>
      <c r="AB88" s="59"/>
    </row>
    <row r="89" spans="1:28" ht="15.75" customHeight="1" x14ac:dyDescent="0.25">
      <c r="A89" s="92" t="s">
        <v>113</v>
      </c>
      <c r="B89" s="62">
        <f>(+SRL!B89+LLC!AH89)/1000</f>
        <v>14632.366</v>
      </c>
      <c r="C89" s="104">
        <f>B89/B$5</f>
        <v>0.31612407187866293</v>
      </c>
      <c r="D89" s="62">
        <f>(+SRL!D89+LLC!AJ89)/1000</f>
        <v>14632.366</v>
      </c>
      <c r="E89" s="104">
        <f>D89/D$5</f>
        <v>0.29758377657435259</v>
      </c>
      <c r="F89" s="62">
        <f>(+SRL!F89+LLC!AL89)/1000</f>
        <v>14632.366</v>
      </c>
      <c r="G89" s="104">
        <f>F89/F$5</f>
        <v>0.30220966911264768</v>
      </c>
      <c r="H89" s="62">
        <f>(+SRL!H89+LLC!AN89)/1000</f>
        <v>14632.366</v>
      </c>
      <c r="I89" s="104">
        <f>H89/H$5</f>
        <v>0.32026127868996629</v>
      </c>
      <c r="J89" s="62">
        <f>(+SRL!J89+LLC!AP89)/1000</f>
        <v>14632.366</v>
      </c>
      <c r="K89" s="104">
        <f>J89/J$5</f>
        <v>0.2580303137123634</v>
      </c>
      <c r="L89" s="62">
        <f>+SRL!L89+LLC!AR89</f>
        <v>0</v>
      </c>
      <c r="M89" s="104" t="e">
        <f>L89/L$5</f>
        <v>#DIV/0!</v>
      </c>
      <c r="N89" s="62">
        <f>+SRL!N89+LLC!AT89</f>
        <v>0</v>
      </c>
      <c r="O89" s="104" t="e">
        <f>N89/N$5</f>
        <v>#DIV/0!</v>
      </c>
      <c r="P89" s="62">
        <f>+SRL!P89+LLC!AV89</f>
        <v>0</v>
      </c>
      <c r="Q89" s="104" t="e">
        <f>P89/P$5</f>
        <v>#DIV/0!</v>
      </c>
      <c r="R89" s="62">
        <f>+SRL!R89+LLC!AX89</f>
        <v>0</v>
      </c>
      <c r="S89" s="104" t="e">
        <f>R89/R$5</f>
        <v>#DIV/0!</v>
      </c>
      <c r="T89" s="62">
        <f>+SRL!T89+LLC!AZ89</f>
        <v>0</v>
      </c>
      <c r="U89" s="104" t="e">
        <f>T89/T$5</f>
        <v>#DIV/0!</v>
      </c>
      <c r="V89" s="62">
        <f>+SRL!V89+LLC!BB89</f>
        <v>0</v>
      </c>
      <c r="W89" s="104" t="e">
        <f>V89/V$5</f>
        <v>#DIV/0!</v>
      </c>
      <c r="X89" s="62">
        <f>+SRL!X89+LLC!BD89</f>
        <v>0</v>
      </c>
      <c r="Y89" s="104" t="e">
        <f>X89/X$5</f>
        <v>#DIV/0!</v>
      </c>
      <c r="Z89" s="134">
        <f t="shared" si="200"/>
        <v>73161.83</v>
      </c>
      <c r="AA89" s="104">
        <f>Z89/Z$5</f>
        <v>0.29707726487527653</v>
      </c>
      <c r="AB89" s="59"/>
    </row>
    <row r="90" spans="1:28" ht="15.75" customHeight="1" x14ac:dyDescent="0.25">
      <c r="A90" s="92" t="s">
        <v>114</v>
      </c>
      <c r="B90" s="62">
        <f>(+SRL!B90+LLC!AH90)/1000</f>
        <v>27211.187999999998</v>
      </c>
      <c r="C90" s="104">
        <f>B90/B$5</f>
        <v>0.58788247582214725</v>
      </c>
      <c r="D90" s="62">
        <f>(+SRL!D90+LLC!AJ90)/1000</f>
        <v>30122.928</v>
      </c>
      <c r="E90" s="104">
        <f>D90/D$5</f>
        <v>0.61262099893601007</v>
      </c>
      <c r="F90" s="139">
        <f>(+SRL!F90+LLC!AL90)/1000</f>
        <v>28996.57</v>
      </c>
      <c r="G90" s="104">
        <f>F90/F$5</f>
        <v>0.59888085256353807</v>
      </c>
      <c r="H90" s="139">
        <f>(+SRL!H90+LLC!AN90)/1000</f>
        <v>26267.481</v>
      </c>
      <c r="I90" s="104">
        <f>H90/H$5</f>
        <v>0.57492117495040751</v>
      </c>
      <c r="J90" s="62">
        <f>(+SRL!J90+LLC!AP90)/1000</f>
        <v>37286.576000000001</v>
      </c>
      <c r="K90" s="104">
        <f>J90/J$5</f>
        <v>0.6575195633118992</v>
      </c>
      <c r="L90" s="62">
        <f>+SRL!L90+LLC!AR90</f>
        <v>0</v>
      </c>
      <c r="M90" s="104" t="e">
        <f>L90/L$5</f>
        <v>#DIV/0!</v>
      </c>
      <c r="N90" s="62">
        <f>+SRL!N90+LLC!AT90</f>
        <v>0</v>
      </c>
      <c r="O90" s="104" t="e">
        <f>N90/N$5</f>
        <v>#DIV/0!</v>
      </c>
      <c r="P90" s="62">
        <f>+SRL!P90+LLC!AV90</f>
        <v>0</v>
      </c>
      <c r="Q90" s="104" t="e">
        <f>P90/P$5</f>
        <v>#DIV/0!</v>
      </c>
      <c r="R90" s="62">
        <f>+SRL!R90+LLC!AX90</f>
        <v>0</v>
      </c>
      <c r="S90" s="104" t="e">
        <f>R90/R$5</f>
        <v>#DIV/0!</v>
      </c>
      <c r="T90" s="62">
        <f>+SRL!T90+LLC!AZ90</f>
        <v>0</v>
      </c>
      <c r="U90" s="104" t="e">
        <f>T90/T$5</f>
        <v>#DIV/0!</v>
      </c>
      <c r="V90" s="62">
        <f>+SRL!V90+LLC!BB90</f>
        <v>0</v>
      </c>
      <c r="W90" s="104" t="e">
        <f>V90/V$5</f>
        <v>#DIV/0!</v>
      </c>
      <c r="X90" s="62">
        <f>+SRL!X90+LLC!BD90</f>
        <v>0</v>
      </c>
      <c r="Y90" s="104" t="e">
        <f>X90/X$5</f>
        <v>#DIV/0!</v>
      </c>
      <c r="Z90" s="134">
        <f t="shared" si="200"/>
        <v>149884.74299999999</v>
      </c>
      <c r="AA90" s="104">
        <f>Z90/Z$5</f>
        <v>0.60861448513485439</v>
      </c>
      <c r="AB90" s="59"/>
    </row>
    <row r="91" spans="1:28" ht="15.75" customHeight="1" x14ac:dyDescent="0.25">
      <c r="A91" s="92" t="s">
        <v>115</v>
      </c>
      <c r="B91" s="62">
        <f>(+SRL!B91+LLC!AH91)/1000</f>
        <v>0</v>
      </c>
      <c r="C91" s="104">
        <f>B91/B$5</f>
        <v>0</v>
      </c>
      <c r="D91" s="62">
        <f>(+SRL!D91+LLC!AJ91)/1000</f>
        <v>0</v>
      </c>
      <c r="E91" s="104">
        <f>D91/D$5</f>
        <v>0</v>
      </c>
      <c r="F91" s="62">
        <f>(+SRL!F91+LLC!AL91)/1000</f>
        <v>0</v>
      </c>
      <c r="G91" s="104">
        <f>F91/F$5</f>
        <v>0</v>
      </c>
      <c r="H91" s="62">
        <f>(+SRL!H91+LLC!AN91)/1000</f>
        <v>0</v>
      </c>
      <c r="I91" s="104">
        <f>H91/H$5</f>
        <v>0</v>
      </c>
      <c r="J91" s="62">
        <f>(+SRL!J91+LLC!AP91)/1000</f>
        <v>0</v>
      </c>
      <c r="K91" s="104">
        <f>J91/J$5</f>
        <v>0</v>
      </c>
      <c r="L91" s="62">
        <f>+SRL!L91+LLC!AR91</f>
        <v>0</v>
      </c>
      <c r="M91" s="104" t="e">
        <f>L91/L$5</f>
        <v>#DIV/0!</v>
      </c>
      <c r="N91" s="62">
        <f>+SRL!N91+LLC!AT91</f>
        <v>0</v>
      </c>
      <c r="O91" s="104" t="e">
        <f>N91/N$5</f>
        <v>#DIV/0!</v>
      </c>
      <c r="P91" s="62">
        <f>+SRL!P91+LLC!AV91</f>
        <v>0</v>
      </c>
      <c r="Q91" s="104" t="e">
        <f>P91/P$5</f>
        <v>#DIV/0!</v>
      </c>
      <c r="R91" s="62">
        <f>+SRL!R91+LLC!AX91</f>
        <v>0</v>
      </c>
      <c r="S91" s="104" t="e">
        <f>R91/R$5</f>
        <v>#DIV/0!</v>
      </c>
      <c r="T91" s="62">
        <f>+SRL!T91+LLC!AZ91</f>
        <v>0</v>
      </c>
      <c r="U91" s="104" t="e">
        <f>T91/T$5</f>
        <v>#DIV/0!</v>
      </c>
      <c r="V91" s="62">
        <f>+SRL!V91+LLC!BB91</f>
        <v>0</v>
      </c>
      <c r="W91" s="104" t="e">
        <f>V91/V$5</f>
        <v>#DIV/0!</v>
      </c>
      <c r="X91" s="62">
        <f>+SRL!X91+LLC!BD91</f>
        <v>0</v>
      </c>
      <c r="Y91" s="104" t="e">
        <f>X91/X$5</f>
        <v>#DIV/0!</v>
      </c>
      <c r="Z91" s="134">
        <f t="shared" si="200"/>
        <v>0</v>
      </c>
      <c r="AA91" s="104">
        <f>Z91/Z$5</f>
        <v>0</v>
      </c>
      <c r="AB91" s="59"/>
    </row>
    <row r="92" spans="1:28" ht="15.75" customHeight="1" x14ac:dyDescent="0.25">
      <c r="A92" s="9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8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8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8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8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</row>
    <row r="97" spans="1:27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</row>
    <row r="98" spans="1:27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</row>
    <row r="99" spans="1:27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</row>
    <row r="100" spans="1:27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</row>
    <row r="101" spans="1:27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</row>
    <row r="102" spans="1:27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</row>
    <row r="103" spans="1:27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</row>
    <row r="104" spans="1:27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</row>
    <row r="105" spans="1:27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</row>
    <row r="106" spans="1:27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</row>
    <row r="107" spans="1:27" ht="15.75" customHeight="1" x14ac:dyDescent="0.25">
      <c r="A107" s="97"/>
    </row>
    <row r="108" spans="1:27" ht="15.75" customHeight="1" x14ac:dyDescent="0.25">
      <c r="A108" s="97"/>
    </row>
    <row r="109" spans="1:27" ht="15.75" customHeight="1" x14ac:dyDescent="0.25">
      <c r="A109" s="97"/>
    </row>
    <row r="110" spans="1:27" ht="15.75" customHeight="1" x14ac:dyDescent="0.25">
      <c r="A110" s="97"/>
    </row>
    <row r="111" spans="1:27" ht="15.75" customHeight="1" x14ac:dyDescent="0.25">
      <c r="A111" s="97"/>
    </row>
    <row r="112" spans="1:27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55CA-39D4-4B31-8FEF-9B2C7D9C9680}">
  <sheetPr>
    <tabColor theme="8" tint="0.59999389629810485"/>
  </sheetPr>
  <dimension ref="A1:AB858"/>
  <sheetViews>
    <sheetView showGridLines="0" showZeros="0" workbookViewId="0">
      <pane xSplit="1" ySplit="4" topLeftCell="B55" activePane="bottomRight" state="frozen"/>
      <selection pane="topRight" activeCell="B1" sqref="B1"/>
      <selection pane="bottomLeft" activeCell="A5" sqref="A5"/>
      <selection pane="bottomRight" activeCell="J62" sqref="J62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</cols>
  <sheetData>
    <row r="1" spans="1:28" ht="15.75" x14ac:dyDescent="0.25">
      <c r="A1" s="89" t="s">
        <v>132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66" t="s">
        <v>130</v>
      </c>
      <c r="AA1" s="58"/>
      <c r="AB1" s="59"/>
    </row>
    <row r="2" spans="1:28" x14ac:dyDescent="0.25">
      <c r="A2" s="33" t="s">
        <v>1</v>
      </c>
      <c r="B2" s="67">
        <f>+SRL!AD2</f>
        <v>1185.97</v>
      </c>
      <c r="C2" s="58"/>
      <c r="D2" s="67">
        <f>+SRL!AF2</f>
        <v>1219.98</v>
      </c>
      <c r="E2" s="58"/>
      <c r="F2" s="67">
        <f>+SRL!AH2</f>
        <v>1319.46</v>
      </c>
      <c r="G2" s="58"/>
      <c r="H2" s="67">
        <f>+SRL!AJ2</f>
        <v>1195.73</v>
      </c>
      <c r="I2" s="58"/>
      <c r="J2" s="67">
        <f>+SRL!AL2</f>
        <v>1204.92</v>
      </c>
      <c r="K2" s="163">
        <f>+'Combined Pesos'!J61/'Combinado usd'!J2</f>
        <v>8.5</v>
      </c>
      <c r="L2" s="67">
        <f>+SRL!AN2</f>
        <v>1</v>
      </c>
      <c r="M2" s="58"/>
      <c r="N2" s="67">
        <f>+SRL!AP2</f>
        <v>1</v>
      </c>
      <c r="O2" s="58"/>
      <c r="P2" s="67">
        <f>+SRL!AR2</f>
        <v>1</v>
      </c>
      <c r="Q2" s="58"/>
      <c r="R2" s="67">
        <f>+SRL!AT2</f>
        <v>1</v>
      </c>
      <c r="S2" s="58"/>
      <c r="T2" s="67">
        <f>+SRL!AV2</f>
        <v>1</v>
      </c>
      <c r="U2" s="58"/>
      <c r="V2" s="67">
        <f>+SRL!AX2</f>
        <v>1</v>
      </c>
      <c r="W2" s="58"/>
      <c r="X2" s="67">
        <f>+SRL!AZ2</f>
        <v>1</v>
      </c>
      <c r="Y2" s="58"/>
      <c r="Z2" s="1"/>
      <c r="AA2" s="58"/>
      <c r="AB2" s="59"/>
    </row>
    <row r="3" spans="1:28" x14ac:dyDescent="0.25">
      <c r="A3" s="90"/>
      <c r="B3" s="58"/>
      <c r="C3" s="58"/>
      <c r="D3" s="58"/>
      <c r="E3" s="58"/>
      <c r="F3" s="58"/>
      <c r="G3" s="58"/>
      <c r="H3" s="137"/>
      <c r="I3" s="58"/>
      <c r="J3" s="58"/>
      <c r="K3" s="163">
        <f>+'Combined Pesos'!J62/'Combinado usd'!J2</f>
        <v>-9.0139686544427082</v>
      </c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1"/>
      <c r="AA3" s="58"/>
      <c r="AB3" s="59"/>
    </row>
    <row r="4" spans="1:28" x14ac:dyDescent="0.25">
      <c r="A4" s="34" t="s">
        <v>2</v>
      </c>
      <c r="B4" s="37">
        <f>+SRL!B4</f>
        <v>45658</v>
      </c>
      <c r="C4" s="102" t="s">
        <v>128</v>
      </c>
      <c r="D4" s="37">
        <f>+SRL!D4</f>
        <v>45716</v>
      </c>
      <c r="E4" s="102" t="s">
        <v>128</v>
      </c>
      <c r="F4" s="37">
        <f>+SRL!F4</f>
        <v>45747</v>
      </c>
      <c r="G4" s="102" t="s">
        <v>128</v>
      </c>
      <c r="H4" s="37">
        <f>+SRL!H4</f>
        <v>45777</v>
      </c>
      <c r="I4" s="102" t="s">
        <v>128</v>
      </c>
      <c r="J4" s="37">
        <f>+SRL!J4</f>
        <v>45807</v>
      </c>
      <c r="K4" s="102" t="s">
        <v>128</v>
      </c>
      <c r="L4" s="37">
        <f>+SRL!L4</f>
        <v>45838</v>
      </c>
      <c r="M4" s="102" t="s">
        <v>128</v>
      </c>
      <c r="N4" s="37">
        <f>+SRL!N4</f>
        <v>45869</v>
      </c>
      <c r="O4" s="102" t="s">
        <v>128</v>
      </c>
      <c r="P4" s="37">
        <f>+SRL!P4</f>
        <v>45900</v>
      </c>
      <c r="Q4" s="102" t="s">
        <v>128</v>
      </c>
      <c r="R4" s="37">
        <f>+SRL!R4</f>
        <v>45930</v>
      </c>
      <c r="S4" s="102" t="s">
        <v>128</v>
      </c>
      <c r="T4" s="37">
        <f>+SRL!T4</f>
        <v>45961</v>
      </c>
      <c r="U4" s="102" t="s">
        <v>128</v>
      </c>
      <c r="V4" s="37">
        <f>+SRL!V4</f>
        <v>45991</v>
      </c>
      <c r="W4" s="102" t="s">
        <v>128</v>
      </c>
      <c r="X4" s="37">
        <f>+SRL!X4</f>
        <v>46022</v>
      </c>
      <c r="Y4" s="102" t="s">
        <v>128</v>
      </c>
      <c r="Z4" s="37" t="s">
        <v>3</v>
      </c>
      <c r="AA4" s="102" t="s">
        <v>128</v>
      </c>
      <c r="AB4" s="59"/>
    </row>
    <row r="5" spans="1:28" x14ac:dyDescent="0.25">
      <c r="A5" s="91" t="s">
        <v>4</v>
      </c>
      <c r="B5" s="135">
        <f>(SRL!AD5+LLC!D5)/1000</f>
        <v>39.028628042867858</v>
      </c>
      <c r="C5" s="104"/>
      <c r="D5" s="135">
        <f>(SRL!AF5+LLC!F5)/1000</f>
        <v>40.304412367415864</v>
      </c>
      <c r="E5" s="104"/>
      <c r="F5" s="135">
        <f>(SRL!AH5+LLC!H5)/1000</f>
        <v>36.695260182195753</v>
      </c>
      <c r="G5" s="104"/>
      <c r="H5" s="135">
        <f>(SRL!AJ5+LLC!J5)/1000</f>
        <v>38.209996403870434</v>
      </c>
      <c r="I5" s="104"/>
      <c r="J5" s="135">
        <f>(SRL!AL5+LLC!L5)/1000</f>
        <v>47.063650698801574</v>
      </c>
      <c r="K5" s="104"/>
      <c r="L5" s="135">
        <f>(SRL!AN5+LLC!N5)/1000</f>
        <v>0</v>
      </c>
      <c r="M5" s="104"/>
      <c r="N5" s="135">
        <f>(SRL!AP5+LLC!P5)/1000</f>
        <v>0</v>
      </c>
      <c r="O5" s="104"/>
      <c r="P5" s="135">
        <f>(SRL!AR5+LLC!R5)/1000</f>
        <v>0</v>
      </c>
      <c r="Q5" s="104"/>
      <c r="R5" s="135">
        <f>(SRL!AT5+LLC!T5)/1000</f>
        <v>0</v>
      </c>
      <c r="S5" s="104"/>
      <c r="T5" s="135">
        <f>(SRL!AV5+LLC!V5)/1000</f>
        <v>0</v>
      </c>
      <c r="U5" s="104"/>
      <c r="V5" s="135">
        <f>(SRL!AX5+LLC!X5)/1000</f>
        <v>0</v>
      </c>
      <c r="W5" s="104"/>
      <c r="X5" s="135">
        <f>(SRL!AZ5+LLC!Z5)/1000</f>
        <v>0</v>
      </c>
      <c r="Y5" s="104"/>
      <c r="Z5" s="117">
        <f>+B5+D5+F5+H5+J5+L5+N5+P5+R5+T5+V5+X5</f>
        <v>201.30194769515148</v>
      </c>
      <c r="AA5" s="104"/>
      <c r="AB5" s="59"/>
    </row>
    <row r="6" spans="1:28" x14ac:dyDescent="0.25">
      <c r="A6" s="32" t="s">
        <v>5</v>
      </c>
      <c r="B6" s="135">
        <f>(SRL!AD6+LLC!D6)/1000</f>
        <v>0</v>
      </c>
      <c r="C6" s="104">
        <f>IF(B$5=0,0,+B6/B$5)</f>
        <v>0</v>
      </c>
      <c r="D6" s="135">
        <f>(SRL!AF6+LLC!F6)/1000</f>
        <v>0</v>
      </c>
      <c r="E6" s="104">
        <f>IF(D$5=0,0,+D6/D$5)</f>
        <v>0</v>
      </c>
      <c r="F6" s="135">
        <f>(SRL!AH6+LLC!H6)/1000</f>
        <v>0</v>
      </c>
      <c r="G6" s="104">
        <f>IF(F$5=0,0,+F6/F$5)</f>
        <v>0</v>
      </c>
      <c r="H6" s="135">
        <f>(SRL!AJ6+LLC!J6)/1000</f>
        <v>0</v>
      </c>
      <c r="I6" s="104">
        <f>IF(H$5=0,0,+H6/H$5)</f>
        <v>0</v>
      </c>
      <c r="J6" s="135">
        <f>(SRL!AL6+LLC!L6)/1000</f>
        <v>0</v>
      </c>
      <c r="K6" s="104">
        <f>IF(J$5=0,0,+J6/J$5)</f>
        <v>0</v>
      </c>
      <c r="L6" s="135">
        <f>(SRL!AN6+LLC!N6)/1000</f>
        <v>0</v>
      </c>
      <c r="M6" s="104">
        <f>IF(L$5=0,0,+L6/L$5)</f>
        <v>0</v>
      </c>
      <c r="N6" s="135">
        <f>(SRL!AP6+LLC!P6)/1000</f>
        <v>0</v>
      </c>
      <c r="O6" s="104">
        <f>IF(N$5=0,0,+N6/N$5)</f>
        <v>0</v>
      </c>
      <c r="P6" s="135">
        <f>(SRL!AR6+LLC!R6)/1000</f>
        <v>0</v>
      </c>
      <c r="Q6" s="104">
        <f>IF(P$5=0,0,+P6/P$5)</f>
        <v>0</v>
      </c>
      <c r="R6" s="135">
        <f>(SRL!AT6+LLC!T6)/1000</f>
        <v>0</v>
      </c>
      <c r="S6" s="104">
        <f>IF(R$5=0,0,+R6/R$5)</f>
        <v>0</v>
      </c>
      <c r="T6" s="135">
        <f>(SRL!AV6+LLC!V6)/1000</f>
        <v>0</v>
      </c>
      <c r="U6" s="104">
        <f>IF(T$5=0,0,+T6/T$5)</f>
        <v>0</v>
      </c>
      <c r="V6" s="135">
        <f>(SRL!AX6+LLC!X6)/1000</f>
        <v>0</v>
      </c>
      <c r="W6" s="104">
        <f>IF(V$5=0,0,+V6/V$5)</f>
        <v>0</v>
      </c>
      <c r="X6" s="135">
        <f>(SRL!AZ6+LLC!Z6)/1000</f>
        <v>0</v>
      </c>
      <c r="Y6" s="104">
        <f>IF(X$5=0,0,+X6/X$5)</f>
        <v>0</v>
      </c>
      <c r="Z6" s="117">
        <f t="shared" ref="Z6:Z7" si="0">+B6+D6+F6+H6+J6+L6+N6+P6+R6+T6+V6+X6</f>
        <v>0</v>
      </c>
      <c r="AA6" s="104">
        <f>IF(Z$5=0,0,+Z6/Z$5)</f>
        <v>0</v>
      </c>
      <c r="AB6" s="59"/>
    </row>
    <row r="7" spans="1:28" x14ac:dyDescent="0.25">
      <c r="A7" s="32" t="s">
        <v>6</v>
      </c>
      <c r="B7" s="135">
        <f>(SRL!AD7+LLC!D7)/1000</f>
        <v>0</v>
      </c>
      <c r="C7" s="104">
        <f t="shared" ref="C7:E7" si="1">IF(B$5=0,0,+B7/B$5)</f>
        <v>0</v>
      </c>
      <c r="D7" s="135">
        <f>(SRL!AF7+LLC!F7)/1000</f>
        <v>0</v>
      </c>
      <c r="E7" s="104">
        <f t="shared" si="1"/>
        <v>0</v>
      </c>
      <c r="F7" s="135">
        <f>(SRL!AH7+LLC!H7)/1000</f>
        <v>0</v>
      </c>
      <c r="G7" s="104">
        <f t="shared" ref="G7" si="2">IF(F$5=0,0,+F7/F$5)</f>
        <v>0</v>
      </c>
      <c r="H7" s="135">
        <f>(SRL!AJ7+LLC!J7)/1000</f>
        <v>0</v>
      </c>
      <c r="I7" s="104">
        <f t="shared" ref="I7" si="3">IF(H$5=0,0,+H7/H$5)</f>
        <v>0</v>
      </c>
      <c r="J7" s="135">
        <f>(SRL!AL7+LLC!L7)/1000</f>
        <v>0</v>
      </c>
      <c r="K7" s="104">
        <f t="shared" ref="K7" si="4">IF(J$5=0,0,+J7/J$5)</f>
        <v>0</v>
      </c>
      <c r="L7" s="135">
        <f>(SRL!AN7+LLC!N7)/1000</f>
        <v>0</v>
      </c>
      <c r="M7" s="104">
        <f t="shared" ref="M7" si="5">IF(L$5=0,0,+L7/L$5)</f>
        <v>0</v>
      </c>
      <c r="N7" s="135">
        <f>(SRL!AP7+LLC!P7)/1000</f>
        <v>0</v>
      </c>
      <c r="O7" s="104">
        <f t="shared" ref="O7" si="6">IF(N$5=0,0,+N7/N$5)</f>
        <v>0</v>
      </c>
      <c r="P7" s="135">
        <f>(SRL!AR7+LLC!R7)/1000</f>
        <v>0</v>
      </c>
      <c r="Q7" s="104">
        <f t="shared" ref="Q7" si="7">IF(P$5=0,0,+P7/P$5)</f>
        <v>0</v>
      </c>
      <c r="R7" s="135">
        <f>(SRL!AT7+LLC!T7)/1000</f>
        <v>0</v>
      </c>
      <c r="S7" s="104">
        <f t="shared" ref="S7" si="8">IF(R$5=0,0,+R7/R$5)</f>
        <v>0</v>
      </c>
      <c r="T7" s="135">
        <f>(SRL!AV7+LLC!V7)/1000</f>
        <v>0</v>
      </c>
      <c r="U7" s="104">
        <f t="shared" ref="U7" si="9">IF(T$5=0,0,+T7/T$5)</f>
        <v>0</v>
      </c>
      <c r="V7" s="135">
        <f>(SRL!AX7+LLC!X7)/1000</f>
        <v>0</v>
      </c>
      <c r="W7" s="104">
        <f t="shared" ref="W7" si="10">IF(V$5=0,0,+V7/V$5)</f>
        <v>0</v>
      </c>
      <c r="X7" s="135">
        <f>(SRL!AZ7+LLC!Z7)/1000</f>
        <v>0</v>
      </c>
      <c r="Y7" s="104">
        <f t="shared" ref="Y7" si="11">IF(X$5=0,0,+X7/X$5)</f>
        <v>0</v>
      </c>
      <c r="Z7" s="117">
        <f t="shared" si="0"/>
        <v>0</v>
      </c>
      <c r="AA7" s="104">
        <f t="shared" ref="AA7" si="12">IF(Z$5=0,0,+Z7/Z$5)</f>
        <v>0</v>
      </c>
      <c r="AB7" s="59"/>
    </row>
    <row r="8" spans="1:28" x14ac:dyDescent="0.25">
      <c r="A8" s="38" t="s">
        <v>7</v>
      </c>
      <c r="B8" s="136">
        <f t="shared" ref="B8:Z8" si="13">SUM(B5:B7)</f>
        <v>39.028628042867858</v>
      </c>
      <c r="C8" s="107"/>
      <c r="D8" s="136">
        <f t="shared" ref="D8" si="14">SUM(D5:D7)</f>
        <v>40.304412367415864</v>
      </c>
      <c r="E8" s="107"/>
      <c r="F8" s="136">
        <f t="shared" ref="F8" si="15">SUM(F5:F7)</f>
        <v>36.695260182195753</v>
      </c>
      <c r="G8" s="107"/>
      <c r="H8" s="136">
        <f t="shared" ref="H8" si="16">SUM(H5:H7)</f>
        <v>38.209996403870434</v>
      </c>
      <c r="I8" s="107"/>
      <c r="J8" s="136">
        <f t="shared" ref="J8" si="17">SUM(J5:J7)</f>
        <v>47.063650698801574</v>
      </c>
      <c r="K8" s="107"/>
      <c r="L8" s="136">
        <f t="shared" ref="L8" si="18">SUM(L5:L7)</f>
        <v>0</v>
      </c>
      <c r="M8" s="107"/>
      <c r="N8" s="136">
        <f t="shared" ref="N8" si="19">SUM(N5:N7)</f>
        <v>0</v>
      </c>
      <c r="O8" s="107"/>
      <c r="P8" s="136">
        <f t="shared" ref="P8" si="20">SUM(P5:P7)</f>
        <v>0</v>
      </c>
      <c r="Q8" s="107"/>
      <c r="R8" s="136">
        <f t="shared" ref="R8" si="21">SUM(R5:R7)</f>
        <v>0</v>
      </c>
      <c r="S8" s="107"/>
      <c r="T8" s="136">
        <f t="shared" ref="T8" si="22">SUM(T5:T7)</f>
        <v>0</v>
      </c>
      <c r="U8" s="107"/>
      <c r="V8" s="136">
        <f t="shared" ref="V8" si="23">SUM(V5:V7)</f>
        <v>0</v>
      </c>
      <c r="W8" s="107"/>
      <c r="X8" s="136">
        <f t="shared" ref="X8" si="24">SUM(X5:X7)</f>
        <v>0</v>
      </c>
      <c r="Y8" s="107"/>
      <c r="Z8" s="119">
        <f t="shared" si="13"/>
        <v>201.30194769515148</v>
      </c>
      <c r="AA8" s="107"/>
      <c r="AB8" s="59"/>
    </row>
    <row r="9" spans="1:28" x14ac:dyDescent="0.25">
      <c r="A9" s="39"/>
      <c r="B9" s="135"/>
      <c r="C9" s="104"/>
      <c r="D9" s="135"/>
      <c r="E9" s="104"/>
      <c r="F9" s="135"/>
      <c r="G9" s="104"/>
      <c r="H9" s="135"/>
      <c r="I9" s="104"/>
      <c r="J9" s="135"/>
      <c r="K9" s="104"/>
      <c r="L9" s="135"/>
      <c r="M9" s="104"/>
      <c r="N9" s="135"/>
      <c r="O9" s="104"/>
      <c r="P9" s="135"/>
      <c r="Q9" s="104"/>
      <c r="R9" s="135"/>
      <c r="S9" s="104"/>
      <c r="T9" s="135"/>
      <c r="U9" s="104"/>
      <c r="V9" s="135"/>
      <c r="W9" s="104"/>
      <c r="X9" s="135"/>
      <c r="Y9" s="104"/>
      <c r="Z9" s="120"/>
      <c r="AA9" s="104"/>
      <c r="AB9" s="59"/>
    </row>
    <row r="10" spans="1:28" x14ac:dyDescent="0.25">
      <c r="A10" s="34" t="s">
        <v>8</v>
      </c>
      <c r="B10" s="135"/>
      <c r="C10" s="104"/>
      <c r="D10" s="135"/>
      <c r="E10" s="104"/>
      <c r="F10" s="135"/>
      <c r="G10" s="104"/>
      <c r="H10" s="135"/>
      <c r="I10" s="104"/>
      <c r="J10" s="135"/>
      <c r="K10" s="104"/>
      <c r="L10" s="135"/>
      <c r="M10" s="104"/>
      <c r="N10" s="135"/>
      <c r="O10" s="104"/>
      <c r="P10" s="135"/>
      <c r="Q10" s="104"/>
      <c r="R10" s="135"/>
      <c r="S10" s="104"/>
      <c r="T10" s="135"/>
      <c r="U10" s="104"/>
      <c r="V10" s="135"/>
      <c r="W10" s="104"/>
      <c r="X10" s="135"/>
      <c r="Y10" s="104"/>
      <c r="Z10" s="120"/>
      <c r="AA10" s="104"/>
      <c r="AB10" s="59"/>
    </row>
    <row r="11" spans="1:28" x14ac:dyDescent="0.25">
      <c r="A11" s="92" t="s">
        <v>9</v>
      </c>
      <c r="B11" s="135">
        <f>(SRL!AD11+LLC!D11)/1000</f>
        <v>-8.8029840552459167</v>
      </c>
      <c r="C11" s="104">
        <f t="shared" ref="C11:E17" si="25">IF(B$5=0,0,+B11/B$5)</f>
        <v>-0.22555197291529147</v>
      </c>
      <c r="D11" s="135">
        <f>(SRL!AF11+LLC!F11)/1000</f>
        <v>-7.8683337419732329</v>
      </c>
      <c r="E11" s="104">
        <f t="shared" si="25"/>
        <v>-0.19522263890725755</v>
      </c>
      <c r="F11" s="135">
        <f>(SRL!AH11+LLC!H11)/1000</f>
        <v>-7.9999473295420094</v>
      </c>
      <c r="G11" s="104">
        <f t="shared" ref="G11:G17" si="26">IF(F$5=0,0,+F11/F$5)</f>
        <v>-0.2180103721794435</v>
      </c>
      <c r="H11" s="135">
        <f>(SRL!AJ11+LLC!J11)/1000</f>
        <v>-9.8072395134666692</v>
      </c>
      <c r="I11" s="104">
        <f t="shared" ref="I11:I17" si="27">IF(H$5=0,0,+H11/H$5)</f>
        <v>-0.25666685256409122</v>
      </c>
      <c r="J11" s="135">
        <f>(SRL!AL11+LLC!L11)/1000</f>
        <v>-11.413383876107957</v>
      </c>
      <c r="K11" s="104">
        <f t="shared" ref="K11:K17" si="28">IF(J$5=0,0,+J11/J$5)</f>
        <v>-0.24250953138232831</v>
      </c>
      <c r="L11" s="135">
        <f>(SRL!AN11+LLC!N11)/1000</f>
        <v>0</v>
      </c>
      <c r="M11" s="104">
        <f t="shared" ref="M11:M17" si="29">IF(L$5=0,0,+L11/L$5)</f>
        <v>0</v>
      </c>
      <c r="N11" s="135">
        <f>(SRL!AP11+LLC!P11)/1000</f>
        <v>0</v>
      </c>
      <c r="O11" s="104">
        <f t="shared" ref="O11:O17" si="30">IF(N$5=0,0,+N11/N$5)</f>
        <v>0</v>
      </c>
      <c r="P11" s="135">
        <f>(SRL!AR11+LLC!R11)/1000</f>
        <v>0</v>
      </c>
      <c r="Q11" s="104">
        <f t="shared" ref="Q11:Q17" si="31">IF(P$5=0,0,+P11/P$5)</f>
        <v>0</v>
      </c>
      <c r="R11" s="135">
        <f>(SRL!AT11+LLC!T11)/1000</f>
        <v>0</v>
      </c>
      <c r="S11" s="104">
        <f t="shared" ref="S11:S17" si="32">IF(R$5=0,0,+R11/R$5)</f>
        <v>0</v>
      </c>
      <c r="T11" s="135">
        <f>(SRL!AV11+LLC!V11)/1000</f>
        <v>0</v>
      </c>
      <c r="U11" s="104">
        <f t="shared" ref="U11:U17" si="33">IF(T$5=0,0,+T11/T$5)</f>
        <v>0</v>
      </c>
      <c r="V11" s="135">
        <f>(SRL!AX11+LLC!X11)/1000</f>
        <v>0</v>
      </c>
      <c r="W11" s="104">
        <f t="shared" ref="W11:W17" si="34">IF(V$5=0,0,+V11/V$5)</f>
        <v>0</v>
      </c>
      <c r="X11" s="135">
        <f>(SRL!AZ11+LLC!Z11)/1000</f>
        <v>0</v>
      </c>
      <c r="Y11" s="104">
        <f t="shared" ref="Y11:Y17" si="35">IF(X$5=0,0,+X11/X$5)</f>
        <v>0</v>
      </c>
      <c r="Z11" s="117">
        <f t="shared" ref="Z11:Z17" si="36">+B11+D11+F11+H11+J11+L11+N11+P11+R11+T11+V11+X11</f>
        <v>-45.891888516335783</v>
      </c>
      <c r="AA11" s="104">
        <f t="shared" ref="AA11:AA17" si="37">IF(Z$5=0,0,+Z11/Z$5)</f>
        <v>-0.22797538246293444</v>
      </c>
      <c r="AB11" s="59"/>
    </row>
    <row r="12" spans="1:28" x14ac:dyDescent="0.25">
      <c r="A12" s="92" t="s">
        <v>10</v>
      </c>
      <c r="B12" s="135">
        <f>(SRL!AD12+LLC!D12)/1000</f>
        <v>-1.917999767535435</v>
      </c>
      <c r="C12" s="104">
        <f t="shared" si="25"/>
        <v>-4.9143407383645726E-2</v>
      </c>
      <c r="D12" s="135">
        <f>(SRL!AF12+LLC!F12)/1000</f>
        <v>-1.8451514123182347</v>
      </c>
      <c r="E12" s="104">
        <f t="shared" si="25"/>
        <v>-4.5780382442939395E-2</v>
      </c>
      <c r="F12" s="135">
        <f>(SRL!AH12+LLC!H12)/1000</f>
        <v>-2.1258526939358715</v>
      </c>
      <c r="G12" s="104">
        <f t="shared" si="26"/>
        <v>-5.7932623542680813E-2</v>
      </c>
      <c r="H12" s="135">
        <f>(SRL!AJ12+LLC!J12)/1000</f>
        <v>-2.4459953668470309</v>
      </c>
      <c r="I12" s="104">
        <f t="shared" si="27"/>
        <v>-6.4014540618990132E-2</v>
      </c>
      <c r="J12" s="135">
        <f>(SRL!AL12+LLC!L12)/1000</f>
        <v>-2.8463818842744746</v>
      </c>
      <c r="K12" s="104">
        <f t="shared" si="28"/>
        <v>-6.0479411223127971E-2</v>
      </c>
      <c r="L12" s="135">
        <f>(SRL!AN12+LLC!N12)/1000</f>
        <v>0</v>
      </c>
      <c r="M12" s="104">
        <f t="shared" si="29"/>
        <v>0</v>
      </c>
      <c r="N12" s="135">
        <f>(SRL!AP12+LLC!P12)/1000</f>
        <v>0</v>
      </c>
      <c r="O12" s="104">
        <f t="shared" si="30"/>
        <v>0</v>
      </c>
      <c r="P12" s="135">
        <f>(SRL!AR12+LLC!R12)/1000</f>
        <v>0</v>
      </c>
      <c r="Q12" s="104">
        <f t="shared" si="31"/>
        <v>0</v>
      </c>
      <c r="R12" s="135">
        <f>(SRL!AT12+LLC!T12)/1000</f>
        <v>0</v>
      </c>
      <c r="S12" s="104">
        <f t="shared" si="32"/>
        <v>0</v>
      </c>
      <c r="T12" s="135">
        <f>(SRL!AV12+LLC!V12)/1000</f>
        <v>0</v>
      </c>
      <c r="U12" s="104">
        <f t="shared" si="33"/>
        <v>0</v>
      </c>
      <c r="V12" s="135">
        <f>(SRL!AX12+LLC!X12)/1000</f>
        <v>0</v>
      </c>
      <c r="W12" s="104">
        <f t="shared" si="34"/>
        <v>0</v>
      </c>
      <c r="X12" s="135">
        <f>(SRL!AZ12+LLC!Z12)/1000</f>
        <v>0</v>
      </c>
      <c r="Y12" s="104">
        <f t="shared" si="35"/>
        <v>0</v>
      </c>
      <c r="Z12" s="117">
        <f t="shared" si="36"/>
        <v>-11.181381124911047</v>
      </c>
      <c r="AA12" s="104">
        <f t="shared" si="37"/>
        <v>-5.5545320117041067E-2</v>
      </c>
      <c r="AB12" s="59"/>
    </row>
    <row r="13" spans="1:28" x14ac:dyDescent="0.25">
      <c r="A13" s="92" t="s">
        <v>11</v>
      </c>
      <c r="B13" s="135">
        <f>(SRL!AD13+LLC!D13)/1000</f>
        <v>-4.8579791225747702</v>
      </c>
      <c r="C13" s="104">
        <f t="shared" si="25"/>
        <v>-0.1244721981320715</v>
      </c>
      <c r="D13" s="135">
        <f>(SRL!AF13+LLC!F13)/1000</f>
        <v>-5.8703790226069277</v>
      </c>
      <c r="E13" s="104">
        <f t="shared" si="25"/>
        <v>-0.14565102622245005</v>
      </c>
      <c r="F13" s="135">
        <f>(SRL!AH13+LLC!H13)/1000</f>
        <v>-4.6447145044184746</v>
      </c>
      <c r="G13" s="104">
        <f t="shared" si="26"/>
        <v>-0.12657532556948739</v>
      </c>
      <c r="H13" s="135">
        <f>(SRL!AJ13+LLC!J13)/1000</f>
        <v>-5.080793741061945</v>
      </c>
      <c r="I13" s="104">
        <f t="shared" si="27"/>
        <v>-0.13297027530071404</v>
      </c>
      <c r="J13" s="135">
        <f>(SRL!AL13+LLC!L13)/1000</f>
        <v>-6.3593568452677358</v>
      </c>
      <c r="K13" s="104">
        <f t="shared" si="28"/>
        <v>-0.13512247245685235</v>
      </c>
      <c r="L13" s="135">
        <f>(SRL!AN13+LLC!N13)/1000</f>
        <v>0</v>
      </c>
      <c r="M13" s="104">
        <f t="shared" si="29"/>
        <v>0</v>
      </c>
      <c r="N13" s="135">
        <f>(SRL!AP13+LLC!P13)/1000</f>
        <v>0</v>
      </c>
      <c r="O13" s="104">
        <f t="shared" si="30"/>
        <v>0</v>
      </c>
      <c r="P13" s="135">
        <f>(SRL!AR13+LLC!R13)/1000</f>
        <v>0</v>
      </c>
      <c r="Q13" s="104">
        <f t="shared" si="31"/>
        <v>0</v>
      </c>
      <c r="R13" s="135">
        <f>(SRL!AT13+LLC!T13)/1000</f>
        <v>0</v>
      </c>
      <c r="S13" s="104">
        <f t="shared" si="32"/>
        <v>0</v>
      </c>
      <c r="T13" s="135">
        <f>(SRL!AV13+LLC!V13)/1000</f>
        <v>0</v>
      </c>
      <c r="U13" s="104">
        <f t="shared" si="33"/>
        <v>0</v>
      </c>
      <c r="V13" s="135">
        <f>(SRL!AX13+LLC!X13)/1000</f>
        <v>0</v>
      </c>
      <c r="W13" s="104">
        <f t="shared" si="34"/>
        <v>0</v>
      </c>
      <c r="X13" s="135">
        <f>(SRL!AZ13+LLC!Z13)/1000</f>
        <v>0</v>
      </c>
      <c r="Y13" s="104">
        <f t="shared" si="35"/>
        <v>0</v>
      </c>
      <c r="Z13" s="117">
        <f t="shared" si="36"/>
        <v>-26.813223235929854</v>
      </c>
      <c r="AA13" s="104">
        <f t="shared" si="37"/>
        <v>-0.13319902535933423</v>
      </c>
      <c r="AB13" s="59"/>
    </row>
    <row r="14" spans="1:28" x14ac:dyDescent="0.25">
      <c r="A14" s="92" t="s">
        <v>12</v>
      </c>
      <c r="B14" s="135">
        <f>(SRL!AD14+LLC!D14)/1000</f>
        <v>-0.89535573412480907</v>
      </c>
      <c r="C14" s="104">
        <f t="shared" si="25"/>
        <v>-2.2940999441265975E-2</v>
      </c>
      <c r="D14" s="135">
        <f>(SRL!AF14+LLC!F14)/1000</f>
        <v>-0.43481265266643715</v>
      </c>
      <c r="E14" s="104">
        <f t="shared" si="25"/>
        <v>-1.0788214667482953E-2</v>
      </c>
      <c r="F14" s="135">
        <f>(SRL!AH14+LLC!H14)/1000</f>
        <v>-0.48145235929850089</v>
      </c>
      <c r="G14" s="104">
        <f t="shared" si="26"/>
        <v>-1.3120287386110365E-2</v>
      </c>
      <c r="H14" s="135">
        <f>(SRL!AJ14+LLC!J14)/1000</f>
        <v>-0.50798708738594822</v>
      </c>
      <c r="I14" s="104">
        <f t="shared" si="27"/>
        <v>-1.3294612279379652E-2</v>
      </c>
      <c r="J14" s="135">
        <f>(SRL!AL14+LLC!L14)/1000</f>
        <v>-0.56778153736347647</v>
      </c>
      <c r="K14" s="104">
        <f t="shared" si="28"/>
        <v>-1.2064120163503051E-2</v>
      </c>
      <c r="L14" s="135">
        <f>(SRL!AN14+LLC!N14)/1000</f>
        <v>0</v>
      </c>
      <c r="M14" s="104">
        <f t="shared" si="29"/>
        <v>0</v>
      </c>
      <c r="N14" s="135">
        <f>(SRL!AP14+LLC!P14)/1000</f>
        <v>0</v>
      </c>
      <c r="O14" s="104">
        <f t="shared" si="30"/>
        <v>0</v>
      </c>
      <c r="P14" s="135">
        <f>(SRL!AR14+LLC!R14)/1000</f>
        <v>0</v>
      </c>
      <c r="Q14" s="104">
        <f t="shared" si="31"/>
        <v>0</v>
      </c>
      <c r="R14" s="135">
        <f>(SRL!AT14+LLC!T14)/1000</f>
        <v>0</v>
      </c>
      <c r="S14" s="104">
        <f t="shared" si="32"/>
        <v>0</v>
      </c>
      <c r="T14" s="135">
        <f>(SRL!AV14+LLC!V14)/1000</f>
        <v>0</v>
      </c>
      <c r="U14" s="104">
        <f t="shared" si="33"/>
        <v>0</v>
      </c>
      <c r="V14" s="135">
        <f>(SRL!AX14+LLC!X14)/1000</f>
        <v>0</v>
      </c>
      <c r="W14" s="104">
        <f t="shared" si="34"/>
        <v>0</v>
      </c>
      <c r="X14" s="135">
        <f>(SRL!AZ14+LLC!Z14)/1000</f>
        <v>0</v>
      </c>
      <c r="Y14" s="104">
        <f t="shared" si="35"/>
        <v>0</v>
      </c>
      <c r="Z14" s="117">
        <f t="shared" si="36"/>
        <v>-2.8873893708391716</v>
      </c>
      <c r="AA14" s="104">
        <f t="shared" si="37"/>
        <v>-1.4343573939044986E-2</v>
      </c>
      <c r="AB14" s="59"/>
    </row>
    <row r="15" spans="1:28" x14ac:dyDescent="0.25">
      <c r="A15" s="92" t="s">
        <v>13</v>
      </c>
      <c r="B15" s="135">
        <f>(SRL!AD15+LLC!D15)/1000</f>
        <v>0</v>
      </c>
      <c r="C15" s="104">
        <f t="shared" si="25"/>
        <v>0</v>
      </c>
      <c r="D15" s="135">
        <f>(SRL!AF15+LLC!F15)/1000</f>
        <v>0</v>
      </c>
      <c r="E15" s="104">
        <f t="shared" si="25"/>
        <v>0</v>
      </c>
      <c r="F15" s="135">
        <f>(SRL!AH15+LLC!H15)/1000</f>
        <v>0</v>
      </c>
      <c r="G15" s="104">
        <f t="shared" si="26"/>
        <v>0</v>
      </c>
      <c r="H15" s="135">
        <f>(SRL!AJ15+LLC!J15)/1000</f>
        <v>0</v>
      </c>
      <c r="I15" s="104">
        <f t="shared" si="27"/>
        <v>0</v>
      </c>
      <c r="J15" s="135">
        <f>(SRL!AL15+LLC!L15)/1000</f>
        <v>0</v>
      </c>
      <c r="K15" s="104">
        <f t="shared" si="28"/>
        <v>0</v>
      </c>
      <c r="L15" s="135">
        <f>(SRL!AN15+LLC!N15)/1000</f>
        <v>0</v>
      </c>
      <c r="M15" s="104">
        <f t="shared" si="29"/>
        <v>0</v>
      </c>
      <c r="N15" s="135">
        <f>(SRL!AP15+LLC!P15)/1000</f>
        <v>0</v>
      </c>
      <c r="O15" s="104">
        <f t="shared" si="30"/>
        <v>0</v>
      </c>
      <c r="P15" s="135">
        <f>(SRL!AR15+LLC!R15)/1000</f>
        <v>0</v>
      </c>
      <c r="Q15" s="104">
        <f t="shared" si="31"/>
        <v>0</v>
      </c>
      <c r="R15" s="135">
        <f>(SRL!AT15+LLC!T15)/1000</f>
        <v>0</v>
      </c>
      <c r="S15" s="104">
        <f t="shared" si="32"/>
        <v>0</v>
      </c>
      <c r="T15" s="135">
        <f>(SRL!AV15+LLC!V15)/1000</f>
        <v>0</v>
      </c>
      <c r="U15" s="104">
        <f t="shared" si="33"/>
        <v>0</v>
      </c>
      <c r="V15" s="135">
        <f>(SRL!AX15+LLC!X15)/1000</f>
        <v>0</v>
      </c>
      <c r="W15" s="104">
        <f t="shared" si="34"/>
        <v>0</v>
      </c>
      <c r="X15" s="135">
        <f>(SRL!AZ15+LLC!Z15)/1000</f>
        <v>0</v>
      </c>
      <c r="Y15" s="104">
        <f t="shared" si="35"/>
        <v>0</v>
      </c>
      <c r="Z15" s="117">
        <f t="shared" si="36"/>
        <v>0</v>
      </c>
      <c r="AA15" s="104">
        <f t="shared" si="37"/>
        <v>0</v>
      </c>
      <c r="AB15" s="59"/>
    </row>
    <row r="16" spans="1:28" x14ac:dyDescent="0.25">
      <c r="A16" s="92" t="s">
        <v>14</v>
      </c>
      <c r="B16" s="135">
        <f>(SRL!AD16+LLC!D16)/1000</f>
        <v>0</v>
      </c>
      <c r="C16" s="104">
        <f t="shared" si="25"/>
        <v>0</v>
      </c>
      <c r="D16" s="135">
        <f>(SRL!AF16+LLC!F16)/1000</f>
        <v>0</v>
      </c>
      <c r="E16" s="104">
        <f t="shared" si="25"/>
        <v>0</v>
      </c>
      <c r="F16" s="135">
        <f>(SRL!AH16+LLC!H16)/1000</f>
        <v>0</v>
      </c>
      <c r="G16" s="104">
        <f t="shared" si="26"/>
        <v>0</v>
      </c>
      <c r="H16" s="135">
        <f>(SRL!AJ16+LLC!J16)/1000</f>
        <v>0</v>
      </c>
      <c r="I16" s="104">
        <f t="shared" si="27"/>
        <v>0</v>
      </c>
      <c r="J16" s="135">
        <f>(SRL!AL16+LLC!L16)/1000</f>
        <v>0</v>
      </c>
      <c r="K16" s="104">
        <f t="shared" si="28"/>
        <v>0</v>
      </c>
      <c r="L16" s="135">
        <f>(SRL!AN16+LLC!N16)/1000</f>
        <v>0</v>
      </c>
      <c r="M16" s="104">
        <f t="shared" si="29"/>
        <v>0</v>
      </c>
      <c r="N16" s="135">
        <f>(SRL!AP16+LLC!P16)/1000</f>
        <v>0</v>
      </c>
      <c r="O16" s="104">
        <f t="shared" si="30"/>
        <v>0</v>
      </c>
      <c r="P16" s="135">
        <f>(SRL!AR16+LLC!R16)/1000</f>
        <v>0</v>
      </c>
      <c r="Q16" s="104">
        <f t="shared" si="31"/>
        <v>0</v>
      </c>
      <c r="R16" s="135">
        <f>(SRL!AT16+LLC!T16)/1000</f>
        <v>0</v>
      </c>
      <c r="S16" s="104">
        <f t="shared" si="32"/>
        <v>0</v>
      </c>
      <c r="T16" s="135">
        <f>(SRL!AV16+LLC!V16)/1000</f>
        <v>0</v>
      </c>
      <c r="U16" s="104">
        <f t="shared" si="33"/>
        <v>0</v>
      </c>
      <c r="V16" s="135">
        <f>(SRL!AX16+LLC!X16)/1000</f>
        <v>0</v>
      </c>
      <c r="W16" s="104">
        <f t="shared" si="34"/>
        <v>0</v>
      </c>
      <c r="X16" s="135">
        <f>(SRL!AZ16+LLC!Z16)/1000</f>
        <v>0</v>
      </c>
      <c r="Y16" s="104">
        <f t="shared" si="35"/>
        <v>0</v>
      </c>
      <c r="Z16" s="117">
        <f t="shared" si="36"/>
        <v>0</v>
      </c>
      <c r="AA16" s="104">
        <f t="shared" si="37"/>
        <v>0</v>
      </c>
      <c r="AB16" s="59"/>
    </row>
    <row r="17" spans="1:28" x14ac:dyDescent="0.25">
      <c r="A17" s="92" t="s">
        <v>15</v>
      </c>
      <c r="B17" s="135">
        <f>(SRL!AD17+LLC!D17)/1000</f>
        <v>0</v>
      </c>
      <c r="C17" s="104">
        <f t="shared" si="25"/>
        <v>0</v>
      </c>
      <c r="D17" s="135">
        <f>(SRL!AF17+LLC!F17)/1000</f>
        <v>0</v>
      </c>
      <c r="E17" s="104">
        <f t="shared" si="25"/>
        <v>0</v>
      </c>
      <c r="F17" s="135">
        <f>(SRL!AH17+LLC!H17)/1000</f>
        <v>0</v>
      </c>
      <c r="G17" s="104">
        <f t="shared" si="26"/>
        <v>0</v>
      </c>
      <c r="H17" s="135">
        <f>(SRL!AJ17+LLC!J17)/1000</f>
        <v>0</v>
      </c>
      <c r="I17" s="104">
        <f t="shared" si="27"/>
        <v>0</v>
      </c>
      <c r="J17" s="135">
        <f>(SRL!AL17+LLC!L17)/1000</f>
        <v>0</v>
      </c>
      <c r="K17" s="104">
        <f t="shared" si="28"/>
        <v>0</v>
      </c>
      <c r="L17" s="135">
        <f>(SRL!AN17+LLC!N17)/1000</f>
        <v>0</v>
      </c>
      <c r="M17" s="104">
        <f t="shared" si="29"/>
        <v>0</v>
      </c>
      <c r="N17" s="135">
        <f>(SRL!AP17+LLC!P17)/1000</f>
        <v>0</v>
      </c>
      <c r="O17" s="104">
        <f t="shared" si="30"/>
        <v>0</v>
      </c>
      <c r="P17" s="135">
        <f>(SRL!AR17+LLC!R17)/1000</f>
        <v>0</v>
      </c>
      <c r="Q17" s="104">
        <f t="shared" si="31"/>
        <v>0</v>
      </c>
      <c r="R17" s="135">
        <f>(SRL!AT17+LLC!T17)/1000</f>
        <v>0</v>
      </c>
      <c r="S17" s="104">
        <f t="shared" si="32"/>
        <v>0</v>
      </c>
      <c r="T17" s="135">
        <f>(SRL!AV17+LLC!V17)/1000</f>
        <v>0</v>
      </c>
      <c r="U17" s="104">
        <f t="shared" si="33"/>
        <v>0</v>
      </c>
      <c r="V17" s="135">
        <f>(SRL!AX17+LLC!X17)/1000</f>
        <v>0</v>
      </c>
      <c r="W17" s="104">
        <f t="shared" si="34"/>
        <v>0</v>
      </c>
      <c r="X17" s="135">
        <f>(SRL!AZ17+LLC!Z17)/1000</f>
        <v>0</v>
      </c>
      <c r="Y17" s="104">
        <f t="shared" si="35"/>
        <v>0</v>
      </c>
      <c r="Z17" s="117">
        <f t="shared" si="36"/>
        <v>0</v>
      </c>
      <c r="AA17" s="104">
        <f t="shared" si="37"/>
        <v>0</v>
      </c>
      <c r="AB17" s="59"/>
    </row>
    <row r="18" spans="1:28" x14ac:dyDescent="0.25">
      <c r="A18" s="38" t="s">
        <v>16</v>
      </c>
      <c r="B18" s="136">
        <f t="shared" ref="B18" si="38">SUM(B11:B17)</f>
        <v>-16.47431867948093</v>
      </c>
      <c r="C18" s="107">
        <f>IF(B$5=0,0,+B18/B$5)</f>
        <v>-0.42210857787227468</v>
      </c>
      <c r="D18" s="136">
        <f t="shared" ref="D18" si="39">SUM(D11:D17)</f>
        <v>-16.018676829564832</v>
      </c>
      <c r="E18" s="107">
        <f>IF(D$5=0,0,+D18/D$5)</f>
        <v>-0.39744226224012996</v>
      </c>
      <c r="F18" s="136">
        <f t="shared" ref="F18" si="40">SUM(F11:F17)</f>
        <v>-15.251966887194857</v>
      </c>
      <c r="G18" s="107">
        <f>IF(F$5=0,0,+F18/F$5)</f>
        <v>-0.41563860867772207</v>
      </c>
      <c r="H18" s="136">
        <f t="shared" ref="H18" si="41">SUM(H11:H17)</f>
        <v>-17.842015708761593</v>
      </c>
      <c r="I18" s="107">
        <f>IF(H$5=0,0,+H18/H$5)</f>
        <v>-0.46694628076317507</v>
      </c>
      <c r="J18" s="136">
        <f t="shared" ref="J18" si="42">SUM(J11:J17)</f>
        <v>-21.186904143013646</v>
      </c>
      <c r="K18" s="107">
        <f>IF(J$5=0,0,+J18/J$5)</f>
        <v>-0.45017553522581172</v>
      </c>
      <c r="L18" s="136">
        <f t="shared" ref="L18" si="43">SUM(L11:L17)</f>
        <v>0</v>
      </c>
      <c r="M18" s="107">
        <f>IF(L$5=0,0,+L18/L$5)</f>
        <v>0</v>
      </c>
      <c r="N18" s="136">
        <f t="shared" ref="N18" si="44">SUM(N11:N17)</f>
        <v>0</v>
      </c>
      <c r="O18" s="107">
        <f>IF(N$5=0,0,+N18/N$5)</f>
        <v>0</v>
      </c>
      <c r="P18" s="136">
        <f t="shared" ref="P18" si="45">SUM(P11:P17)</f>
        <v>0</v>
      </c>
      <c r="Q18" s="107">
        <f>IF(P$5=0,0,+P18/P$5)</f>
        <v>0</v>
      </c>
      <c r="R18" s="136">
        <f t="shared" ref="R18" si="46">SUM(R11:R17)</f>
        <v>0</v>
      </c>
      <c r="S18" s="107">
        <f>IF(R$5=0,0,+R18/R$5)</f>
        <v>0</v>
      </c>
      <c r="T18" s="136">
        <f t="shared" ref="T18" si="47">SUM(T11:T17)</f>
        <v>0</v>
      </c>
      <c r="U18" s="107">
        <f>IF(T$5=0,0,+T18/T$5)</f>
        <v>0</v>
      </c>
      <c r="V18" s="136">
        <f t="shared" ref="V18" si="48">SUM(V11:V17)</f>
        <v>0</v>
      </c>
      <c r="W18" s="107">
        <f>IF(V$5=0,0,+V18/V$5)</f>
        <v>0</v>
      </c>
      <c r="X18" s="136">
        <f t="shared" ref="X18" si="49">SUM(X11:X17)</f>
        <v>0</v>
      </c>
      <c r="Y18" s="107">
        <f>IF(X$5=0,0,+X18/X$5)</f>
        <v>0</v>
      </c>
      <c r="Z18" s="119">
        <f>+B18+D18+F18+H18+J18+L18+N18+P18+R18+T18+V18+X18</f>
        <v>-86.773882248015866</v>
      </c>
      <c r="AA18" s="107">
        <f>IF(Z$5=0,0,+Z18/Z$5)</f>
        <v>-0.43106330187835479</v>
      </c>
      <c r="AB18" s="59"/>
    </row>
    <row r="19" spans="1:28" x14ac:dyDescent="0.25">
      <c r="A19" s="38" t="s">
        <v>17</v>
      </c>
      <c r="B19" s="136">
        <f t="shared" ref="B19" si="50">+B8+B18</f>
        <v>22.554309363386928</v>
      </c>
      <c r="C19" s="107">
        <f>IF(B$5=0,0,+B19/B$5)</f>
        <v>0.57789142212772537</v>
      </c>
      <c r="D19" s="136">
        <f t="shared" ref="D19" si="51">+D8+D18</f>
        <v>24.285735537851032</v>
      </c>
      <c r="E19" s="107">
        <f>IF(D$5=0,0,+D19/D$5)</f>
        <v>0.60255773775987009</v>
      </c>
      <c r="F19" s="136">
        <f t="shared" ref="F19" si="52">+F8+F18</f>
        <v>21.443293295000895</v>
      </c>
      <c r="G19" s="107">
        <f>IF(F$5=0,0,+F19/F$5)</f>
        <v>0.58436139132227793</v>
      </c>
      <c r="H19" s="136">
        <f t="shared" ref="H19" si="53">+H8+H18</f>
        <v>20.367980695108841</v>
      </c>
      <c r="I19" s="107">
        <f>IF(H$5=0,0,+H19/H$5)</f>
        <v>0.53305371923682499</v>
      </c>
      <c r="J19" s="136">
        <f t="shared" ref="J19" si="54">+J8+J18</f>
        <v>25.876746555787928</v>
      </c>
      <c r="K19" s="107">
        <f>IF(J$5=0,0,+J19/J$5)</f>
        <v>0.54982446477418834</v>
      </c>
      <c r="L19" s="136">
        <f t="shared" ref="L19" si="55">+L8+L18</f>
        <v>0</v>
      </c>
      <c r="M19" s="107">
        <f>IF(L$5=0,0,+L19/L$5)</f>
        <v>0</v>
      </c>
      <c r="N19" s="136">
        <f t="shared" ref="N19" si="56">+N8+N18</f>
        <v>0</v>
      </c>
      <c r="O19" s="107">
        <f>IF(N$5=0,0,+N19/N$5)</f>
        <v>0</v>
      </c>
      <c r="P19" s="136">
        <f t="shared" ref="P19" si="57">+P8+P18</f>
        <v>0</v>
      </c>
      <c r="Q19" s="107">
        <f>IF(P$5=0,0,+P19/P$5)</f>
        <v>0</v>
      </c>
      <c r="R19" s="136">
        <f t="shared" ref="R19" si="58">+R8+R18</f>
        <v>0</v>
      </c>
      <c r="S19" s="107">
        <f>IF(R$5=0,0,+R19/R$5)</f>
        <v>0</v>
      </c>
      <c r="T19" s="136">
        <f t="shared" ref="T19" si="59">+T8+T18</f>
        <v>0</v>
      </c>
      <c r="U19" s="107">
        <f>IF(T$5=0,0,+T19/T$5)</f>
        <v>0</v>
      </c>
      <c r="V19" s="136">
        <f t="shared" ref="V19" si="60">+V8+V18</f>
        <v>0</v>
      </c>
      <c r="W19" s="107">
        <f>IF(V$5=0,0,+V19/V$5)</f>
        <v>0</v>
      </c>
      <c r="X19" s="136">
        <f t="shared" ref="X19" si="61">+X8+X18</f>
        <v>0</v>
      </c>
      <c r="Y19" s="107">
        <f>IF(X$5=0,0,+X19/X$5)</f>
        <v>0</v>
      </c>
      <c r="Z19" s="119">
        <f>+B19+D19+F19+H19+J19+L19+N19+P19+R19+T19+V19+X19</f>
        <v>114.52806544713563</v>
      </c>
      <c r="AA19" s="107">
        <f>IF(Z$5=0,0,+Z19/Z$5)</f>
        <v>0.56893669812164527</v>
      </c>
      <c r="AB19" s="59"/>
    </row>
    <row r="20" spans="1:28" x14ac:dyDescent="0.25">
      <c r="A20" s="38" t="s">
        <v>18</v>
      </c>
      <c r="B20" s="45">
        <f t="shared" ref="B20:Z20" si="62">IF(ISERROR(+B19/B8),0,+B19/B8)</f>
        <v>0.57789142212772537</v>
      </c>
      <c r="C20" s="107"/>
      <c r="D20" s="45">
        <f t="shared" ref="D20" si="63">IF(ISERROR(+D19/D8),0,+D19/D8)</f>
        <v>0.60255773775987009</v>
      </c>
      <c r="E20" s="107"/>
      <c r="F20" s="45">
        <f t="shared" ref="F20" si="64">IF(ISERROR(+F19/F8),0,+F19/F8)</f>
        <v>0.58436139132227793</v>
      </c>
      <c r="G20" s="107"/>
      <c r="H20" s="45">
        <f t="shared" ref="H20" si="65">IF(ISERROR(+H19/H8),0,+H19/H8)</f>
        <v>0.53305371923682499</v>
      </c>
      <c r="I20" s="107"/>
      <c r="J20" s="45">
        <f t="shared" ref="J20" si="66">IF(ISERROR(+J19/J8),0,+J19/J8)</f>
        <v>0.54982446477418834</v>
      </c>
      <c r="K20" s="107"/>
      <c r="L20" s="45">
        <f t="shared" ref="L20" si="67">IF(ISERROR(+L19/L8),0,+L19/L8)</f>
        <v>0</v>
      </c>
      <c r="M20" s="107"/>
      <c r="N20" s="45">
        <f t="shared" ref="N20" si="68">IF(ISERROR(+N19/N8),0,+N19/N8)</f>
        <v>0</v>
      </c>
      <c r="O20" s="107"/>
      <c r="P20" s="45">
        <f t="shared" ref="P20" si="69">IF(ISERROR(+P19/P8),0,+P19/P8)</f>
        <v>0</v>
      </c>
      <c r="Q20" s="107"/>
      <c r="R20" s="45">
        <f t="shared" ref="R20" si="70">IF(ISERROR(+R19/R8),0,+R19/R8)</f>
        <v>0</v>
      </c>
      <c r="S20" s="107"/>
      <c r="T20" s="45">
        <f t="shared" ref="T20" si="71">IF(ISERROR(+T19/T8),0,+T19/T8)</f>
        <v>0</v>
      </c>
      <c r="U20" s="107"/>
      <c r="V20" s="45">
        <f t="shared" ref="V20" si="72">IF(ISERROR(+V19/V8),0,+V19/V8)</f>
        <v>0</v>
      </c>
      <c r="W20" s="107"/>
      <c r="X20" s="45">
        <f t="shared" ref="X20" si="73">IF(ISERROR(+X19/X8),0,+X19/X8)</f>
        <v>0</v>
      </c>
      <c r="Y20" s="107"/>
      <c r="Z20" s="122">
        <f t="shared" si="62"/>
        <v>0.56893669812164527</v>
      </c>
      <c r="AA20" s="107"/>
      <c r="AB20" s="59"/>
    </row>
    <row r="21" spans="1:28" x14ac:dyDescent="0.25">
      <c r="A21" s="91"/>
      <c r="B21" s="62"/>
      <c r="C21" s="104"/>
      <c r="D21" s="62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</row>
    <row r="22" spans="1:28" x14ac:dyDescent="0.25">
      <c r="A22" s="40" t="s">
        <v>19</v>
      </c>
      <c r="B22" s="62"/>
      <c r="C22" s="104"/>
      <c r="D22" s="62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</row>
    <row r="23" spans="1:28" x14ac:dyDescent="0.25">
      <c r="A23" s="92" t="s">
        <v>20</v>
      </c>
      <c r="B23" s="135">
        <f>(SRL!AD23+LLC!D23)/1000</f>
        <v>-4.9758390394360728</v>
      </c>
      <c r="C23" s="104">
        <f t="shared" ref="C23:E51" si="74">IF(B$5=0,0,+B23/B$5)</f>
        <v>-0.12749203056717143</v>
      </c>
      <c r="D23" s="135">
        <f>(SRL!AF23+LLC!F23)/1000</f>
        <v>-6.0666534041541667</v>
      </c>
      <c r="E23" s="104">
        <f t="shared" si="74"/>
        <v>-0.1505208250861079</v>
      </c>
      <c r="F23" s="135">
        <f>(SRL!AH23+LLC!H23)/1000</f>
        <v>-5.6092606066117963</v>
      </c>
      <c r="G23" s="104">
        <f t="shared" ref="G23:G51" si="75">IF(F$5=0,0,+F23/F$5)</f>
        <v>-0.15286063046729301</v>
      </c>
      <c r="H23" s="135">
        <f>(SRL!AJ23+LLC!J23)/1000</f>
        <v>-6.5062335648683227</v>
      </c>
      <c r="I23" s="104">
        <f t="shared" ref="I23:I51" si="76">IF(H$5=0,0,+H23/H$5)</f>
        <v>-0.1702756916305096</v>
      </c>
      <c r="J23" s="135">
        <f>(SRL!AL23+LLC!L23)/1000</f>
        <v>-7.6503062526972734</v>
      </c>
      <c r="K23" s="104">
        <f t="shared" ref="K23:K51" si="77">IF(J$5=0,0,+J23/J$5)</f>
        <v>-0.16255233368226746</v>
      </c>
      <c r="L23" s="135">
        <f>(SRL!AN23+LLC!N23)/1000</f>
        <v>0</v>
      </c>
      <c r="M23" s="104">
        <f t="shared" ref="M23:M51" si="78">IF(L$5=0,0,+L23/L$5)</f>
        <v>0</v>
      </c>
      <c r="N23" s="135">
        <f>(SRL!AP23+LLC!P23)/1000</f>
        <v>0</v>
      </c>
      <c r="O23" s="104">
        <f t="shared" ref="O23:O51" si="79">IF(N$5=0,0,+N23/N$5)</f>
        <v>0</v>
      </c>
      <c r="P23" s="135">
        <f>(SRL!AR23+LLC!R23)/1000</f>
        <v>0</v>
      </c>
      <c r="Q23" s="104">
        <f t="shared" ref="Q23:Q51" si="80">IF(P$5=0,0,+P23/P$5)</f>
        <v>0</v>
      </c>
      <c r="R23" s="135">
        <f>(SRL!AT23+LLC!T23)/1000</f>
        <v>0</v>
      </c>
      <c r="S23" s="104">
        <f t="shared" ref="S23:S51" si="81">IF(R$5=0,0,+R23/R$5)</f>
        <v>0</v>
      </c>
      <c r="T23" s="135">
        <f>(SRL!AV23+LLC!V23)/1000</f>
        <v>0</v>
      </c>
      <c r="U23" s="104">
        <f t="shared" ref="U23:U51" si="82">IF(T$5=0,0,+T23/T$5)</f>
        <v>0</v>
      </c>
      <c r="V23" s="135">
        <f>(SRL!AX23+LLC!X23)/1000</f>
        <v>0</v>
      </c>
      <c r="W23" s="104">
        <f t="shared" ref="W23:W51" si="83">IF(V$5=0,0,+V23/V$5)</f>
        <v>0</v>
      </c>
      <c r="X23" s="135">
        <f>(SRL!AZ23+LLC!Z23)/1000</f>
        <v>0</v>
      </c>
      <c r="Y23" s="104">
        <f t="shared" ref="Y23:Y51" si="84">IF(X$5=0,0,+X23/X$5)</f>
        <v>0</v>
      </c>
      <c r="Z23" s="117">
        <f t="shared" ref="Z23:Z51" si="85">+B23+D23+F23+H23+J23+L23+N23+P23+R23+T23+V23+X23</f>
        <v>-30.80829286776763</v>
      </c>
      <c r="AA23" s="104">
        <f t="shared" ref="AA23:AA51" si="86">IF(Z$5=0,0,+Z23/Z$5)</f>
        <v>-0.15304518024049735</v>
      </c>
      <c r="AB23" s="59"/>
    </row>
    <row r="24" spans="1:28" x14ac:dyDescent="0.25">
      <c r="A24" s="92" t="s">
        <v>21</v>
      </c>
      <c r="B24" s="135">
        <f>(SRL!AD24+LLC!D24)/1000</f>
        <v>-1.5772230678242449</v>
      </c>
      <c r="C24" s="104">
        <f t="shared" si="74"/>
        <v>-4.0411952633637831E-2</v>
      </c>
      <c r="D24" s="135">
        <f>(SRL!AF24+LLC!F24)/1000</f>
        <v>-0.92160737061263309</v>
      </c>
      <c r="E24" s="104">
        <f t="shared" si="74"/>
        <v>-2.2866165674647259E-2</v>
      </c>
      <c r="F24" s="135">
        <f>(SRL!AH24+LLC!H24)/1000</f>
        <v>-0.88058754676865891</v>
      </c>
      <c r="G24" s="104">
        <f t="shared" si="75"/>
        <v>-2.3997310344618102E-2</v>
      </c>
      <c r="H24" s="135">
        <f>(SRL!AJ24+LLC!J24)/1000</f>
        <v>-1.0195690080536577</v>
      </c>
      <c r="I24" s="104">
        <f t="shared" si="76"/>
        <v>-2.668330552238371E-2</v>
      </c>
      <c r="J24" s="135">
        <f>(SRL!AL24+LLC!L24)/1000</f>
        <v>-1.0704777080636059</v>
      </c>
      <c r="K24" s="104">
        <f t="shared" si="77"/>
        <v>-2.2745318141902334E-2</v>
      </c>
      <c r="L24" s="135">
        <f>(SRL!AN24+LLC!N24)/1000</f>
        <v>0</v>
      </c>
      <c r="M24" s="104">
        <f t="shared" si="78"/>
        <v>0</v>
      </c>
      <c r="N24" s="135">
        <f>(SRL!AP24+LLC!P24)/1000</f>
        <v>0</v>
      </c>
      <c r="O24" s="104">
        <f t="shared" si="79"/>
        <v>0</v>
      </c>
      <c r="P24" s="135">
        <f>(SRL!AR24+LLC!R24)/1000</f>
        <v>0</v>
      </c>
      <c r="Q24" s="104">
        <f t="shared" si="80"/>
        <v>0</v>
      </c>
      <c r="R24" s="135">
        <f>(SRL!AT24+LLC!T24)/1000</f>
        <v>0</v>
      </c>
      <c r="S24" s="104">
        <f t="shared" si="81"/>
        <v>0</v>
      </c>
      <c r="T24" s="135">
        <f>(SRL!AV24+LLC!V24)/1000</f>
        <v>0</v>
      </c>
      <c r="U24" s="104">
        <f t="shared" si="82"/>
        <v>0</v>
      </c>
      <c r="V24" s="135">
        <f>(SRL!AX24+LLC!X24)/1000</f>
        <v>0</v>
      </c>
      <c r="W24" s="104">
        <f t="shared" si="83"/>
        <v>0</v>
      </c>
      <c r="X24" s="135">
        <f>(SRL!AZ24+LLC!Z24)/1000</f>
        <v>0</v>
      </c>
      <c r="Y24" s="104">
        <f t="shared" si="84"/>
        <v>0</v>
      </c>
      <c r="Z24" s="117">
        <f t="shared" si="85"/>
        <v>-5.469464701322801</v>
      </c>
      <c r="AA24" s="104">
        <f t="shared" si="86"/>
        <v>-2.7170450976488677E-2</v>
      </c>
      <c r="AB24" s="59"/>
    </row>
    <row r="25" spans="1:28" x14ac:dyDescent="0.25">
      <c r="A25" s="92" t="s">
        <v>22</v>
      </c>
      <c r="B25" s="135">
        <f>(SRL!AD25+LLC!D25)/1000</f>
        <v>-0.17279581271027092</v>
      </c>
      <c r="C25" s="104">
        <f t="shared" si="74"/>
        <v>-4.4274119121091643E-3</v>
      </c>
      <c r="D25" s="135">
        <f>(SRL!AF25+LLC!F25)/1000</f>
        <v>0</v>
      </c>
      <c r="E25" s="104">
        <f t="shared" si="74"/>
        <v>0</v>
      </c>
      <c r="F25" s="135">
        <f>(SRL!AH25+LLC!H25)/1000</f>
        <v>3.3520781228684467E-2</v>
      </c>
      <c r="G25" s="104">
        <f t="shared" si="75"/>
        <v>9.1349076317350875E-4</v>
      </c>
      <c r="H25" s="135">
        <f>(SRL!AJ25+LLC!J25)/1000</f>
        <v>-1.764939409398443E-2</v>
      </c>
      <c r="I25" s="104">
        <f t="shared" si="76"/>
        <v>-4.6190514930790879E-4</v>
      </c>
      <c r="J25" s="135">
        <f>(SRL!AL25+LLC!L25)/1000</f>
        <v>-0.10705918235235533</v>
      </c>
      <c r="K25" s="104">
        <f t="shared" si="77"/>
        <v>-2.2747742846706423E-3</v>
      </c>
      <c r="L25" s="135">
        <f>(SRL!AN25+LLC!N25)/1000</f>
        <v>0</v>
      </c>
      <c r="M25" s="104">
        <f t="shared" si="78"/>
        <v>0</v>
      </c>
      <c r="N25" s="135">
        <f>(SRL!AP25+LLC!P25)/1000</f>
        <v>0</v>
      </c>
      <c r="O25" s="104">
        <f t="shared" si="79"/>
        <v>0</v>
      </c>
      <c r="P25" s="135">
        <f>(SRL!AR25+LLC!R25)/1000</f>
        <v>0</v>
      </c>
      <c r="Q25" s="104">
        <f t="shared" si="80"/>
        <v>0</v>
      </c>
      <c r="R25" s="135">
        <f>(SRL!AT25+LLC!T25)/1000</f>
        <v>0</v>
      </c>
      <c r="S25" s="104">
        <f t="shared" si="81"/>
        <v>0</v>
      </c>
      <c r="T25" s="135">
        <f>(SRL!AV25+LLC!V25)/1000</f>
        <v>0</v>
      </c>
      <c r="U25" s="104">
        <f t="shared" si="82"/>
        <v>0</v>
      </c>
      <c r="V25" s="135">
        <f>(SRL!AX25+LLC!X25)/1000</f>
        <v>0</v>
      </c>
      <c r="W25" s="104">
        <f t="shared" si="83"/>
        <v>0</v>
      </c>
      <c r="X25" s="135">
        <f>(SRL!AZ25+LLC!Z25)/1000</f>
        <v>0</v>
      </c>
      <c r="Y25" s="104">
        <f t="shared" si="84"/>
        <v>0</v>
      </c>
      <c r="Z25" s="117">
        <f t="shared" si="85"/>
        <v>-0.26398360792792624</v>
      </c>
      <c r="AA25" s="104">
        <f t="shared" si="86"/>
        <v>-1.3113812903971446E-3</v>
      </c>
      <c r="AB25" s="59"/>
    </row>
    <row r="26" spans="1:28" x14ac:dyDescent="0.25">
      <c r="A26" s="92" t="s">
        <v>23</v>
      </c>
      <c r="B26" s="135">
        <f>(SRL!AD26+LLC!D26)/1000</f>
        <v>0</v>
      </c>
      <c r="C26" s="104">
        <f t="shared" si="74"/>
        <v>0</v>
      </c>
      <c r="D26" s="135">
        <f>(SRL!AF26+LLC!F26)/1000</f>
        <v>0</v>
      </c>
      <c r="E26" s="104">
        <f t="shared" si="74"/>
        <v>0</v>
      </c>
      <c r="F26" s="135">
        <f>(SRL!AH26+LLC!H26)/1000</f>
        <v>0</v>
      </c>
      <c r="G26" s="104">
        <f t="shared" si="75"/>
        <v>0</v>
      </c>
      <c r="H26" s="135">
        <f>(SRL!AJ26+LLC!J26)/1000</f>
        <v>-0.11611566156239286</v>
      </c>
      <c r="I26" s="104">
        <f t="shared" si="76"/>
        <v>-3.0388817715416238E-3</v>
      </c>
      <c r="J26" s="135">
        <f>(SRL!AL26+LLC!L26)/1000</f>
        <v>-0.13443504133054474</v>
      </c>
      <c r="K26" s="104">
        <f t="shared" si="77"/>
        <v>-2.8564516210377189E-3</v>
      </c>
      <c r="L26" s="135">
        <f>(SRL!AN26+LLC!N26)/1000</f>
        <v>0</v>
      </c>
      <c r="M26" s="104">
        <f t="shared" si="78"/>
        <v>0</v>
      </c>
      <c r="N26" s="135">
        <f>(SRL!AP26+LLC!P26)/1000</f>
        <v>0</v>
      </c>
      <c r="O26" s="104">
        <f t="shared" si="79"/>
        <v>0</v>
      </c>
      <c r="P26" s="135">
        <f>(SRL!AR26+LLC!R26)/1000</f>
        <v>0</v>
      </c>
      <c r="Q26" s="104">
        <f t="shared" si="80"/>
        <v>0</v>
      </c>
      <c r="R26" s="135">
        <f>(SRL!AT26+LLC!T26)/1000</f>
        <v>0</v>
      </c>
      <c r="S26" s="104">
        <f t="shared" si="81"/>
        <v>0</v>
      </c>
      <c r="T26" s="135">
        <f>(SRL!AV26+LLC!V26)/1000</f>
        <v>0</v>
      </c>
      <c r="U26" s="104">
        <f t="shared" si="82"/>
        <v>0</v>
      </c>
      <c r="V26" s="135">
        <f>(SRL!AX26+LLC!X26)/1000</f>
        <v>0</v>
      </c>
      <c r="W26" s="104">
        <f t="shared" si="83"/>
        <v>0</v>
      </c>
      <c r="X26" s="135">
        <f>(SRL!AZ26+LLC!Z26)/1000</f>
        <v>0</v>
      </c>
      <c r="Y26" s="104">
        <f t="shared" si="84"/>
        <v>0</v>
      </c>
      <c r="Z26" s="117">
        <f t="shared" si="85"/>
        <v>-0.25055070289293757</v>
      </c>
      <c r="AA26" s="104">
        <f t="shared" si="86"/>
        <v>-1.2446511609135926E-3</v>
      </c>
      <c r="AB26" s="59"/>
    </row>
    <row r="27" spans="1:28" x14ac:dyDescent="0.25">
      <c r="A27" s="92" t="s">
        <v>24</v>
      </c>
      <c r="B27" s="135">
        <f>(SRL!AD27+LLC!D27)/1000</f>
        <v>0</v>
      </c>
      <c r="C27" s="104">
        <f t="shared" si="74"/>
        <v>0</v>
      </c>
      <c r="D27" s="135">
        <f>(SRL!AF27+LLC!F27)/1000</f>
        <v>-3</v>
      </c>
      <c r="E27" s="104">
        <f t="shared" si="74"/>
        <v>-7.4433537763854182E-2</v>
      </c>
      <c r="F27" s="135">
        <f>(SRL!AH27+LLC!H27)/1000</f>
        <v>-3</v>
      </c>
      <c r="G27" s="104">
        <f t="shared" si="75"/>
        <v>-8.1754427822685827E-2</v>
      </c>
      <c r="H27" s="135">
        <f>(SRL!AJ27+LLC!J27)/1000</f>
        <v>-4</v>
      </c>
      <c r="I27" s="104">
        <f t="shared" si="76"/>
        <v>-0.10468464738182558</v>
      </c>
      <c r="J27" s="135">
        <f>(SRL!AL27+LLC!L27)/1000</f>
        <v>-4.75</v>
      </c>
      <c r="K27" s="104">
        <f t="shared" si="77"/>
        <v>-0.10092714716074828</v>
      </c>
      <c r="L27" s="135">
        <f>(SRL!AN27+LLC!N27)/1000</f>
        <v>0</v>
      </c>
      <c r="M27" s="104">
        <f t="shared" si="78"/>
        <v>0</v>
      </c>
      <c r="N27" s="135">
        <f>(SRL!AP27+LLC!P27)/1000</f>
        <v>0</v>
      </c>
      <c r="O27" s="104">
        <f t="shared" si="79"/>
        <v>0</v>
      </c>
      <c r="P27" s="135">
        <f>(SRL!AR27+LLC!R27)/1000</f>
        <v>0</v>
      </c>
      <c r="Q27" s="104">
        <f t="shared" si="80"/>
        <v>0</v>
      </c>
      <c r="R27" s="135">
        <f>(SRL!AT27+LLC!T27)/1000</f>
        <v>0</v>
      </c>
      <c r="S27" s="104">
        <f t="shared" si="81"/>
        <v>0</v>
      </c>
      <c r="T27" s="135">
        <f>(SRL!AV27+LLC!V27)/1000</f>
        <v>0</v>
      </c>
      <c r="U27" s="104">
        <f t="shared" si="82"/>
        <v>0</v>
      </c>
      <c r="V27" s="135">
        <f>(SRL!AX27+LLC!X27)/1000</f>
        <v>0</v>
      </c>
      <c r="W27" s="104">
        <f t="shared" si="83"/>
        <v>0</v>
      </c>
      <c r="X27" s="135">
        <f>(SRL!AZ27+LLC!Z27)/1000</f>
        <v>0</v>
      </c>
      <c r="Y27" s="104">
        <f t="shared" si="84"/>
        <v>0</v>
      </c>
      <c r="Z27" s="117">
        <f t="shared" si="85"/>
        <v>-14.75</v>
      </c>
      <c r="AA27" s="104">
        <f t="shared" si="86"/>
        <v>-7.3273011855489692E-2</v>
      </c>
      <c r="AB27" s="59"/>
    </row>
    <row r="28" spans="1:28" x14ac:dyDescent="0.25">
      <c r="A28" s="92" t="s">
        <v>25</v>
      </c>
      <c r="B28" s="135">
        <f>(SRL!AD28+LLC!D28)/1000</f>
        <v>0</v>
      </c>
      <c r="C28" s="104">
        <f t="shared" si="74"/>
        <v>0</v>
      </c>
      <c r="D28" s="135">
        <f>(SRL!AF28+LLC!F28)/1000</f>
        <v>0</v>
      </c>
      <c r="E28" s="104">
        <f t="shared" si="74"/>
        <v>0</v>
      </c>
      <c r="F28" s="135">
        <f>(SRL!AH28+LLC!H28)/1000</f>
        <v>0</v>
      </c>
      <c r="G28" s="104">
        <f t="shared" si="75"/>
        <v>0</v>
      </c>
      <c r="H28" s="135">
        <f>(SRL!AJ28+LLC!J28)/1000</f>
        <v>0</v>
      </c>
      <c r="I28" s="104">
        <f t="shared" si="76"/>
        <v>0</v>
      </c>
      <c r="J28" s="135">
        <f>(SRL!AL28+LLC!L28)/1000</f>
        <v>0</v>
      </c>
      <c r="K28" s="104">
        <f t="shared" si="77"/>
        <v>0</v>
      </c>
      <c r="L28" s="135">
        <f>(SRL!AN28+LLC!N28)/1000</f>
        <v>0</v>
      </c>
      <c r="M28" s="104">
        <f t="shared" si="78"/>
        <v>0</v>
      </c>
      <c r="N28" s="135">
        <f>(SRL!AP28+LLC!P28)/1000</f>
        <v>0</v>
      </c>
      <c r="O28" s="104">
        <f t="shared" si="79"/>
        <v>0</v>
      </c>
      <c r="P28" s="135">
        <f>(SRL!AR28+LLC!R28)/1000</f>
        <v>0</v>
      </c>
      <c r="Q28" s="104">
        <f t="shared" si="80"/>
        <v>0</v>
      </c>
      <c r="R28" s="135">
        <f>(SRL!AT28+LLC!T28)/1000</f>
        <v>0</v>
      </c>
      <c r="S28" s="104">
        <f t="shared" si="81"/>
        <v>0</v>
      </c>
      <c r="T28" s="135">
        <f>(SRL!AV28+LLC!V28)/1000</f>
        <v>0</v>
      </c>
      <c r="U28" s="104">
        <f t="shared" si="82"/>
        <v>0</v>
      </c>
      <c r="V28" s="135">
        <f>(SRL!AX28+LLC!X28)/1000</f>
        <v>0</v>
      </c>
      <c r="W28" s="104">
        <f t="shared" si="83"/>
        <v>0</v>
      </c>
      <c r="X28" s="135">
        <f>(SRL!AZ28+LLC!Z28)/1000</f>
        <v>0</v>
      </c>
      <c r="Y28" s="104">
        <f t="shared" si="84"/>
        <v>0</v>
      </c>
      <c r="Z28" s="117">
        <f t="shared" si="85"/>
        <v>0</v>
      </c>
      <c r="AA28" s="104">
        <f t="shared" si="86"/>
        <v>0</v>
      </c>
      <c r="AB28" s="59"/>
    </row>
    <row r="29" spans="1:28" x14ac:dyDescent="0.25">
      <c r="A29" s="92" t="s">
        <v>26</v>
      </c>
      <c r="B29" s="135">
        <f>(SRL!AD29+LLC!D29)/1000</f>
        <v>-2.5</v>
      </c>
      <c r="C29" s="104">
        <f t="shared" si="74"/>
        <v>-6.4055543977976276E-2</v>
      </c>
      <c r="D29" s="135">
        <f>(SRL!AF29+LLC!F29)/1000</f>
        <v>0</v>
      </c>
      <c r="E29" s="104">
        <f t="shared" si="74"/>
        <v>0</v>
      </c>
      <c r="F29" s="135">
        <f>(SRL!AH29+LLC!H29)/1000</f>
        <v>-9.0946296212086761E-2</v>
      </c>
      <c r="G29" s="104">
        <f t="shared" si="75"/>
        <v>-2.4784208031372176E-3</v>
      </c>
      <c r="H29" s="135">
        <f>(SRL!AJ29+LLC!J29)/1000</f>
        <v>0</v>
      </c>
      <c r="I29" s="104">
        <f t="shared" si="76"/>
        <v>0</v>
      </c>
      <c r="J29" s="135">
        <f>(SRL!AL29+LLC!L29)/1000</f>
        <v>0</v>
      </c>
      <c r="K29" s="104">
        <f t="shared" si="77"/>
        <v>0</v>
      </c>
      <c r="L29" s="135">
        <f>(SRL!AN29+LLC!N29)/1000</f>
        <v>0</v>
      </c>
      <c r="M29" s="104">
        <f t="shared" si="78"/>
        <v>0</v>
      </c>
      <c r="N29" s="135">
        <f>(SRL!AP29+LLC!P29)/1000</f>
        <v>0</v>
      </c>
      <c r="O29" s="104">
        <f t="shared" si="79"/>
        <v>0</v>
      </c>
      <c r="P29" s="135">
        <f>(SRL!AR29+LLC!R29)/1000</f>
        <v>0</v>
      </c>
      <c r="Q29" s="104">
        <f t="shared" si="80"/>
        <v>0</v>
      </c>
      <c r="R29" s="135">
        <f>(SRL!AT29+LLC!T29)/1000</f>
        <v>0</v>
      </c>
      <c r="S29" s="104">
        <f t="shared" si="81"/>
        <v>0</v>
      </c>
      <c r="T29" s="135">
        <f>(SRL!AV29+LLC!V29)/1000</f>
        <v>0</v>
      </c>
      <c r="U29" s="104">
        <f t="shared" si="82"/>
        <v>0</v>
      </c>
      <c r="V29" s="135">
        <f>(SRL!AX29+LLC!X29)/1000</f>
        <v>0</v>
      </c>
      <c r="W29" s="104">
        <f t="shared" si="83"/>
        <v>0</v>
      </c>
      <c r="X29" s="135">
        <f>(SRL!AZ29+LLC!Z29)/1000</f>
        <v>0</v>
      </c>
      <c r="Y29" s="104">
        <f t="shared" si="84"/>
        <v>0</v>
      </c>
      <c r="Z29" s="117">
        <f t="shared" si="85"/>
        <v>-2.5909462962120866</v>
      </c>
      <c r="AA29" s="104">
        <f t="shared" si="86"/>
        <v>-1.2870944995205785E-2</v>
      </c>
      <c r="AB29" s="59"/>
    </row>
    <row r="30" spans="1:28" x14ac:dyDescent="0.25">
      <c r="A30" s="92" t="s">
        <v>27</v>
      </c>
      <c r="B30" s="135">
        <f>(SRL!AD30+LLC!D30)/1000</f>
        <v>-0.55000000000000004</v>
      </c>
      <c r="C30" s="104">
        <f t="shared" si="74"/>
        <v>-1.4092219675154781E-2</v>
      </c>
      <c r="D30" s="135">
        <f>(SRL!AF30+LLC!F30)/1000</f>
        <v>-0.14344497450777882</v>
      </c>
      <c r="E30" s="104">
        <f t="shared" si="74"/>
        <v>-3.5590389756866183E-3</v>
      </c>
      <c r="F30" s="135">
        <f>(SRL!AH30+LLC!H30)/1000</f>
        <v>-0.15157716035347793</v>
      </c>
      <c r="G30" s="104">
        <f t="shared" si="75"/>
        <v>-4.1307013385620296E-3</v>
      </c>
      <c r="H30" s="135">
        <f>(SRL!AJ30+LLC!J30)/1000</f>
        <v>0</v>
      </c>
      <c r="I30" s="104">
        <f t="shared" si="76"/>
        <v>0</v>
      </c>
      <c r="J30" s="135">
        <f>(SRL!AL30+LLC!L30)/1000</f>
        <v>0</v>
      </c>
      <c r="K30" s="104">
        <f t="shared" si="77"/>
        <v>0</v>
      </c>
      <c r="L30" s="135">
        <f>(SRL!AN30+LLC!N30)/1000</f>
        <v>0</v>
      </c>
      <c r="M30" s="104">
        <f t="shared" si="78"/>
        <v>0</v>
      </c>
      <c r="N30" s="135">
        <f>(SRL!AP30+LLC!P30)/1000</f>
        <v>0</v>
      </c>
      <c r="O30" s="104">
        <f t="shared" si="79"/>
        <v>0</v>
      </c>
      <c r="P30" s="135">
        <f>(SRL!AR30+LLC!R30)/1000</f>
        <v>0</v>
      </c>
      <c r="Q30" s="104">
        <f t="shared" si="80"/>
        <v>0</v>
      </c>
      <c r="R30" s="135">
        <f>(SRL!AT30+LLC!T30)/1000</f>
        <v>0</v>
      </c>
      <c r="S30" s="104">
        <f t="shared" si="81"/>
        <v>0</v>
      </c>
      <c r="T30" s="135">
        <f>(SRL!AV30+LLC!V30)/1000</f>
        <v>0</v>
      </c>
      <c r="U30" s="104">
        <f t="shared" si="82"/>
        <v>0</v>
      </c>
      <c r="V30" s="135">
        <f>(SRL!AX30+LLC!X30)/1000</f>
        <v>0</v>
      </c>
      <c r="W30" s="104">
        <f t="shared" si="83"/>
        <v>0</v>
      </c>
      <c r="X30" s="135">
        <f>(SRL!AZ30+LLC!Z30)/1000</f>
        <v>0</v>
      </c>
      <c r="Y30" s="104">
        <f t="shared" si="84"/>
        <v>0</v>
      </c>
      <c r="Z30" s="117">
        <f t="shared" si="85"/>
        <v>-0.84502213486125677</v>
      </c>
      <c r="AA30" s="104">
        <f t="shared" si="86"/>
        <v>-4.1977841970061072E-3</v>
      </c>
      <c r="AB30" s="59"/>
    </row>
    <row r="31" spans="1:28" x14ac:dyDescent="0.25">
      <c r="A31" s="92" t="s">
        <v>28</v>
      </c>
      <c r="B31" s="135">
        <f>(SRL!AD31+LLC!D31)/1000</f>
        <v>-1.3491066384478527E-2</v>
      </c>
      <c r="C31" s="104">
        <f t="shared" si="74"/>
        <v>-3.4567103844030463E-4</v>
      </c>
      <c r="D31" s="135">
        <f>(SRL!AF31+LLC!F31)/1000</f>
        <v>-1.9212944061378057</v>
      </c>
      <c r="E31" s="104">
        <f t="shared" si="74"/>
        <v>-4.7669579911580044E-2</v>
      </c>
      <c r="F31" s="135">
        <f>(SRL!AH31+LLC!H31)/1000</f>
        <v>-0.14098720688766617</v>
      </c>
      <c r="G31" s="104">
        <f t="shared" si="75"/>
        <v>-3.8421094764732595E-3</v>
      </c>
      <c r="H31" s="135">
        <f>(SRL!AJ31+LLC!J31)/1000</f>
        <v>-0.17438435098224517</v>
      </c>
      <c r="I31" s="104">
        <f t="shared" si="76"/>
        <v>-4.5638410728712116E-3</v>
      </c>
      <c r="J31" s="135">
        <f>(SRL!AL31+LLC!L31)/1000</f>
        <v>-0.32716235102745411</v>
      </c>
      <c r="K31" s="104">
        <f t="shared" si="77"/>
        <v>-6.9514868942324734E-3</v>
      </c>
      <c r="L31" s="135">
        <f>(SRL!AN31+LLC!N31)/1000</f>
        <v>0</v>
      </c>
      <c r="M31" s="104">
        <f t="shared" si="78"/>
        <v>0</v>
      </c>
      <c r="N31" s="135">
        <f>(SRL!AP31+LLC!P31)/1000</f>
        <v>0</v>
      </c>
      <c r="O31" s="104">
        <f t="shared" si="79"/>
        <v>0</v>
      </c>
      <c r="P31" s="135">
        <f>(SRL!AR31+LLC!R31)/1000</f>
        <v>0</v>
      </c>
      <c r="Q31" s="104">
        <f t="shared" si="80"/>
        <v>0</v>
      </c>
      <c r="R31" s="135">
        <f>(SRL!AT31+LLC!T31)/1000</f>
        <v>0</v>
      </c>
      <c r="S31" s="104">
        <f t="shared" si="81"/>
        <v>0</v>
      </c>
      <c r="T31" s="135">
        <f>(SRL!AV31+LLC!V31)/1000</f>
        <v>0</v>
      </c>
      <c r="U31" s="104">
        <f t="shared" si="82"/>
        <v>0</v>
      </c>
      <c r="V31" s="135">
        <f>(SRL!AX31+LLC!X31)/1000</f>
        <v>0</v>
      </c>
      <c r="W31" s="104">
        <f t="shared" si="83"/>
        <v>0</v>
      </c>
      <c r="X31" s="135">
        <f>(SRL!AZ31+LLC!Z31)/1000</f>
        <v>0</v>
      </c>
      <c r="Y31" s="104">
        <f t="shared" si="84"/>
        <v>0</v>
      </c>
      <c r="Z31" s="117">
        <f t="shared" si="85"/>
        <v>-2.5773193814196498</v>
      </c>
      <c r="AA31" s="104">
        <f t="shared" si="86"/>
        <v>-1.2803251090857311E-2</v>
      </c>
      <c r="AB31" s="59"/>
    </row>
    <row r="32" spans="1:28" x14ac:dyDescent="0.25">
      <c r="A32" s="92" t="s">
        <v>29</v>
      </c>
      <c r="B32" s="135">
        <f>(SRL!AD32+LLC!D32)/1000</f>
        <v>-2.0826378407548249</v>
      </c>
      <c r="C32" s="104">
        <f t="shared" si="74"/>
        <v>-5.3361799919467288E-2</v>
      </c>
      <c r="D32" s="135">
        <f>(SRL!AF32+LLC!F32)/1000</f>
        <v>-3.7916867132248067</v>
      </c>
      <c r="E32" s="104">
        <f t="shared" si="74"/>
        <v>-9.4076218719174251E-2</v>
      </c>
      <c r="F32" s="135">
        <f>(SRL!AH32+LLC!H32)/1000</f>
        <v>-0.34966662877237653</v>
      </c>
      <c r="G32" s="104">
        <f t="shared" si="75"/>
        <v>-9.5289317213243796E-3</v>
      </c>
      <c r="H32" s="135">
        <f>(SRL!AJ32+LLC!J32)/1000</f>
        <v>-0.51447261505523822</v>
      </c>
      <c r="I32" s="104">
        <f t="shared" si="76"/>
        <v>-1.3464346073665825E-2</v>
      </c>
      <c r="J32" s="135">
        <f>(SRL!AL32+LLC!L32)/1000</f>
        <v>-0.23091094844471</v>
      </c>
      <c r="K32" s="104">
        <f t="shared" si="77"/>
        <v>-4.9063543736225694E-3</v>
      </c>
      <c r="L32" s="135">
        <f>(SRL!AN32+LLC!N32)/1000</f>
        <v>0</v>
      </c>
      <c r="M32" s="104">
        <f t="shared" si="78"/>
        <v>0</v>
      </c>
      <c r="N32" s="135">
        <f>(SRL!AP32+LLC!P32)/1000</f>
        <v>0</v>
      </c>
      <c r="O32" s="104">
        <f t="shared" si="79"/>
        <v>0</v>
      </c>
      <c r="P32" s="135">
        <f>(SRL!AR32+LLC!R32)/1000</f>
        <v>0</v>
      </c>
      <c r="Q32" s="104">
        <f t="shared" si="80"/>
        <v>0</v>
      </c>
      <c r="R32" s="135">
        <f>(SRL!AT32+LLC!T32)/1000</f>
        <v>0</v>
      </c>
      <c r="S32" s="104">
        <f t="shared" si="81"/>
        <v>0</v>
      </c>
      <c r="T32" s="135">
        <f>(SRL!AV32+LLC!V32)/1000</f>
        <v>0</v>
      </c>
      <c r="U32" s="104">
        <f t="shared" si="82"/>
        <v>0</v>
      </c>
      <c r="V32" s="135">
        <f>(SRL!AX32+LLC!X32)/1000</f>
        <v>0</v>
      </c>
      <c r="W32" s="104">
        <f t="shared" si="83"/>
        <v>0</v>
      </c>
      <c r="X32" s="135">
        <f>(SRL!AZ32+LLC!Z32)/1000</f>
        <v>0</v>
      </c>
      <c r="Y32" s="104">
        <f t="shared" si="84"/>
        <v>0</v>
      </c>
      <c r="Z32" s="117">
        <f t="shared" si="85"/>
        <v>-6.9693747462519564</v>
      </c>
      <c r="AA32" s="104">
        <f t="shared" si="86"/>
        <v>-3.4621496841184408E-2</v>
      </c>
      <c r="AB32" s="59"/>
    </row>
    <row r="33" spans="1:28" x14ac:dyDescent="0.25">
      <c r="A33" s="92" t="s">
        <v>30</v>
      </c>
      <c r="B33" s="135">
        <f>(SRL!AD33+LLC!D33)/1000</f>
        <v>-4.5341787734934275E-2</v>
      </c>
      <c r="C33" s="104">
        <f t="shared" si="74"/>
        <v>-1.161757151318059E-3</v>
      </c>
      <c r="D33" s="135">
        <f>(SRL!AF33+LLC!F33)/1000</f>
        <v>-0.19429379989835896</v>
      </c>
      <c r="E33" s="104">
        <f t="shared" si="74"/>
        <v>-4.8206582973390763E-3</v>
      </c>
      <c r="F33" s="135">
        <f>(SRL!AH33+LLC!H33)/1000</f>
        <v>-0.47224562320949481</v>
      </c>
      <c r="G33" s="104">
        <f t="shared" si="75"/>
        <v>-1.2869390239086644E-2</v>
      </c>
      <c r="H33" s="135">
        <f>(SRL!AJ33+LLC!J33)/1000</f>
        <v>-0.29352298595836851</v>
      </c>
      <c r="I33" s="104">
        <f t="shared" si="76"/>
        <v>-7.6818375708780874E-3</v>
      </c>
      <c r="J33" s="135">
        <f>(SRL!AL33+LLC!L33)/1000</f>
        <v>-0.49344950702121299</v>
      </c>
      <c r="K33" s="104">
        <f t="shared" si="77"/>
        <v>-1.0484726528742874E-2</v>
      </c>
      <c r="L33" s="135">
        <f>(SRL!AN33+LLC!N33)/1000</f>
        <v>0</v>
      </c>
      <c r="M33" s="104">
        <f t="shared" si="78"/>
        <v>0</v>
      </c>
      <c r="N33" s="135">
        <f>(SRL!AP33+LLC!P33)/1000</f>
        <v>0</v>
      </c>
      <c r="O33" s="104">
        <f t="shared" si="79"/>
        <v>0</v>
      </c>
      <c r="P33" s="135">
        <f>(SRL!AR33+LLC!R33)/1000</f>
        <v>0</v>
      </c>
      <c r="Q33" s="104">
        <f t="shared" si="80"/>
        <v>0</v>
      </c>
      <c r="R33" s="135">
        <f>(SRL!AT33+LLC!T33)/1000</f>
        <v>0</v>
      </c>
      <c r="S33" s="104">
        <f t="shared" si="81"/>
        <v>0</v>
      </c>
      <c r="T33" s="135">
        <f>(SRL!AV33+LLC!V33)/1000</f>
        <v>0</v>
      </c>
      <c r="U33" s="104">
        <f t="shared" si="82"/>
        <v>0</v>
      </c>
      <c r="V33" s="135">
        <f>(SRL!AX33+LLC!X33)/1000</f>
        <v>0</v>
      </c>
      <c r="W33" s="104">
        <f t="shared" si="83"/>
        <v>0</v>
      </c>
      <c r="X33" s="135">
        <f>(SRL!AZ33+LLC!Z33)/1000</f>
        <v>0</v>
      </c>
      <c r="Y33" s="104">
        <f t="shared" si="84"/>
        <v>0</v>
      </c>
      <c r="Z33" s="117">
        <f t="shared" si="85"/>
        <v>-1.4988537038223697</v>
      </c>
      <c r="AA33" s="104">
        <f t="shared" si="86"/>
        <v>-7.4457983193099066E-3</v>
      </c>
      <c r="AB33" s="59"/>
    </row>
    <row r="34" spans="1:28" x14ac:dyDescent="0.25">
      <c r="A34" s="92" t="s">
        <v>31</v>
      </c>
      <c r="B34" s="135">
        <f>(SRL!AD34+LLC!D34)/1000</f>
        <v>0</v>
      </c>
      <c r="C34" s="104">
        <f t="shared" si="74"/>
        <v>0</v>
      </c>
      <c r="D34" s="135">
        <f>(SRL!AF34+LLC!F34)/1000</f>
        <v>0</v>
      </c>
      <c r="E34" s="104">
        <f t="shared" si="74"/>
        <v>0</v>
      </c>
      <c r="F34" s="135">
        <f>(SRL!AH34+LLC!H34)/1000</f>
        <v>0</v>
      </c>
      <c r="G34" s="104">
        <f t="shared" si="75"/>
        <v>0</v>
      </c>
      <c r="H34" s="135">
        <f>(SRL!AJ34+LLC!J34)/1000</f>
        <v>-1.4384518244085204E-2</v>
      </c>
      <c r="I34" s="104">
        <f t="shared" si="76"/>
        <v>-3.7645955503487412E-4</v>
      </c>
      <c r="J34" s="135">
        <f>(SRL!AL34+LLC!L34)/1000</f>
        <v>-0.23192499087076321</v>
      </c>
      <c r="K34" s="104">
        <f t="shared" si="77"/>
        <v>-4.9279005650249936E-3</v>
      </c>
      <c r="L34" s="135">
        <f>(SRL!AN34+LLC!N34)/1000</f>
        <v>0</v>
      </c>
      <c r="M34" s="104">
        <f t="shared" si="78"/>
        <v>0</v>
      </c>
      <c r="N34" s="135">
        <f>(SRL!AP34+LLC!P34)/1000</f>
        <v>0</v>
      </c>
      <c r="O34" s="104">
        <f t="shared" si="79"/>
        <v>0</v>
      </c>
      <c r="P34" s="135">
        <f>(SRL!AR34+LLC!R34)/1000</f>
        <v>0</v>
      </c>
      <c r="Q34" s="104">
        <f t="shared" si="80"/>
        <v>0</v>
      </c>
      <c r="R34" s="135">
        <f>(SRL!AT34+LLC!T34)/1000</f>
        <v>0</v>
      </c>
      <c r="S34" s="104">
        <f t="shared" si="81"/>
        <v>0</v>
      </c>
      <c r="T34" s="135">
        <f>(SRL!AV34+LLC!V34)/1000</f>
        <v>0</v>
      </c>
      <c r="U34" s="104">
        <f t="shared" si="82"/>
        <v>0</v>
      </c>
      <c r="V34" s="135">
        <f>(SRL!AX34+LLC!X34)/1000</f>
        <v>0</v>
      </c>
      <c r="W34" s="104">
        <f t="shared" si="83"/>
        <v>0</v>
      </c>
      <c r="X34" s="135">
        <f>(SRL!AZ34+LLC!Z34)/1000</f>
        <v>0</v>
      </c>
      <c r="Y34" s="104">
        <f t="shared" si="84"/>
        <v>0</v>
      </c>
      <c r="Z34" s="117">
        <f t="shared" si="85"/>
        <v>-0.24630950911484842</v>
      </c>
      <c r="AA34" s="104">
        <f t="shared" si="86"/>
        <v>-1.2235823445079412E-3</v>
      </c>
      <c r="AB34" s="59"/>
    </row>
    <row r="35" spans="1:28" x14ac:dyDescent="0.25">
      <c r="A35" s="92" t="s">
        <v>32</v>
      </c>
      <c r="B35" s="135">
        <f>(SRL!AD35+LLC!D35)/1000</f>
        <v>-0.18339839962225013</v>
      </c>
      <c r="C35" s="104">
        <f t="shared" si="74"/>
        <v>-4.699073700997404E-3</v>
      </c>
      <c r="D35" s="135">
        <f>(SRL!AF35+LLC!F35)/1000</f>
        <v>-0.21625852063148576</v>
      </c>
      <c r="E35" s="104">
        <f t="shared" si="74"/>
        <v>-5.3656289207263111E-3</v>
      </c>
      <c r="F35" s="135">
        <f>(SRL!AH35+LLC!H35)/1000</f>
        <v>-0.2146491443469298</v>
      </c>
      <c r="G35" s="104">
        <f t="shared" si="75"/>
        <v>-5.8495059929041153E-3</v>
      </c>
      <c r="H35" s="135">
        <f>(SRL!AJ35+LLC!J35)/1000</f>
        <v>-0.26033209838341437</v>
      </c>
      <c r="I35" s="104">
        <f t="shared" si="76"/>
        <v>-6.8131934803596144E-3</v>
      </c>
      <c r="J35" s="135">
        <f>(SRL!AL35+LLC!L35)/1000</f>
        <v>-0.30866740530491649</v>
      </c>
      <c r="K35" s="104">
        <f t="shared" si="77"/>
        <v>-6.5585096081969768E-3</v>
      </c>
      <c r="L35" s="135">
        <f>(SRL!AN35+LLC!N35)/1000</f>
        <v>0</v>
      </c>
      <c r="M35" s="104">
        <f t="shared" si="78"/>
        <v>0</v>
      </c>
      <c r="N35" s="135">
        <f>(SRL!AP35+LLC!P35)/1000</f>
        <v>0</v>
      </c>
      <c r="O35" s="104">
        <f t="shared" si="79"/>
        <v>0</v>
      </c>
      <c r="P35" s="135">
        <f>(SRL!AR35+LLC!R35)/1000</f>
        <v>0</v>
      </c>
      <c r="Q35" s="104">
        <f t="shared" si="80"/>
        <v>0</v>
      </c>
      <c r="R35" s="135">
        <f>(SRL!AT35+LLC!T35)/1000</f>
        <v>0</v>
      </c>
      <c r="S35" s="104">
        <f t="shared" si="81"/>
        <v>0</v>
      </c>
      <c r="T35" s="135">
        <f>(SRL!AV35+LLC!V35)/1000</f>
        <v>0</v>
      </c>
      <c r="U35" s="104">
        <f t="shared" si="82"/>
        <v>0</v>
      </c>
      <c r="V35" s="135">
        <f>(SRL!AX35+LLC!X35)/1000</f>
        <v>0</v>
      </c>
      <c r="W35" s="104">
        <f t="shared" si="83"/>
        <v>0</v>
      </c>
      <c r="X35" s="135">
        <f>(SRL!AZ35+LLC!Z35)/1000</f>
        <v>0</v>
      </c>
      <c r="Y35" s="104">
        <f t="shared" si="84"/>
        <v>0</v>
      </c>
      <c r="Z35" s="117">
        <f t="shared" si="85"/>
        <v>-1.1833055682889966</v>
      </c>
      <c r="AA35" s="104">
        <f t="shared" si="86"/>
        <v>-5.8782618938241771E-3</v>
      </c>
      <c r="AB35" s="59"/>
    </row>
    <row r="36" spans="1:28" x14ac:dyDescent="0.25">
      <c r="A36" s="92" t="s">
        <v>33</v>
      </c>
      <c r="B36" s="135">
        <f>(SRL!AD36+LLC!D36)/1000</f>
        <v>0</v>
      </c>
      <c r="C36" s="104">
        <f t="shared" si="74"/>
        <v>0</v>
      </c>
      <c r="D36" s="135">
        <f>(SRL!AF36+LLC!F36)/1000</f>
        <v>0</v>
      </c>
      <c r="E36" s="104">
        <f t="shared" si="74"/>
        <v>0</v>
      </c>
      <c r="F36" s="135">
        <f>(SRL!AH36+LLC!H36)/1000</f>
        <v>0</v>
      </c>
      <c r="G36" s="104">
        <f t="shared" si="75"/>
        <v>0</v>
      </c>
      <c r="H36" s="135">
        <f>(SRL!AJ36+LLC!J36)/1000</f>
        <v>0</v>
      </c>
      <c r="I36" s="104">
        <f t="shared" si="76"/>
        <v>0</v>
      </c>
      <c r="J36" s="135">
        <f>(SRL!AL36+LLC!L36)/1000</f>
        <v>0</v>
      </c>
      <c r="K36" s="104">
        <f t="shared" si="77"/>
        <v>0</v>
      </c>
      <c r="L36" s="135">
        <f>(SRL!AN36+LLC!N36)/1000</f>
        <v>0</v>
      </c>
      <c r="M36" s="104">
        <f t="shared" si="78"/>
        <v>0</v>
      </c>
      <c r="N36" s="135">
        <f>(SRL!AP36+LLC!P36)/1000</f>
        <v>0</v>
      </c>
      <c r="O36" s="104">
        <f t="shared" si="79"/>
        <v>0</v>
      </c>
      <c r="P36" s="135">
        <f>(SRL!AR36+LLC!R36)/1000</f>
        <v>0</v>
      </c>
      <c r="Q36" s="104">
        <f t="shared" si="80"/>
        <v>0</v>
      </c>
      <c r="R36" s="135">
        <f>(SRL!AT36+LLC!T36)/1000</f>
        <v>0</v>
      </c>
      <c r="S36" s="104">
        <f t="shared" si="81"/>
        <v>0</v>
      </c>
      <c r="T36" s="135">
        <f>(SRL!AV36+LLC!V36)/1000</f>
        <v>0</v>
      </c>
      <c r="U36" s="104">
        <f t="shared" si="82"/>
        <v>0</v>
      </c>
      <c r="V36" s="135">
        <f>(SRL!AX36+LLC!X36)/1000</f>
        <v>0</v>
      </c>
      <c r="W36" s="104">
        <f t="shared" si="83"/>
        <v>0</v>
      </c>
      <c r="X36" s="135">
        <f>(SRL!AZ36+LLC!Z36)/1000</f>
        <v>0</v>
      </c>
      <c r="Y36" s="104">
        <f t="shared" si="84"/>
        <v>0</v>
      </c>
      <c r="Z36" s="117">
        <f t="shared" si="85"/>
        <v>0</v>
      </c>
      <c r="AA36" s="104">
        <f t="shared" si="86"/>
        <v>0</v>
      </c>
      <c r="AB36" s="59"/>
    </row>
    <row r="37" spans="1:28" x14ac:dyDescent="0.25">
      <c r="A37" s="92" t="s">
        <v>34</v>
      </c>
      <c r="B37" s="135">
        <f>(SRL!AD37+LLC!D37)/1000</f>
        <v>0</v>
      </c>
      <c r="C37" s="104">
        <f t="shared" si="74"/>
        <v>0</v>
      </c>
      <c r="D37" s="135">
        <f>(SRL!AF37+LLC!F37)/1000</f>
        <v>0</v>
      </c>
      <c r="E37" s="104">
        <f t="shared" si="74"/>
        <v>0</v>
      </c>
      <c r="F37" s="135">
        <f>(SRL!AH37+LLC!H37)/1000</f>
        <v>0</v>
      </c>
      <c r="G37" s="104">
        <f t="shared" si="75"/>
        <v>0</v>
      </c>
      <c r="H37" s="135">
        <f>(SRL!AJ37+LLC!J37)/1000</f>
        <v>0</v>
      </c>
      <c r="I37" s="104">
        <f t="shared" si="76"/>
        <v>0</v>
      </c>
      <c r="J37" s="135">
        <f>(SRL!AL37+LLC!L37)/1000</f>
        <v>0</v>
      </c>
      <c r="K37" s="104">
        <f t="shared" si="77"/>
        <v>0</v>
      </c>
      <c r="L37" s="135">
        <f>(SRL!AN37+LLC!N37)/1000</f>
        <v>0</v>
      </c>
      <c r="M37" s="104">
        <f t="shared" si="78"/>
        <v>0</v>
      </c>
      <c r="N37" s="135">
        <f>(SRL!AP37+LLC!P37)/1000</f>
        <v>0</v>
      </c>
      <c r="O37" s="104">
        <f t="shared" si="79"/>
        <v>0</v>
      </c>
      <c r="P37" s="135">
        <f>(SRL!AR37+LLC!R37)/1000</f>
        <v>0</v>
      </c>
      <c r="Q37" s="104">
        <f t="shared" si="80"/>
        <v>0</v>
      </c>
      <c r="R37" s="135">
        <f>(SRL!AT37+LLC!T37)/1000</f>
        <v>0</v>
      </c>
      <c r="S37" s="104">
        <f t="shared" si="81"/>
        <v>0</v>
      </c>
      <c r="T37" s="135">
        <f>(SRL!AV37+LLC!V37)/1000</f>
        <v>0</v>
      </c>
      <c r="U37" s="104">
        <f t="shared" si="82"/>
        <v>0</v>
      </c>
      <c r="V37" s="135">
        <f>(SRL!AX37+LLC!X37)/1000</f>
        <v>0</v>
      </c>
      <c r="W37" s="104">
        <f t="shared" si="83"/>
        <v>0</v>
      </c>
      <c r="X37" s="135">
        <f>(SRL!AZ37+LLC!Z37)/1000</f>
        <v>0</v>
      </c>
      <c r="Y37" s="104">
        <f t="shared" si="84"/>
        <v>0</v>
      </c>
      <c r="Z37" s="117">
        <f t="shared" si="85"/>
        <v>0</v>
      </c>
      <c r="AA37" s="104">
        <f t="shared" si="86"/>
        <v>0</v>
      </c>
      <c r="AB37" s="59"/>
    </row>
    <row r="38" spans="1:28" x14ac:dyDescent="0.25">
      <c r="A38" s="92" t="s">
        <v>35</v>
      </c>
      <c r="B38" s="135">
        <f>(SRL!AD38+LLC!D38)/1000</f>
        <v>0</v>
      </c>
      <c r="C38" s="104">
        <f t="shared" si="74"/>
        <v>0</v>
      </c>
      <c r="D38" s="135">
        <f>(SRL!AF38+LLC!F38)/1000</f>
        <v>0</v>
      </c>
      <c r="E38" s="104">
        <f t="shared" si="74"/>
        <v>0</v>
      </c>
      <c r="F38" s="135">
        <f>(SRL!AH38+LLC!H38)/1000</f>
        <v>0</v>
      </c>
      <c r="G38" s="104">
        <f t="shared" si="75"/>
        <v>0</v>
      </c>
      <c r="H38" s="135">
        <f>(SRL!AJ38+LLC!J38)/1000</f>
        <v>0</v>
      </c>
      <c r="I38" s="104">
        <f t="shared" si="76"/>
        <v>0</v>
      </c>
      <c r="J38" s="135">
        <f>(SRL!AL38+LLC!L38)/1000</f>
        <v>0</v>
      </c>
      <c r="K38" s="104">
        <f t="shared" si="77"/>
        <v>0</v>
      </c>
      <c r="L38" s="135">
        <f>(SRL!AN38+LLC!N38)/1000</f>
        <v>0</v>
      </c>
      <c r="M38" s="104">
        <f t="shared" si="78"/>
        <v>0</v>
      </c>
      <c r="N38" s="135">
        <f>(SRL!AP38+LLC!P38)/1000</f>
        <v>0</v>
      </c>
      <c r="O38" s="104">
        <f t="shared" si="79"/>
        <v>0</v>
      </c>
      <c r="P38" s="135">
        <f>(SRL!AR38+LLC!R38)/1000</f>
        <v>0</v>
      </c>
      <c r="Q38" s="104">
        <f t="shared" si="80"/>
        <v>0</v>
      </c>
      <c r="R38" s="135">
        <f>(SRL!AT38+LLC!T38)/1000</f>
        <v>0</v>
      </c>
      <c r="S38" s="104">
        <f t="shared" si="81"/>
        <v>0</v>
      </c>
      <c r="T38" s="135">
        <f>(SRL!AV38+LLC!V38)/1000</f>
        <v>0</v>
      </c>
      <c r="U38" s="104">
        <f t="shared" si="82"/>
        <v>0</v>
      </c>
      <c r="V38" s="135">
        <f>(SRL!AX38+LLC!X38)/1000</f>
        <v>0</v>
      </c>
      <c r="W38" s="104">
        <f t="shared" si="83"/>
        <v>0</v>
      </c>
      <c r="X38" s="135">
        <f>(SRL!AZ38+LLC!Z38)/1000</f>
        <v>0</v>
      </c>
      <c r="Y38" s="104">
        <f t="shared" si="84"/>
        <v>0</v>
      </c>
      <c r="Z38" s="117">
        <f t="shared" si="85"/>
        <v>0</v>
      </c>
      <c r="AA38" s="104">
        <f t="shared" si="86"/>
        <v>0</v>
      </c>
      <c r="AB38" s="59"/>
    </row>
    <row r="39" spans="1:28" x14ac:dyDescent="0.25">
      <c r="A39" s="92" t="s">
        <v>36</v>
      </c>
      <c r="B39" s="135">
        <f>(SRL!AD39+LLC!D39)/1000</f>
        <v>0</v>
      </c>
      <c r="C39" s="104">
        <f t="shared" si="74"/>
        <v>0</v>
      </c>
      <c r="D39" s="135">
        <f>(SRL!AF39+LLC!F39)/1000</f>
        <v>0</v>
      </c>
      <c r="E39" s="104">
        <f t="shared" si="74"/>
        <v>0</v>
      </c>
      <c r="F39" s="135">
        <f>(SRL!AH39+LLC!H39)/1000</f>
        <v>0</v>
      </c>
      <c r="G39" s="104">
        <f t="shared" si="75"/>
        <v>0</v>
      </c>
      <c r="H39" s="135">
        <f>(SRL!AJ39+LLC!J39)/1000</f>
        <v>0</v>
      </c>
      <c r="I39" s="104">
        <f t="shared" si="76"/>
        <v>0</v>
      </c>
      <c r="J39" s="135">
        <f>(SRL!AL39+LLC!L39)/1000</f>
        <v>0</v>
      </c>
      <c r="K39" s="104">
        <f t="shared" si="77"/>
        <v>0</v>
      </c>
      <c r="L39" s="135">
        <f>(SRL!AN39+LLC!N39)/1000</f>
        <v>0</v>
      </c>
      <c r="M39" s="104">
        <f t="shared" si="78"/>
        <v>0</v>
      </c>
      <c r="N39" s="135">
        <f>(SRL!AP39+LLC!P39)/1000</f>
        <v>0</v>
      </c>
      <c r="O39" s="104">
        <f t="shared" si="79"/>
        <v>0</v>
      </c>
      <c r="P39" s="135">
        <f>(SRL!AR39+LLC!R39)/1000</f>
        <v>0</v>
      </c>
      <c r="Q39" s="104">
        <f t="shared" si="80"/>
        <v>0</v>
      </c>
      <c r="R39" s="135">
        <f>(SRL!AT39+LLC!T39)/1000</f>
        <v>0</v>
      </c>
      <c r="S39" s="104">
        <f t="shared" si="81"/>
        <v>0</v>
      </c>
      <c r="T39" s="135">
        <f>(SRL!AV39+LLC!V39)/1000</f>
        <v>0</v>
      </c>
      <c r="U39" s="104">
        <f t="shared" si="82"/>
        <v>0</v>
      </c>
      <c r="V39" s="135">
        <f>(SRL!AX39+LLC!X39)/1000</f>
        <v>0</v>
      </c>
      <c r="W39" s="104">
        <f t="shared" si="83"/>
        <v>0</v>
      </c>
      <c r="X39" s="135">
        <f>(SRL!AZ39+LLC!Z39)/1000</f>
        <v>0</v>
      </c>
      <c r="Y39" s="104">
        <f t="shared" si="84"/>
        <v>0</v>
      </c>
      <c r="Z39" s="117">
        <f t="shared" si="85"/>
        <v>0</v>
      </c>
      <c r="AA39" s="104">
        <f t="shared" si="86"/>
        <v>0</v>
      </c>
      <c r="AB39" s="59"/>
    </row>
    <row r="40" spans="1:28" x14ac:dyDescent="0.25">
      <c r="A40" s="92" t="s">
        <v>37</v>
      </c>
      <c r="B40" s="135">
        <f>(SRL!AD40+LLC!D40)/1000</f>
        <v>0</v>
      </c>
      <c r="C40" s="104">
        <f t="shared" si="74"/>
        <v>0</v>
      </c>
      <c r="D40" s="135">
        <f>(SRL!AF40+LLC!F40)/1000</f>
        <v>0</v>
      </c>
      <c r="E40" s="104">
        <f t="shared" si="74"/>
        <v>0</v>
      </c>
      <c r="F40" s="135">
        <f>(SRL!AH40+LLC!H40)/1000</f>
        <v>0</v>
      </c>
      <c r="G40" s="104">
        <f t="shared" si="75"/>
        <v>0</v>
      </c>
      <c r="H40" s="135">
        <f>(SRL!AJ40+LLC!J40)/1000</f>
        <v>0</v>
      </c>
      <c r="I40" s="104">
        <f t="shared" si="76"/>
        <v>0</v>
      </c>
      <c r="J40" s="135">
        <f>(SRL!AL40+LLC!L40)/1000</f>
        <v>0</v>
      </c>
      <c r="K40" s="104">
        <f t="shared" si="77"/>
        <v>0</v>
      </c>
      <c r="L40" s="135">
        <f>(SRL!AN40+LLC!N40)/1000</f>
        <v>0</v>
      </c>
      <c r="M40" s="104">
        <f t="shared" si="78"/>
        <v>0</v>
      </c>
      <c r="N40" s="135">
        <f>(SRL!AP40+LLC!P40)/1000</f>
        <v>0</v>
      </c>
      <c r="O40" s="104">
        <f t="shared" si="79"/>
        <v>0</v>
      </c>
      <c r="P40" s="135">
        <f>(SRL!AR40+LLC!R40)/1000</f>
        <v>0</v>
      </c>
      <c r="Q40" s="104">
        <f t="shared" si="80"/>
        <v>0</v>
      </c>
      <c r="R40" s="135">
        <f>(SRL!AT40+LLC!T40)/1000</f>
        <v>0</v>
      </c>
      <c r="S40" s="104">
        <f t="shared" si="81"/>
        <v>0</v>
      </c>
      <c r="T40" s="135">
        <f>(SRL!AV40+LLC!V40)/1000</f>
        <v>0</v>
      </c>
      <c r="U40" s="104">
        <f t="shared" si="82"/>
        <v>0</v>
      </c>
      <c r="V40" s="135">
        <f>(SRL!AX40+LLC!X40)/1000</f>
        <v>0</v>
      </c>
      <c r="W40" s="104">
        <f t="shared" si="83"/>
        <v>0</v>
      </c>
      <c r="X40" s="135">
        <f>(SRL!AZ40+LLC!Z40)/1000</f>
        <v>0</v>
      </c>
      <c r="Y40" s="104">
        <f t="shared" si="84"/>
        <v>0</v>
      </c>
      <c r="Z40" s="117">
        <f t="shared" si="85"/>
        <v>0</v>
      </c>
      <c r="AA40" s="104">
        <f t="shared" si="86"/>
        <v>0</v>
      </c>
      <c r="AB40" s="59"/>
    </row>
    <row r="41" spans="1:28" x14ac:dyDescent="0.25">
      <c r="A41" s="92" t="s">
        <v>38</v>
      </c>
      <c r="B41" s="135">
        <f>(SRL!AD41+LLC!D41)/1000</f>
        <v>-1.0911254078939602E-2</v>
      </c>
      <c r="C41" s="104">
        <f t="shared" si="74"/>
        <v>-2.7957052620335545E-4</v>
      </c>
      <c r="D41" s="135">
        <f>(SRL!AF41+LLC!F41)/1000</f>
        <v>-1.0584124329907048E-2</v>
      </c>
      <c r="E41" s="104">
        <f t="shared" si="74"/>
        <v>-2.6260460600248804E-4</v>
      </c>
      <c r="F41" s="135">
        <f>(SRL!AH41+LLC!H41)/1000</f>
        <v>-9.7861397844572779E-3</v>
      </c>
      <c r="G41" s="104">
        <f t="shared" si="75"/>
        <v>-2.6668675289037561E-4</v>
      </c>
      <c r="H41" s="135">
        <f>(SRL!AJ41+LLC!J41)/1000</f>
        <v>-1.1068067205807332E-2</v>
      </c>
      <c r="I41" s="104">
        <f t="shared" si="76"/>
        <v>-2.8966417815957203E-4</v>
      </c>
      <c r="J41" s="135">
        <f>(SRL!AL41+LLC!L41)/1000</f>
        <v>-1.1312302891478271E-2</v>
      </c>
      <c r="K41" s="104">
        <f t="shared" si="77"/>
        <v>-2.4036178076951279E-4</v>
      </c>
      <c r="L41" s="135">
        <f>(SRL!AN41+LLC!N41)/1000</f>
        <v>0</v>
      </c>
      <c r="M41" s="104">
        <f t="shared" si="78"/>
        <v>0</v>
      </c>
      <c r="N41" s="135">
        <f>(SRL!AP41+LLC!P41)/1000</f>
        <v>0</v>
      </c>
      <c r="O41" s="104">
        <f t="shared" si="79"/>
        <v>0</v>
      </c>
      <c r="P41" s="135">
        <f>(SRL!AR41+LLC!R41)/1000</f>
        <v>0</v>
      </c>
      <c r="Q41" s="104">
        <f t="shared" si="80"/>
        <v>0</v>
      </c>
      <c r="R41" s="135">
        <f>(SRL!AT41+LLC!T41)/1000</f>
        <v>0</v>
      </c>
      <c r="S41" s="104">
        <f t="shared" si="81"/>
        <v>0</v>
      </c>
      <c r="T41" s="135">
        <f>(SRL!AV41+LLC!V41)/1000</f>
        <v>0</v>
      </c>
      <c r="U41" s="104">
        <f t="shared" si="82"/>
        <v>0</v>
      </c>
      <c r="V41" s="135">
        <f>(SRL!AX41+LLC!X41)/1000</f>
        <v>0</v>
      </c>
      <c r="W41" s="104">
        <f t="shared" si="83"/>
        <v>0</v>
      </c>
      <c r="X41" s="135">
        <f>(SRL!AZ41+LLC!Z41)/1000</f>
        <v>0</v>
      </c>
      <c r="Y41" s="104">
        <f t="shared" si="84"/>
        <v>0</v>
      </c>
      <c r="Z41" s="117">
        <f t="shared" si="85"/>
        <v>-5.3661888290589529E-2</v>
      </c>
      <c r="AA41" s="104">
        <f t="shared" si="86"/>
        <v>-2.6657411368842917E-4</v>
      </c>
      <c r="AB41" s="59"/>
    </row>
    <row r="42" spans="1:28" x14ac:dyDescent="0.25">
      <c r="A42" s="92" t="s">
        <v>39</v>
      </c>
      <c r="B42" s="135">
        <f>(SRL!AD42+LLC!D42)/1000</f>
        <v>-0.12647874735448619</v>
      </c>
      <c r="C42" s="104">
        <f t="shared" si="74"/>
        <v>-3.2406659853778559E-3</v>
      </c>
      <c r="D42" s="135">
        <f>(SRL!AF42+LLC!F42)/1000</f>
        <v>0</v>
      </c>
      <c r="E42" s="104">
        <f t="shared" si="74"/>
        <v>0</v>
      </c>
      <c r="F42" s="135">
        <f>(SRL!AH42+LLC!H42)/1000</f>
        <v>0</v>
      </c>
      <c r="G42" s="104">
        <f t="shared" si="75"/>
        <v>0</v>
      </c>
      <c r="H42" s="135">
        <f>(SRL!AJ42+LLC!J42)/1000</f>
        <v>0</v>
      </c>
      <c r="I42" s="104">
        <f t="shared" si="76"/>
        <v>0</v>
      </c>
      <c r="J42" s="135">
        <f>(SRL!AL42+LLC!L42)/1000</f>
        <v>0</v>
      </c>
      <c r="K42" s="104">
        <f t="shared" si="77"/>
        <v>0</v>
      </c>
      <c r="L42" s="135">
        <f>(SRL!AN42+LLC!N42)/1000</f>
        <v>0</v>
      </c>
      <c r="M42" s="104">
        <f t="shared" si="78"/>
        <v>0</v>
      </c>
      <c r="N42" s="135">
        <f>(SRL!AP42+LLC!P42)/1000</f>
        <v>0</v>
      </c>
      <c r="O42" s="104">
        <f t="shared" si="79"/>
        <v>0</v>
      </c>
      <c r="P42" s="135">
        <f>(SRL!AR42+LLC!R42)/1000</f>
        <v>0</v>
      </c>
      <c r="Q42" s="104">
        <f t="shared" si="80"/>
        <v>0</v>
      </c>
      <c r="R42" s="135">
        <f>(SRL!AT42+LLC!T42)/1000</f>
        <v>0</v>
      </c>
      <c r="S42" s="104">
        <f t="shared" si="81"/>
        <v>0</v>
      </c>
      <c r="T42" s="135">
        <f>(SRL!AV42+LLC!V42)/1000</f>
        <v>0</v>
      </c>
      <c r="U42" s="104">
        <f t="shared" si="82"/>
        <v>0</v>
      </c>
      <c r="V42" s="135">
        <f>(SRL!AX42+LLC!X42)/1000</f>
        <v>0</v>
      </c>
      <c r="W42" s="104">
        <f t="shared" si="83"/>
        <v>0</v>
      </c>
      <c r="X42" s="135">
        <f>(SRL!AZ42+LLC!Z42)/1000</f>
        <v>0</v>
      </c>
      <c r="Y42" s="104">
        <f t="shared" si="84"/>
        <v>0</v>
      </c>
      <c r="Z42" s="117">
        <f t="shared" si="85"/>
        <v>-0.12647874735448619</v>
      </c>
      <c r="AA42" s="104">
        <f t="shared" si="86"/>
        <v>-6.2830364436425442E-4</v>
      </c>
      <c r="AB42" s="59"/>
    </row>
    <row r="43" spans="1:28" x14ac:dyDescent="0.25">
      <c r="A43" s="92" t="s">
        <v>40</v>
      </c>
      <c r="B43" s="135">
        <f>(SRL!AD43+LLC!D43)/1000</f>
        <v>-0.29511707716046776</v>
      </c>
      <c r="C43" s="104">
        <f t="shared" si="74"/>
        <v>-7.5615539658816632E-3</v>
      </c>
      <c r="D43" s="135">
        <f>(SRL!AF43+LLC!F43)/1000</f>
        <v>-0.28688994901555764</v>
      </c>
      <c r="E43" s="104">
        <f t="shared" si="74"/>
        <v>-7.1180779513732367E-3</v>
      </c>
      <c r="F43" s="135">
        <f>(SRL!AH43+LLC!H43)/1000</f>
        <v>-0.28515453291498033</v>
      </c>
      <c r="G43" s="104">
        <f t="shared" si="75"/>
        <v>-7.7708818931698171E-3</v>
      </c>
      <c r="H43" s="135">
        <f>(SRL!AJ43+LLC!J43)/1000</f>
        <v>-0.31466133658936385</v>
      </c>
      <c r="I43" s="104">
        <f t="shared" si="76"/>
        <v>-8.2350527663878712E-3</v>
      </c>
      <c r="J43" s="135">
        <f>(SRL!AL43+LLC!L43)/1000</f>
        <v>-0.31226139494738236</v>
      </c>
      <c r="K43" s="104">
        <f t="shared" si="77"/>
        <v>-6.6348740548368415E-3</v>
      </c>
      <c r="L43" s="135">
        <f>(SRL!AN43+LLC!N43)/1000</f>
        <v>0</v>
      </c>
      <c r="M43" s="104">
        <f t="shared" si="78"/>
        <v>0</v>
      </c>
      <c r="N43" s="135">
        <f>(SRL!AP43+LLC!P43)/1000</f>
        <v>0</v>
      </c>
      <c r="O43" s="104">
        <f t="shared" si="79"/>
        <v>0</v>
      </c>
      <c r="P43" s="135">
        <f>(SRL!AR43+LLC!R43)/1000</f>
        <v>0</v>
      </c>
      <c r="Q43" s="104">
        <f t="shared" si="80"/>
        <v>0</v>
      </c>
      <c r="R43" s="135">
        <f>(SRL!AT43+LLC!T43)/1000</f>
        <v>0</v>
      </c>
      <c r="S43" s="104">
        <f t="shared" si="81"/>
        <v>0</v>
      </c>
      <c r="T43" s="135">
        <f>(SRL!AV43+LLC!V43)/1000</f>
        <v>0</v>
      </c>
      <c r="U43" s="104">
        <f t="shared" si="82"/>
        <v>0</v>
      </c>
      <c r="V43" s="135">
        <f>(SRL!AX43+LLC!X43)/1000</f>
        <v>0</v>
      </c>
      <c r="W43" s="104">
        <f t="shared" si="83"/>
        <v>0</v>
      </c>
      <c r="X43" s="135">
        <f>(SRL!AZ43+LLC!Z43)/1000</f>
        <v>0</v>
      </c>
      <c r="Y43" s="104">
        <f t="shared" si="84"/>
        <v>0</v>
      </c>
      <c r="Z43" s="117">
        <f t="shared" si="85"/>
        <v>-1.4940842906277521</v>
      </c>
      <c r="AA43" s="104">
        <f t="shared" si="86"/>
        <v>-7.4221054874758089E-3</v>
      </c>
      <c r="AB43" s="59"/>
    </row>
    <row r="44" spans="1:28" x14ac:dyDescent="0.25">
      <c r="A44" s="92" t="s">
        <v>41</v>
      </c>
      <c r="B44" s="135">
        <f>(SRL!AD44+LLC!D44)/1000</f>
        <v>-2.1079791225747699E-2</v>
      </c>
      <c r="C44" s="104">
        <f t="shared" si="74"/>
        <v>-5.4011099756297602E-4</v>
      </c>
      <c r="D44" s="135">
        <f>(SRL!AF44+LLC!F44)/1000</f>
        <v>-2.0492139215396974E-2</v>
      </c>
      <c r="E44" s="104">
        <f t="shared" si="74"/>
        <v>-5.0843413938380256E-4</v>
      </c>
      <c r="F44" s="135">
        <f>(SRL!AH44+LLC!H44)/1000</f>
        <v>-2.273657405302169E-2</v>
      </c>
      <c r="G44" s="104">
        <f t="shared" si="75"/>
        <v>-6.196052007843044E-4</v>
      </c>
      <c r="H44" s="135">
        <f>(SRL!AJ44+LLC!J44)/1000</f>
        <v>-2.5089276007125353E-2</v>
      </c>
      <c r="I44" s="104">
        <f t="shared" si="76"/>
        <v>-6.5661550296780362E-4</v>
      </c>
      <c r="J44" s="135">
        <f>(SRL!AL44+LLC!L44)/1000</f>
        <v>-2.9047571623012313E-2</v>
      </c>
      <c r="K44" s="104">
        <f t="shared" si="77"/>
        <v>-6.1719758649645036E-4</v>
      </c>
      <c r="L44" s="135">
        <f>(SRL!AN44+LLC!N44)/1000</f>
        <v>0</v>
      </c>
      <c r="M44" s="104">
        <f t="shared" si="78"/>
        <v>0</v>
      </c>
      <c r="N44" s="135">
        <f>(SRL!AP44+LLC!P44)/1000</f>
        <v>0</v>
      </c>
      <c r="O44" s="104">
        <f t="shared" si="79"/>
        <v>0</v>
      </c>
      <c r="P44" s="135">
        <f>(SRL!AR44+LLC!R44)/1000</f>
        <v>0</v>
      </c>
      <c r="Q44" s="104">
        <f t="shared" si="80"/>
        <v>0</v>
      </c>
      <c r="R44" s="135">
        <f>(SRL!AT44+LLC!T44)/1000</f>
        <v>0</v>
      </c>
      <c r="S44" s="104">
        <f t="shared" si="81"/>
        <v>0</v>
      </c>
      <c r="T44" s="135">
        <f>(SRL!AV44+LLC!V44)/1000</f>
        <v>0</v>
      </c>
      <c r="U44" s="104">
        <f t="shared" si="82"/>
        <v>0</v>
      </c>
      <c r="V44" s="135">
        <f>(SRL!AX44+LLC!X44)/1000</f>
        <v>0</v>
      </c>
      <c r="W44" s="104">
        <f t="shared" si="83"/>
        <v>0</v>
      </c>
      <c r="X44" s="135">
        <f>(SRL!AZ44+LLC!Z44)/1000</f>
        <v>0</v>
      </c>
      <c r="Y44" s="104">
        <f t="shared" si="84"/>
        <v>0</v>
      </c>
      <c r="Z44" s="117">
        <f t="shared" si="85"/>
        <v>-0.11844535212430403</v>
      </c>
      <c r="AA44" s="104">
        <f t="shared" si="86"/>
        <v>-5.8839645358859521E-4</v>
      </c>
      <c r="AB44" s="59"/>
    </row>
    <row r="45" spans="1:28" x14ac:dyDescent="0.25">
      <c r="A45" s="92" t="s">
        <v>42</v>
      </c>
      <c r="B45" s="135">
        <f>(SRL!AD45+LLC!D45)/1000</f>
        <v>0</v>
      </c>
      <c r="C45" s="104">
        <f t="shared" si="74"/>
        <v>0</v>
      </c>
      <c r="D45" s="135">
        <f>(SRL!AF45+LLC!F45)/1000</f>
        <v>0</v>
      </c>
      <c r="E45" s="104">
        <f t="shared" si="74"/>
        <v>0</v>
      </c>
      <c r="F45" s="135">
        <f>(SRL!AH45+LLC!H45)/1000</f>
        <v>0</v>
      </c>
      <c r="G45" s="104">
        <f t="shared" si="75"/>
        <v>0</v>
      </c>
      <c r="H45" s="135">
        <f>(SRL!AJ45+LLC!J45)/1000</f>
        <v>0</v>
      </c>
      <c r="I45" s="104">
        <f t="shared" si="76"/>
        <v>0</v>
      </c>
      <c r="J45" s="135">
        <f>(SRL!AL45+LLC!L45)/1000</f>
        <v>0</v>
      </c>
      <c r="K45" s="104">
        <f t="shared" si="77"/>
        <v>0</v>
      </c>
      <c r="L45" s="135">
        <f>(SRL!AN45+LLC!N45)/1000</f>
        <v>0</v>
      </c>
      <c r="M45" s="104">
        <f t="shared" si="78"/>
        <v>0</v>
      </c>
      <c r="N45" s="135">
        <f>(SRL!AP45+LLC!P45)/1000</f>
        <v>0</v>
      </c>
      <c r="O45" s="104">
        <f t="shared" si="79"/>
        <v>0</v>
      </c>
      <c r="P45" s="135">
        <f>(SRL!AR45+LLC!R45)/1000</f>
        <v>0</v>
      </c>
      <c r="Q45" s="104">
        <f t="shared" si="80"/>
        <v>0</v>
      </c>
      <c r="R45" s="135">
        <f>(SRL!AT45+LLC!T45)/1000</f>
        <v>0</v>
      </c>
      <c r="S45" s="104">
        <f t="shared" si="81"/>
        <v>0</v>
      </c>
      <c r="T45" s="135">
        <f>(SRL!AV45+LLC!V45)/1000</f>
        <v>0</v>
      </c>
      <c r="U45" s="104">
        <f t="shared" si="82"/>
        <v>0</v>
      </c>
      <c r="V45" s="135">
        <f>(SRL!AX45+LLC!X45)/1000</f>
        <v>0</v>
      </c>
      <c r="W45" s="104">
        <f t="shared" si="83"/>
        <v>0</v>
      </c>
      <c r="X45" s="135">
        <f>(SRL!AZ45+LLC!Z45)/1000</f>
        <v>0</v>
      </c>
      <c r="Y45" s="104">
        <f t="shared" si="84"/>
        <v>0</v>
      </c>
      <c r="Z45" s="117">
        <f t="shared" si="85"/>
        <v>0</v>
      </c>
      <c r="AA45" s="104">
        <f t="shared" si="86"/>
        <v>0</v>
      </c>
      <c r="AB45" s="59"/>
    </row>
    <row r="46" spans="1:28" x14ac:dyDescent="0.25">
      <c r="A46" s="92" t="s">
        <v>43</v>
      </c>
      <c r="B46" s="135">
        <f>(SRL!AD46+LLC!D46)/1000</f>
        <v>0</v>
      </c>
      <c r="C46" s="104">
        <f t="shared" si="74"/>
        <v>0</v>
      </c>
      <c r="D46" s="135">
        <f>(SRL!AF46+LLC!F46)/1000</f>
        <v>0</v>
      </c>
      <c r="E46" s="104">
        <f t="shared" si="74"/>
        <v>0</v>
      </c>
      <c r="F46" s="135">
        <f>(SRL!AH46+LLC!H46)/1000</f>
        <v>-1.95</v>
      </c>
      <c r="G46" s="104">
        <f t="shared" si="75"/>
        <v>-5.3140378084745789E-2</v>
      </c>
      <c r="H46" s="135">
        <f>(SRL!AJ46+LLC!J46)/1000</f>
        <v>-0.29445385663987689</v>
      </c>
      <c r="I46" s="104">
        <f t="shared" si="76"/>
        <v>-7.706199538141033E-3</v>
      </c>
      <c r="J46" s="135">
        <f>(SRL!AL46+LLC!L46)/1000</f>
        <v>0</v>
      </c>
      <c r="K46" s="104">
        <f t="shared" si="77"/>
        <v>0</v>
      </c>
      <c r="L46" s="135">
        <f>(SRL!AN46+LLC!N46)/1000</f>
        <v>0</v>
      </c>
      <c r="M46" s="104">
        <f t="shared" si="78"/>
        <v>0</v>
      </c>
      <c r="N46" s="135">
        <f>(SRL!AP46+LLC!P46)/1000</f>
        <v>0</v>
      </c>
      <c r="O46" s="104">
        <f t="shared" si="79"/>
        <v>0</v>
      </c>
      <c r="P46" s="135">
        <f>(SRL!AR46+LLC!R46)/1000</f>
        <v>0</v>
      </c>
      <c r="Q46" s="104">
        <f t="shared" si="80"/>
        <v>0</v>
      </c>
      <c r="R46" s="135">
        <f>(SRL!AT46+LLC!T46)/1000</f>
        <v>0</v>
      </c>
      <c r="S46" s="104">
        <f t="shared" si="81"/>
        <v>0</v>
      </c>
      <c r="T46" s="135">
        <f>(SRL!AV46+LLC!V46)/1000</f>
        <v>0</v>
      </c>
      <c r="U46" s="104">
        <f t="shared" si="82"/>
        <v>0</v>
      </c>
      <c r="V46" s="135">
        <f>(SRL!AX46+LLC!X46)/1000</f>
        <v>0</v>
      </c>
      <c r="W46" s="104">
        <f t="shared" si="83"/>
        <v>0</v>
      </c>
      <c r="X46" s="135">
        <f>(SRL!AZ46+LLC!Z46)/1000</f>
        <v>0</v>
      </c>
      <c r="Y46" s="104">
        <f t="shared" si="84"/>
        <v>0</v>
      </c>
      <c r="Z46" s="117">
        <f t="shared" si="85"/>
        <v>-2.2444538566398768</v>
      </c>
      <c r="AA46" s="104">
        <f t="shared" si="86"/>
        <v>-1.1149687731977848E-2</v>
      </c>
      <c r="AB46" s="59"/>
    </row>
    <row r="47" spans="1:28" x14ac:dyDescent="0.25">
      <c r="A47" s="92" t="s">
        <v>108</v>
      </c>
      <c r="B47" s="135">
        <f>(SRL!AD47+LLC!D47)/1000</f>
        <v>0</v>
      </c>
      <c r="C47" s="104">
        <f t="shared" si="74"/>
        <v>0</v>
      </c>
      <c r="D47" s="135">
        <f>(SRL!AF47+LLC!F47)/1000</f>
        <v>0</v>
      </c>
      <c r="E47" s="104">
        <f t="shared" si="74"/>
        <v>0</v>
      </c>
      <c r="F47" s="135">
        <f>(SRL!AH47+LLC!H47)/1000</f>
        <v>-6.8967607960832455E-2</v>
      </c>
      <c r="G47" s="104">
        <f t="shared" si="75"/>
        <v>-1.8794691090457233E-3</v>
      </c>
      <c r="H47" s="135">
        <f>(SRL!AJ47+LLC!J47)/1000</f>
        <v>0</v>
      </c>
      <c r="I47" s="104">
        <f t="shared" si="76"/>
        <v>0</v>
      </c>
      <c r="J47" s="135">
        <f>(SRL!AL47+LLC!L47)/1000</f>
        <v>0</v>
      </c>
      <c r="K47" s="104">
        <f t="shared" si="77"/>
        <v>0</v>
      </c>
      <c r="L47" s="135">
        <f>(SRL!AN47+LLC!N47)/1000</f>
        <v>0</v>
      </c>
      <c r="M47" s="104">
        <f t="shared" si="78"/>
        <v>0</v>
      </c>
      <c r="N47" s="135">
        <f>(SRL!AP47+LLC!P47)/1000</f>
        <v>0</v>
      </c>
      <c r="O47" s="104">
        <f t="shared" si="79"/>
        <v>0</v>
      </c>
      <c r="P47" s="135">
        <f>(SRL!AR47+LLC!R47)/1000</f>
        <v>0</v>
      </c>
      <c r="Q47" s="104">
        <f t="shared" si="80"/>
        <v>0</v>
      </c>
      <c r="R47" s="135">
        <f>(SRL!AT47+LLC!T47)/1000</f>
        <v>0</v>
      </c>
      <c r="S47" s="104">
        <f t="shared" si="81"/>
        <v>0</v>
      </c>
      <c r="T47" s="135">
        <f>(SRL!AV47+LLC!V47)/1000</f>
        <v>0</v>
      </c>
      <c r="U47" s="104">
        <f t="shared" si="82"/>
        <v>0</v>
      </c>
      <c r="V47" s="135">
        <f>(SRL!AX47+LLC!X47)/1000</f>
        <v>0</v>
      </c>
      <c r="W47" s="104">
        <f t="shared" si="83"/>
        <v>0</v>
      </c>
      <c r="X47" s="135">
        <f>(SRL!AZ47+LLC!Z47)/1000</f>
        <v>0</v>
      </c>
      <c r="Y47" s="104">
        <f t="shared" si="84"/>
        <v>0</v>
      </c>
      <c r="Z47" s="117">
        <f t="shared" si="85"/>
        <v>-6.8967607960832455E-2</v>
      </c>
      <c r="AA47" s="104">
        <f t="shared" si="86"/>
        <v>-3.4260775293280284E-4</v>
      </c>
      <c r="AB47" s="59"/>
    </row>
    <row r="48" spans="1:28" x14ac:dyDescent="0.25">
      <c r="A48" s="92" t="s">
        <v>44</v>
      </c>
      <c r="B48" s="135">
        <f>(SRL!AD48+LLC!D48)/1000</f>
        <v>-0.34154594129699739</v>
      </c>
      <c r="C48" s="104">
        <f t="shared" si="74"/>
        <v>-8.7511644252996467E-3</v>
      </c>
      <c r="D48" s="135">
        <f>(SRL!AF48+LLC!F48)/1000</f>
        <v>-0.33202449220479024</v>
      </c>
      <c r="E48" s="104">
        <f t="shared" si="74"/>
        <v>-8.2379191930165869E-3</v>
      </c>
      <c r="F48" s="135">
        <f>(SRL!AH48+LLC!H48)/1000</f>
        <v>-0.32722722932108589</v>
      </c>
      <c r="G48" s="104">
        <f t="shared" si="75"/>
        <v>-8.9174249670493939E-3</v>
      </c>
      <c r="H48" s="135">
        <f>(SRL!AJ48+LLC!J48)/1000</f>
        <v>-0.36108756993635682</v>
      </c>
      <c r="I48" s="104">
        <f t="shared" si="76"/>
        <v>-9.4500812331869497E-3</v>
      </c>
      <c r="J48" s="135">
        <f>(SRL!AL48+LLC!L48)/1000</f>
        <v>-0.3583335325166816</v>
      </c>
      <c r="K48" s="104">
        <f t="shared" si="77"/>
        <v>-7.6138065618825057E-3</v>
      </c>
      <c r="L48" s="135">
        <f>(SRL!AN48+LLC!N48)/1000</f>
        <v>0</v>
      </c>
      <c r="M48" s="104">
        <f t="shared" si="78"/>
        <v>0</v>
      </c>
      <c r="N48" s="135">
        <f>(SRL!AP48+LLC!P48)/1000</f>
        <v>0</v>
      </c>
      <c r="O48" s="104">
        <f t="shared" si="79"/>
        <v>0</v>
      </c>
      <c r="P48" s="135">
        <f>(SRL!AR48+LLC!R48)/1000</f>
        <v>0</v>
      </c>
      <c r="Q48" s="104">
        <f t="shared" si="80"/>
        <v>0</v>
      </c>
      <c r="R48" s="135">
        <f>(SRL!AT48+LLC!T48)/1000</f>
        <v>0</v>
      </c>
      <c r="S48" s="104">
        <f t="shared" si="81"/>
        <v>0</v>
      </c>
      <c r="T48" s="135">
        <f>(SRL!AV48+LLC!V48)/1000</f>
        <v>0</v>
      </c>
      <c r="U48" s="104">
        <f t="shared" si="82"/>
        <v>0</v>
      </c>
      <c r="V48" s="135">
        <f>(SRL!AX48+LLC!X48)/1000</f>
        <v>0</v>
      </c>
      <c r="W48" s="104">
        <f t="shared" si="83"/>
        <v>0</v>
      </c>
      <c r="X48" s="135">
        <f>(SRL!AZ48+LLC!Z48)/1000</f>
        <v>0</v>
      </c>
      <c r="Y48" s="104">
        <f t="shared" si="84"/>
        <v>0</v>
      </c>
      <c r="Z48" s="117">
        <f t="shared" si="85"/>
        <v>-1.7202187652759118</v>
      </c>
      <c r="AA48" s="104">
        <f t="shared" si="86"/>
        <v>-8.545465083532048E-3</v>
      </c>
      <c r="AB48" s="59"/>
    </row>
    <row r="49" spans="1:28" x14ac:dyDescent="0.25">
      <c r="A49" s="92" t="s">
        <v>45</v>
      </c>
      <c r="B49" s="135">
        <f>(SRL!AD49+LLC!D49)/1000</f>
        <v>-0.14210625901161075</v>
      </c>
      <c r="C49" s="104">
        <f t="shared" si="74"/>
        <v>-3.6410774894655678E-3</v>
      </c>
      <c r="D49" s="135">
        <f>(SRL!AF49+LLC!F49)/1000</f>
        <v>-1.6165752145117136</v>
      </c>
      <c r="E49" s="104">
        <f t="shared" si="74"/>
        <v>-4.0109137425822769E-2</v>
      </c>
      <c r="F49" s="135">
        <f>(SRL!AH49+LLC!H49)/1000</f>
        <v>-0.88396481409061289</v>
      </c>
      <c r="G49" s="104">
        <f t="shared" si="75"/>
        <v>-2.4089345863788303E-2</v>
      </c>
      <c r="H49" s="135">
        <f>(SRL!AJ49+LLC!J49)/1000</f>
        <v>-0.29259679024528945</v>
      </c>
      <c r="I49" s="104">
        <f t="shared" si="76"/>
        <v>-7.6575979529705275E-3</v>
      </c>
      <c r="J49" s="135">
        <f>(SRL!AL49+LLC!L49)/1000</f>
        <v>-1.1331135760050461</v>
      </c>
      <c r="K49" s="104">
        <f t="shared" si="77"/>
        <v>-2.407619381795853E-2</v>
      </c>
      <c r="L49" s="135">
        <f>(SRL!AN49+LLC!N49)/1000</f>
        <v>0</v>
      </c>
      <c r="M49" s="104">
        <f t="shared" si="78"/>
        <v>0</v>
      </c>
      <c r="N49" s="135">
        <f>(SRL!AP49+LLC!P49)/1000</f>
        <v>0</v>
      </c>
      <c r="O49" s="104">
        <f t="shared" si="79"/>
        <v>0</v>
      </c>
      <c r="P49" s="135">
        <f>(SRL!AR49+LLC!R49)/1000</f>
        <v>0</v>
      </c>
      <c r="Q49" s="104">
        <f t="shared" si="80"/>
        <v>0</v>
      </c>
      <c r="R49" s="135">
        <f>(SRL!AT49+LLC!T49)/1000</f>
        <v>0</v>
      </c>
      <c r="S49" s="104">
        <f t="shared" si="81"/>
        <v>0</v>
      </c>
      <c r="T49" s="135">
        <f>(SRL!AV49+LLC!V49)/1000</f>
        <v>0</v>
      </c>
      <c r="U49" s="104">
        <f t="shared" si="82"/>
        <v>0</v>
      </c>
      <c r="V49" s="135">
        <f>(SRL!AX49+LLC!X49)/1000</f>
        <v>0</v>
      </c>
      <c r="W49" s="104">
        <f t="shared" si="83"/>
        <v>0</v>
      </c>
      <c r="X49" s="135">
        <f>(SRL!AZ49+LLC!Z49)/1000</f>
        <v>0</v>
      </c>
      <c r="Y49" s="104">
        <f t="shared" si="84"/>
        <v>0</v>
      </c>
      <c r="Z49" s="117">
        <f t="shared" si="85"/>
        <v>-4.0683566538642726</v>
      </c>
      <c r="AA49" s="104">
        <f t="shared" si="86"/>
        <v>-2.0210220022437778E-2</v>
      </c>
      <c r="AB49" s="59"/>
    </row>
    <row r="50" spans="1:28" x14ac:dyDescent="0.25">
      <c r="A50" s="92" t="s">
        <v>46</v>
      </c>
      <c r="B50" s="135">
        <f>(SRL!AD50+LLC!D50)/1000</f>
        <v>-0.36236335657731644</v>
      </c>
      <c r="C50" s="104">
        <f t="shared" si="74"/>
        <v>-9.2845527692981562E-3</v>
      </c>
      <c r="D50" s="135">
        <f>(SRL!AF50+LLC!F50)/1000</f>
        <v>0</v>
      </c>
      <c r="E50" s="104">
        <f t="shared" si="74"/>
        <v>0</v>
      </c>
      <c r="F50" s="135">
        <f>(SRL!AH50+LLC!H50)/1000</f>
        <v>-0.41339225895442078</v>
      </c>
      <c r="G50" s="104">
        <f t="shared" si="75"/>
        <v>-1.1265549199048748E-2</v>
      </c>
      <c r="H50" s="135">
        <f>(SRL!AJ50+LLC!J50)/1000</f>
        <v>-0.49763853043747325</v>
      </c>
      <c r="I50" s="104">
        <f t="shared" si="76"/>
        <v>-1.302377852061419E-2</v>
      </c>
      <c r="J50" s="135">
        <f>(SRL!AL50+LLC!L50)/1000</f>
        <v>0</v>
      </c>
      <c r="K50" s="104">
        <f t="shared" si="77"/>
        <v>0</v>
      </c>
      <c r="L50" s="135">
        <f>(SRL!AN50+LLC!N50)/1000</f>
        <v>0</v>
      </c>
      <c r="M50" s="104">
        <f t="shared" si="78"/>
        <v>0</v>
      </c>
      <c r="N50" s="135">
        <f>(SRL!AP50+LLC!P50)/1000</f>
        <v>0</v>
      </c>
      <c r="O50" s="104">
        <f t="shared" si="79"/>
        <v>0</v>
      </c>
      <c r="P50" s="135">
        <f>(SRL!AR50+LLC!R50)/1000</f>
        <v>0</v>
      </c>
      <c r="Q50" s="104">
        <f t="shared" si="80"/>
        <v>0</v>
      </c>
      <c r="R50" s="135">
        <f>(SRL!AT50+LLC!T50)/1000</f>
        <v>0</v>
      </c>
      <c r="S50" s="104">
        <f t="shared" si="81"/>
        <v>0</v>
      </c>
      <c r="T50" s="135">
        <f>(SRL!AV50+LLC!V50)/1000</f>
        <v>0</v>
      </c>
      <c r="U50" s="104">
        <f t="shared" si="82"/>
        <v>0</v>
      </c>
      <c r="V50" s="135">
        <f>(SRL!AX50+LLC!X50)/1000</f>
        <v>0</v>
      </c>
      <c r="W50" s="104">
        <f t="shared" si="83"/>
        <v>0</v>
      </c>
      <c r="X50" s="135">
        <f>(SRL!AZ50+LLC!Z50)/1000</f>
        <v>0</v>
      </c>
      <c r="Y50" s="104">
        <f t="shared" si="84"/>
        <v>0</v>
      </c>
      <c r="Z50" s="117">
        <f t="shared" si="85"/>
        <v>-1.2733941459692104</v>
      </c>
      <c r="AA50" s="104">
        <f t="shared" si="86"/>
        <v>-6.325791481648347E-3</v>
      </c>
      <c r="AB50" s="59"/>
    </row>
    <row r="51" spans="1:28" x14ac:dyDescent="0.25">
      <c r="A51" s="92" t="s">
        <v>48</v>
      </c>
      <c r="B51" s="135">
        <f>(SRL!AD51+LLC!D51)/1000</f>
        <v>0</v>
      </c>
      <c r="C51" s="104">
        <f t="shared" si="74"/>
        <v>0</v>
      </c>
      <c r="D51" s="135">
        <f>(SRL!AF51+LLC!F51)/1000</f>
        <v>0</v>
      </c>
      <c r="E51" s="104">
        <f t="shared" si="74"/>
        <v>0</v>
      </c>
      <c r="F51" s="135">
        <f>(SRL!AH51+LLC!H51)/1000</f>
        <v>0</v>
      </c>
      <c r="G51" s="104">
        <f t="shared" si="75"/>
        <v>0</v>
      </c>
      <c r="H51" s="135">
        <f>(SRL!AJ51+LLC!J51)/1000</f>
        <v>0</v>
      </c>
      <c r="I51" s="104">
        <f t="shared" si="76"/>
        <v>0</v>
      </c>
      <c r="J51" s="135">
        <f>(SRL!AL51+LLC!L51)/1000</f>
        <v>0</v>
      </c>
      <c r="K51" s="104">
        <f t="shared" si="77"/>
        <v>0</v>
      </c>
      <c r="L51" s="135">
        <f>(SRL!AN51+LLC!N51)/1000</f>
        <v>0</v>
      </c>
      <c r="M51" s="104">
        <f t="shared" si="78"/>
        <v>0</v>
      </c>
      <c r="N51" s="135">
        <f>(SRL!AP51+LLC!P51)/1000</f>
        <v>0</v>
      </c>
      <c r="O51" s="104">
        <f t="shared" si="79"/>
        <v>0</v>
      </c>
      <c r="P51" s="135">
        <f>(SRL!AR51+LLC!R51)/1000</f>
        <v>0</v>
      </c>
      <c r="Q51" s="104">
        <f t="shared" si="80"/>
        <v>0</v>
      </c>
      <c r="R51" s="135">
        <f>(SRL!AT51+LLC!T51)/1000</f>
        <v>0</v>
      </c>
      <c r="S51" s="104">
        <f t="shared" si="81"/>
        <v>0</v>
      </c>
      <c r="T51" s="135">
        <f>(SRL!AV51+LLC!V51)/1000</f>
        <v>0</v>
      </c>
      <c r="U51" s="104">
        <f t="shared" si="82"/>
        <v>0</v>
      </c>
      <c r="V51" s="135">
        <f>(SRL!AX51+LLC!X51)/1000</f>
        <v>0</v>
      </c>
      <c r="W51" s="104">
        <f t="shared" si="83"/>
        <v>0</v>
      </c>
      <c r="X51" s="135">
        <f>(SRL!AZ51+LLC!Z51)/1000</f>
        <v>0</v>
      </c>
      <c r="Y51" s="104">
        <f t="shared" si="84"/>
        <v>0</v>
      </c>
      <c r="Z51" s="117">
        <f t="shared" si="85"/>
        <v>0</v>
      </c>
      <c r="AA51" s="104">
        <f t="shared" si="86"/>
        <v>0</v>
      </c>
      <c r="AB51" s="59"/>
    </row>
    <row r="52" spans="1:28" ht="15.75" customHeight="1" x14ac:dyDescent="0.25">
      <c r="A52" s="38" t="s">
        <v>49</v>
      </c>
      <c r="B52" s="136">
        <f t="shared" ref="B52:Z52" si="87">+SUM(B23:B25)+SUM(B26:B43)+SUM(B44:B51)</f>
        <v>-13.400329441172643</v>
      </c>
      <c r="C52" s="107">
        <f>IF(B$5=0,0,+B52/B$5)</f>
        <v>-0.34334615673536173</v>
      </c>
      <c r="D52" s="136">
        <f t="shared" ref="D52" si="88">+SUM(D23:D25)+SUM(D26:D43)+SUM(D44:D51)</f>
        <v>-18.521805108444401</v>
      </c>
      <c r="E52" s="107">
        <f>IF(D$5=0,0,+D52/D$5)</f>
        <v>-0.4595478266647145</v>
      </c>
      <c r="F52" s="136">
        <f t="shared" ref="F52" si="89">+SUM(F23:F25)+SUM(F26:F43)+SUM(F44:F51)</f>
        <v>-14.837628589013214</v>
      </c>
      <c r="G52" s="107">
        <f>IF(F$5=0,0,+F52/F$5)</f>
        <v>-0.40434727851343355</v>
      </c>
      <c r="H52" s="136">
        <f t="shared" ref="H52" si="90">+SUM(H23:H25)+SUM(H26:H43)+SUM(H44:H51)</f>
        <v>-14.713259624263003</v>
      </c>
      <c r="I52" s="107">
        <f>IF(H$5=0,0,+H52/H$5)</f>
        <v>-0.38506309890080603</v>
      </c>
      <c r="J52" s="136">
        <f t="shared" ref="J52" si="91">+SUM(J23:J25)+SUM(J26:J43)+SUM(J44:J51)</f>
        <v>-17.148461765096439</v>
      </c>
      <c r="K52" s="107">
        <f>IF(J$5=0,0,+J52/J$5)</f>
        <v>-0.36436743666239019</v>
      </c>
      <c r="L52" s="136">
        <f t="shared" ref="L52" si="92">+SUM(L23:L25)+SUM(L26:L43)+SUM(L44:L51)</f>
        <v>0</v>
      </c>
      <c r="M52" s="107">
        <f>IF(L$5=0,0,+L52/L$5)</f>
        <v>0</v>
      </c>
      <c r="N52" s="136">
        <f t="shared" ref="N52" si="93">+SUM(N23:N25)+SUM(N26:N43)+SUM(N44:N51)</f>
        <v>0</v>
      </c>
      <c r="O52" s="107">
        <f>IF(N$5=0,0,+N52/N$5)</f>
        <v>0</v>
      </c>
      <c r="P52" s="136">
        <f t="shared" ref="P52" si="94">+SUM(P23:P25)+SUM(P26:P43)+SUM(P44:P51)</f>
        <v>0</v>
      </c>
      <c r="Q52" s="107">
        <f>IF(P$5=0,0,+P52/P$5)</f>
        <v>0</v>
      </c>
      <c r="R52" s="136">
        <f t="shared" ref="R52" si="95">+SUM(R23:R25)+SUM(R26:R43)+SUM(R44:R51)</f>
        <v>0</v>
      </c>
      <c r="S52" s="107">
        <f>IF(R$5=0,0,+R52/R$5)</f>
        <v>0</v>
      </c>
      <c r="T52" s="136">
        <f t="shared" ref="T52" si="96">+SUM(T23:T25)+SUM(T26:T43)+SUM(T44:T51)</f>
        <v>0</v>
      </c>
      <c r="U52" s="107">
        <f>IF(T$5=0,0,+T52/T$5)</f>
        <v>0</v>
      </c>
      <c r="V52" s="136">
        <f t="shared" ref="V52" si="97">+SUM(V23:V25)+SUM(V26:V43)+SUM(V44:V51)</f>
        <v>0</v>
      </c>
      <c r="W52" s="107">
        <f>IF(V$5=0,0,+V52/V$5)</f>
        <v>0</v>
      </c>
      <c r="X52" s="136">
        <f t="shared" ref="X52" si="98">+SUM(X23:X25)+SUM(X26:X43)+SUM(X44:X51)</f>
        <v>0</v>
      </c>
      <c r="Y52" s="107">
        <f>IF(X$5=0,0,+X52/X$5)</f>
        <v>0</v>
      </c>
      <c r="Z52" s="123">
        <f t="shared" si="87"/>
        <v>-78.621484527989693</v>
      </c>
      <c r="AA52" s="107">
        <f>IF(Z$5=0,0,+Z52/Z$5)</f>
        <v>-0.39056494697732802</v>
      </c>
      <c r="AB52" s="59"/>
    </row>
    <row r="53" spans="1:28" ht="15.75" customHeight="1" x14ac:dyDescent="0.25">
      <c r="A53" s="32"/>
      <c r="B53" s="135"/>
      <c r="C53" s="104"/>
      <c r="D53" s="135"/>
      <c r="E53" s="104"/>
      <c r="F53" s="135"/>
      <c r="G53" s="104"/>
      <c r="H53" s="135"/>
      <c r="I53" s="104"/>
      <c r="J53" s="135"/>
      <c r="K53" s="104"/>
      <c r="L53" s="135"/>
      <c r="M53" s="104"/>
      <c r="N53" s="135"/>
      <c r="O53" s="104"/>
      <c r="P53" s="135"/>
      <c r="Q53" s="104"/>
      <c r="R53" s="135"/>
      <c r="S53" s="104"/>
      <c r="T53" s="135"/>
      <c r="U53" s="104"/>
      <c r="V53" s="135"/>
      <c r="W53" s="104"/>
      <c r="X53" s="135"/>
      <c r="Y53" s="104"/>
      <c r="Z53" s="120"/>
      <c r="AA53" s="104"/>
      <c r="AB53" s="59"/>
    </row>
    <row r="54" spans="1:28" ht="15.75" customHeight="1" x14ac:dyDescent="0.25">
      <c r="A54" s="38" t="s">
        <v>50</v>
      </c>
      <c r="B54" s="136">
        <f t="shared" ref="B54:Z54" si="99">+B19+B52</f>
        <v>9.153979922214285</v>
      </c>
      <c r="C54" s="107">
        <f>IF(B$5=0,0,+B54/B$5)</f>
        <v>0.23454526539236356</v>
      </c>
      <c r="D54" s="136">
        <f t="shared" ref="D54" si="100">+D19+D52</f>
        <v>5.7639304294066314</v>
      </c>
      <c r="E54" s="107">
        <f>IF(D$5=0,0,+D54/D$5)</f>
        <v>0.14300991109515557</v>
      </c>
      <c r="F54" s="136">
        <f t="shared" ref="F54" si="101">+F19+F52</f>
        <v>6.6056647059876816</v>
      </c>
      <c r="G54" s="107">
        <f>IF(F$5=0,0,+F54/F$5)</f>
        <v>0.18001411280884438</v>
      </c>
      <c r="H54" s="136">
        <f t="shared" ref="H54" si="102">+H19+H52</f>
        <v>5.654721070845838</v>
      </c>
      <c r="I54" s="107">
        <f>IF(H$5=0,0,+H54/H$5)</f>
        <v>0.14799062033601892</v>
      </c>
      <c r="J54" s="136">
        <f t="shared" ref="J54" si="103">+J19+J52</f>
        <v>8.7282847906914895</v>
      </c>
      <c r="K54" s="107">
        <f>IF(J$5=0,0,+J54/J$5)</f>
        <v>0.18545702811179809</v>
      </c>
      <c r="L54" s="136">
        <f t="shared" ref="L54" si="104">+L19+L52</f>
        <v>0</v>
      </c>
      <c r="M54" s="107">
        <f>IF(L$5=0,0,+L54/L$5)</f>
        <v>0</v>
      </c>
      <c r="N54" s="136">
        <f t="shared" ref="N54" si="105">+N19+N52</f>
        <v>0</v>
      </c>
      <c r="O54" s="107">
        <f>IF(N$5=0,0,+N54/N$5)</f>
        <v>0</v>
      </c>
      <c r="P54" s="136">
        <f t="shared" ref="P54" si="106">+P19+P52</f>
        <v>0</v>
      </c>
      <c r="Q54" s="107">
        <f>IF(P$5=0,0,+P54/P$5)</f>
        <v>0</v>
      </c>
      <c r="R54" s="136">
        <f t="shared" ref="R54" si="107">+R19+R52</f>
        <v>0</v>
      </c>
      <c r="S54" s="107">
        <f>IF(R$5=0,0,+R54/R$5)</f>
        <v>0</v>
      </c>
      <c r="T54" s="136">
        <f t="shared" ref="T54" si="108">+T19+T52</f>
        <v>0</v>
      </c>
      <c r="U54" s="107">
        <f>IF(T$5=0,0,+T54/T$5)</f>
        <v>0</v>
      </c>
      <c r="V54" s="136">
        <f t="shared" ref="V54" si="109">+V19+V52</f>
        <v>0</v>
      </c>
      <c r="W54" s="107">
        <f>IF(V$5=0,0,+V54/V$5)</f>
        <v>0</v>
      </c>
      <c r="X54" s="136">
        <f t="shared" ref="X54" si="110">+X19+X52</f>
        <v>0</v>
      </c>
      <c r="Y54" s="107">
        <f>IF(X$5=0,0,+X54/X$5)</f>
        <v>0</v>
      </c>
      <c r="Z54" s="124">
        <f t="shared" si="99"/>
        <v>35.906580919145938</v>
      </c>
      <c r="AA54" s="107">
        <f>IF(Z$5=0,0,+Z54/Z$5)</f>
        <v>0.1783717511443173</v>
      </c>
      <c r="AB54" s="59"/>
    </row>
    <row r="55" spans="1:28" ht="15.75" customHeight="1" x14ac:dyDescent="0.25">
      <c r="A55" s="32"/>
      <c r="B55" s="135"/>
      <c r="C55" s="104"/>
      <c r="D55" s="135"/>
      <c r="E55" s="104"/>
      <c r="F55" s="135"/>
      <c r="G55" s="104"/>
      <c r="H55" s="135"/>
      <c r="I55" s="104"/>
      <c r="J55" s="135"/>
      <c r="K55" s="104"/>
      <c r="L55" s="135"/>
      <c r="M55" s="104"/>
      <c r="N55" s="135"/>
      <c r="O55" s="104"/>
      <c r="P55" s="135"/>
      <c r="Q55" s="104"/>
      <c r="R55" s="135"/>
      <c r="S55" s="104"/>
      <c r="T55" s="135"/>
      <c r="U55" s="104"/>
      <c r="V55" s="135"/>
      <c r="W55" s="104"/>
      <c r="X55" s="135"/>
      <c r="Y55" s="104"/>
      <c r="Z55" s="120"/>
      <c r="AA55" s="104"/>
      <c r="AB55" s="59"/>
    </row>
    <row r="56" spans="1:28" ht="15.75" customHeight="1" x14ac:dyDescent="0.25">
      <c r="A56" s="41" t="s">
        <v>51</v>
      </c>
      <c r="B56" s="135"/>
      <c r="C56" s="104"/>
      <c r="D56" s="135"/>
      <c r="E56" s="104"/>
      <c r="F56" s="135"/>
      <c r="G56" s="104"/>
      <c r="H56" s="135"/>
      <c r="I56" s="104"/>
      <c r="J56" s="135"/>
      <c r="K56" s="104"/>
      <c r="L56" s="135"/>
      <c r="M56" s="104"/>
      <c r="N56" s="135"/>
      <c r="O56" s="104"/>
      <c r="P56" s="135"/>
      <c r="Q56" s="104"/>
      <c r="R56" s="135"/>
      <c r="S56" s="104"/>
      <c r="T56" s="135"/>
      <c r="U56" s="104"/>
      <c r="V56" s="135"/>
      <c r="W56" s="104"/>
      <c r="X56" s="135"/>
      <c r="Y56" s="104"/>
      <c r="Z56" s="120"/>
      <c r="AA56" s="104"/>
      <c r="AB56" s="59"/>
    </row>
    <row r="57" spans="1:28" ht="15.75" customHeight="1" x14ac:dyDescent="0.25">
      <c r="A57" s="42" t="s">
        <v>53</v>
      </c>
      <c r="B57" s="135">
        <f>(SRL!AD57+LLC!D57)/1000</f>
        <v>0</v>
      </c>
      <c r="C57" s="104">
        <f t="shared" ref="C57:E62" si="111">IF(B$5=0,0,+B57/B$5)</f>
        <v>0</v>
      </c>
      <c r="D57" s="135">
        <f>(SRL!AF57+LLC!F57)/1000</f>
        <v>0</v>
      </c>
      <c r="E57" s="104">
        <f t="shared" si="111"/>
        <v>0</v>
      </c>
      <c r="F57" s="135">
        <f>(SRL!AH57+LLC!H57)/1000</f>
        <v>0</v>
      </c>
      <c r="G57" s="104">
        <f t="shared" ref="G57:G62" si="112">IF(F$5=0,0,+F57/F$5)</f>
        <v>0</v>
      </c>
      <c r="H57" s="135">
        <f>(SRL!AJ57+LLC!J57)/1000</f>
        <v>0</v>
      </c>
      <c r="I57" s="104">
        <f t="shared" ref="I57:I62" si="113">IF(H$5=0,0,+H57/H$5)</f>
        <v>0</v>
      </c>
      <c r="J57" s="135">
        <f>(SRL!AL57+LLC!L57)/1000</f>
        <v>0</v>
      </c>
      <c r="K57" s="104">
        <f t="shared" ref="K57:K62" si="114">IF(J$5=0,0,+J57/J$5)</f>
        <v>0</v>
      </c>
      <c r="L57" s="135">
        <f>(SRL!AN57+LLC!N57)/1000</f>
        <v>0</v>
      </c>
      <c r="M57" s="104">
        <f t="shared" ref="M57:M62" si="115">IF(L$5=0,0,+L57/L$5)</f>
        <v>0</v>
      </c>
      <c r="N57" s="135">
        <f>(SRL!AP57+LLC!P57)/1000</f>
        <v>0</v>
      </c>
      <c r="O57" s="104">
        <f t="shared" ref="O57:O62" si="116">IF(N$5=0,0,+N57/N$5)</f>
        <v>0</v>
      </c>
      <c r="P57" s="135">
        <f>(SRL!AR57+LLC!R57)/1000</f>
        <v>0</v>
      </c>
      <c r="Q57" s="104">
        <f t="shared" ref="Q57:Q62" si="117">IF(P$5=0,0,+P57/P$5)</f>
        <v>0</v>
      </c>
      <c r="R57" s="135">
        <f>(SRL!AT57+LLC!T57)/1000</f>
        <v>0</v>
      </c>
      <c r="S57" s="104">
        <f t="shared" ref="S57:S62" si="118">IF(R$5=0,0,+R57/R$5)</f>
        <v>0</v>
      </c>
      <c r="T57" s="135">
        <f>(SRL!AV57+LLC!V57)/1000</f>
        <v>0</v>
      </c>
      <c r="U57" s="104">
        <f t="shared" ref="U57:U62" si="119">IF(T$5=0,0,+T57/T$5)</f>
        <v>0</v>
      </c>
      <c r="V57" s="135">
        <f>(SRL!AX57+LLC!X57)/1000</f>
        <v>0</v>
      </c>
      <c r="W57" s="104">
        <f t="shared" ref="W57:W62" si="120">IF(V$5=0,0,+V57/V$5)</f>
        <v>0</v>
      </c>
      <c r="X57" s="135">
        <f>(SRL!AZ57+LLC!Z57)/1000</f>
        <v>0</v>
      </c>
      <c r="Y57" s="104">
        <f t="shared" ref="Y57:Y62" si="121">IF(X$5=0,0,+X57/X$5)</f>
        <v>0</v>
      </c>
      <c r="Z57" s="117">
        <f t="shared" ref="Z57:Z62" si="122">+B57+D57+F57+H57+J57+L57+N57+P57+R57+T57+V57+X57</f>
        <v>0</v>
      </c>
      <c r="AA57" s="104">
        <f t="shared" ref="AA57:AA62" si="123">IF(Z$5=0,0,+Z57/Z$5)</f>
        <v>0</v>
      </c>
      <c r="AB57" s="59"/>
    </row>
    <row r="58" spans="1:28" ht="15.75" customHeight="1" x14ac:dyDescent="0.25">
      <c r="A58" s="42" t="s">
        <v>54</v>
      </c>
      <c r="B58" s="135">
        <f>(SRL!AD58+LLC!D58)/1000</f>
        <v>0</v>
      </c>
      <c r="C58" s="104">
        <f t="shared" si="111"/>
        <v>0</v>
      </c>
      <c r="D58" s="135">
        <f>(SRL!AF58+LLC!F58)/1000</f>
        <v>-0.49624000000000001</v>
      </c>
      <c r="E58" s="104">
        <f t="shared" si="111"/>
        <v>-1.2312299593311666E-2</v>
      </c>
      <c r="F58" s="135">
        <f>(SRL!AH58+LLC!H58)/1000</f>
        <v>0</v>
      </c>
      <c r="G58" s="104">
        <f t="shared" si="112"/>
        <v>0</v>
      </c>
      <c r="H58" s="135">
        <f>(SRL!AJ58+LLC!J58)/1000</f>
        <v>0</v>
      </c>
      <c r="I58" s="104">
        <f t="shared" si="113"/>
        <v>0</v>
      </c>
      <c r="J58" s="135">
        <f>(SRL!AL58+LLC!L58)/1000</f>
        <v>0</v>
      </c>
      <c r="K58" s="104">
        <f t="shared" si="114"/>
        <v>0</v>
      </c>
      <c r="L58" s="135">
        <f>(SRL!AN58+LLC!N58)/1000</f>
        <v>0</v>
      </c>
      <c r="M58" s="104">
        <f t="shared" si="115"/>
        <v>0</v>
      </c>
      <c r="N58" s="135">
        <f>(SRL!AP58+LLC!P58)/1000</f>
        <v>0</v>
      </c>
      <c r="O58" s="104">
        <f t="shared" si="116"/>
        <v>0</v>
      </c>
      <c r="P58" s="135">
        <f>(SRL!AR58+LLC!R58)/1000</f>
        <v>0</v>
      </c>
      <c r="Q58" s="104">
        <f t="shared" si="117"/>
        <v>0</v>
      </c>
      <c r="R58" s="135">
        <f>(SRL!AT58+LLC!T58)/1000</f>
        <v>0</v>
      </c>
      <c r="S58" s="104">
        <f t="shared" si="118"/>
        <v>0</v>
      </c>
      <c r="T58" s="135">
        <f>(SRL!AV58+LLC!V58)/1000</f>
        <v>0</v>
      </c>
      <c r="U58" s="104">
        <f t="shared" si="119"/>
        <v>0</v>
      </c>
      <c r="V58" s="135">
        <f>(SRL!AX58+LLC!X58)/1000</f>
        <v>0</v>
      </c>
      <c r="W58" s="104">
        <f t="shared" si="120"/>
        <v>0</v>
      </c>
      <c r="X58" s="135">
        <f>(SRL!AZ58+LLC!Z58)/1000</f>
        <v>0</v>
      </c>
      <c r="Y58" s="104">
        <f t="shared" si="121"/>
        <v>0</v>
      </c>
      <c r="Z58" s="117">
        <f t="shared" si="122"/>
        <v>-0.49624000000000001</v>
      </c>
      <c r="AA58" s="104">
        <f t="shared" si="123"/>
        <v>-2.4651525019097086E-3</v>
      </c>
      <c r="AB58" s="59"/>
    </row>
    <row r="59" spans="1:28" x14ac:dyDescent="0.25">
      <c r="A59" s="92" t="s">
        <v>123</v>
      </c>
      <c r="B59" s="135">
        <f>(SRL!AD59+LLC!D59)/1000</f>
        <v>0</v>
      </c>
      <c r="C59" s="104">
        <f t="shared" si="111"/>
        <v>0</v>
      </c>
      <c r="D59" s="135">
        <f>(SRL!AF59+LLC!F59)/1000</f>
        <v>0</v>
      </c>
      <c r="E59" s="104">
        <f t="shared" si="111"/>
        <v>0</v>
      </c>
      <c r="F59" s="135">
        <f>(SRL!AH59+LLC!H59)/1000</f>
        <v>0</v>
      </c>
      <c r="G59" s="104">
        <f t="shared" si="112"/>
        <v>0</v>
      </c>
      <c r="H59" s="135">
        <f>(SRL!AJ59+LLC!J59)/1000</f>
        <v>0</v>
      </c>
      <c r="I59" s="104">
        <f t="shared" si="113"/>
        <v>0</v>
      </c>
      <c r="J59" s="135">
        <f>(SRL!AL59+LLC!L59)/1000</f>
        <v>0</v>
      </c>
      <c r="K59" s="104">
        <f t="shared" si="114"/>
        <v>0</v>
      </c>
      <c r="L59" s="135">
        <f>(SRL!AN59+LLC!N59)/1000</f>
        <v>0</v>
      </c>
      <c r="M59" s="104">
        <f t="shared" si="115"/>
        <v>0</v>
      </c>
      <c r="N59" s="135">
        <f>(SRL!AP59+LLC!P59)/1000</f>
        <v>0</v>
      </c>
      <c r="O59" s="104">
        <f t="shared" si="116"/>
        <v>0</v>
      </c>
      <c r="P59" s="135">
        <f>(SRL!AR59+LLC!R59)/1000</f>
        <v>0</v>
      </c>
      <c r="Q59" s="104">
        <f t="shared" si="117"/>
        <v>0</v>
      </c>
      <c r="R59" s="135">
        <f>(SRL!AT59+LLC!T59)/1000</f>
        <v>0</v>
      </c>
      <c r="S59" s="104">
        <f t="shared" si="118"/>
        <v>0</v>
      </c>
      <c r="T59" s="135">
        <f>(SRL!AV59+LLC!V59)/1000</f>
        <v>0</v>
      </c>
      <c r="U59" s="104">
        <f t="shared" si="119"/>
        <v>0</v>
      </c>
      <c r="V59" s="135">
        <f>(SRL!AX59+LLC!X59)/1000</f>
        <v>0</v>
      </c>
      <c r="W59" s="104">
        <f t="shared" si="120"/>
        <v>0</v>
      </c>
      <c r="X59" s="135">
        <f>(SRL!AZ59+LLC!Z59)/1000</f>
        <v>0</v>
      </c>
      <c r="Y59" s="104">
        <f t="shared" si="121"/>
        <v>0</v>
      </c>
      <c r="Z59" s="117">
        <f t="shared" si="122"/>
        <v>0</v>
      </c>
      <c r="AA59" s="104">
        <f t="shared" si="123"/>
        <v>0</v>
      </c>
      <c r="AB59" s="59"/>
    </row>
    <row r="60" spans="1:28" x14ac:dyDescent="0.25">
      <c r="A60" s="92" t="s">
        <v>47</v>
      </c>
      <c r="B60" s="135">
        <f>(SRL!AD60+LLC!D60)/1000</f>
        <v>0</v>
      </c>
      <c r="C60" s="104">
        <f t="shared" si="111"/>
        <v>0</v>
      </c>
      <c r="D60" s="135">
        <f>(SRL!AF60+LLC!F60)/1000</f>
        <v>0</v>
      </c>
      <c r="E60" s="104">
        <f t="shared" si="111"/>
        <v>0</v>
      </c>
      <c r="F60" s="135">
        <f>(SRL!AH60+LLC!H60)/1000</f>
        <v>0</v>
      </c>
      <c r="G60" s="104">
        <f t="shared" si="112"/>
        <v>0</v>
      </c>
      <c r="H60" s="135">
        <f>(SRL!AJ60+LLC!J60)/1000</f>
        <v>0</v>
      </c>
      <c r="I60" s="104">
        <f t="shared" si="113"/>
        <v>0</v>
      </c>
      <c r="J60" s="135">
        <f>(SRL!AL60+LLC!L60)/1000</f>
        <v>0</v>
      </c>
      <c r="K60" s="104">
        <f t="shared" si="114"/>
        <v>0</v>
      </c>
      <c r="L60" s="135">
        <f>(SRL!AN60+LLC!N60)/1000</f>
        <v>0</v>
      </c>
      <c r="M60" s="104">
        <f t="shared" si="115"/>
        <v>0</v>
      </c>
      <c r="N60" s="135">
        <f>(SRL!AP60+LLC!P60)/1000</f>
        <v>0</v>
      </c>
      <c r="O60" s="104">
        <f t="shared" si="116"/>
        <v>0</v>
      </c>
      <c r="P60" s="135">
        <f>(SRL!AR60+LLC!R60)/1000</f>
        <v>0</v>
      </c>
      <c r="Q60" s="104">
        <f t="shared" si="117"/>
        <v>0</v>
      </c>
      <c r="R60" s="135">
        <f>(SRL!AT60+LLC!T60)/1000</f>
        <v>0</v>
      </c>
      <c r="S60" s="104">
        <f t="shared" si="118"/>
        <v>0</v>
      </c>
      <c r="T60" s="135">
        <f>(SRL!AV60+LLC!V60)/1000</f>
        <v>0</v>
      </c>
      <c r="U60" s="104">
        <f t="shared" si="119"/>
        <v>0</v>
      </c>
      <c r="V60" s="135">
        <f>(SRL!AX60+LLC!X60)/1000</f>
        <v>0</v>
      </c>
      <c r="W60" s="104">
        <f t="shared" si="120"/>
        <v>0</v>
      </c>
      <c r="X60" s="135">
        <f>(SRL!AZ60+LLC!Z60)/1000</f>
        <v>0</v>
      </c>
      <c r="Y60" s="104">
        <f t="shared" si="121"/>
        <v>0</v>
      </c>
      <c r="Z60" s="117">
        <f t="shared" si="122"/>
        <v>0</v>
      </c>
      <c r="AA60" s="104">
        <f t="shared" si="123"/>
        <v>0</v>
      </c>
      <c r="AB60" s="59"/>
    </row>
    <row r="61" spans="1:28" x14ac:dyDescent="0.25">
      <c r="A61" s="32" t="s">
        <v>119</v>
      </c>
      <c r="B61" s="135">
        <f>(SRL!AD61+LLC!D61)/1000</f>
        <v>0</v>
      </c>
      <c r="C61" s="104">
        <f t="shared" si="111"/>
        <v>0</v>
      </c>
      <c r="D61" s="135">
        <f>(SRL!AF61+LLC!F61)/1000</f>
        <v>6</v>
      </c>
      <c r="E61" s="104">
        <f t="shared" si="111"/>
        <v>0.14886707552770836</v>
      </c>
      <c r="F61" s="135">
        <f>(SRL!AH61+LLC!H61)/1000</f>
        <v>6</v>
      </c>
      <c r="G61" s="104">
        <f t="shared" si="112"/>
        <v>0.16350885564537165</v>
      </c>
      <c r="H61" s="135">
        <f>(SRL!AJ61+LLC!J61)/1000</f>
        <v>7.4</v>
      </c>
      <c r="I61" s="104">
        <f t="shared" si="113"/>
        <v>0.19366659765637734</v>
      </c>
      <c r="J61" s="135">
        <f>(SRL!AL61+LLC!L61)/1000</f>
        <v>8.5</v>
      </c>
      <c r="K61" s="104">
        <f t="shared" si="114"/>
        <v>0.18060647386660217</v>
      </c>
      <c r="L61" s="135">
        <f>(SRL!AN61+LLC!N61)/1000</f>
        <v>0</v>
      </c>
      <c r="M61" s="104">
        <f t="shared" si="115"/>
        <v>0</v>
      </c>
      <c r="N61" s="135">
        <f>(SRL!AP61+LLC!P61)/1000</f>
        <v>0</v>
      </c>
      <c r="O61" s="104">
        <f t="shared" si="116"/>
        <v>0</v>
      </c>
      <c r="P61" s="135">
        <f>(SRL!AR61+LLC!R61)/1000</f>
        <v>0</v>
      </c>
      <c r="Q61" s="104">
        <f t="shared" si="117"/>
        <v>0</v>
      </c>
      <c r="R61" s="135">
        <f>(SRL!AT61+LLC!T61)/1000</f>
        <v>0</v>
      </c>
      <c r="S61" s="104">
        <f t="shared" si="118"/>
        <v>0</v>
      </c>
      <c r="T61" s="135">
        <f>(SRL!AV61+LLC!V61)/1000</f>
        <v>0</v>
      </c>
      <c r="U61" s="104">
        <f t="shared" si="119"/>
        <v>0</v>
      </c>
      <c r="V61" s="135">
        <f>(SRL!AX61+LLC!X61)/1000</f>
        <v>0</v>
      </c>
      <c r="W61" s="104">
        <f t="shared" si="120"/>
        <v>0</v>
      </c>
      <c r="X61" s="135">
        <f>(SRL!AZ61+LLC!Z61)/1000</f>
        <v>0</v>
      </c>
      <c r="Y61" s="104">
        <f t="shared" si="121"/>
        <v>0</v>
      </c>
      <c r="Z61" s="117">
        <f t="shared" si="122"/>
        <v>27.9</v>
      </c>
      <c r="AA61" s="104">
        <f t="shared" si="123"/>
        <v>0.1385977647978415</v>
      </c>
      <c r="AB61" s="59"/>
    </row>
    <row r="62" spans="1:28" x14ac:dyDescent="0.25">
      <c r="A62" s="93" t="s">
        <v>120</v>
      </c>
      <c r="B62" s="135">
        <f>(SRL!AD62+LLC!D62)/1000</f>
        <v>-2.0517660649088931</v>
      </c>
      <c r="C62" s="104">
        <f t="shared" si="111"/>
        <v>-5.2570796561316364E-2</v>
      </c>
      <c r="D62" s="135">
        <f>(SRL!AF62+LLC!F62)/1000</f>
        <v>-6</v>
      </c>
      <c r="E62" s="104">
        <f t="shared" si="111"/>
        <v>-0.14886707552770836</v>
      </c>
      <c r="F62" s="135">
        <f>(SRL!AH62+LLC!H62)/1000</f>
        <v>-6</v>
      </c>
      <c r="G62" s="104">
        <f t="shared" si="112"/>
        <v>-0.16350885564537165</v>
      </c>
      <c r="H62" s="135">
        <f>(SRL!AJ62+LLC!J62)/1000</f>
        <v>-8.0109129987538701</v>
      </c>
      <c r="I62" s="104">
        <f t="shared" si="113"/>
        <v>-0.20965490062025796</v>
      </c>
      <c r="J62" s="135">
        <f>(SRL!AL62+LLC!L62)/1000</f>
        <v>-9.01396865444271</v>
      </c>
      <c r="K62" s="104">
        <f t="shared" si="114"/>
        <v>-0.19152718755564455</v>
      </c>
      <c r="L62" s="135">
        <f>(SRL!AN62+LLC!N62)/1000</f>
        <v>0</v>
      </c>
      <c r="M62" s="104">
        <f t="shared" si="115"/>
        <v>0</v>
      </c>
      <c r="N62" s="135">
        <f>(SRL!AP62+LLC!P62)/1000</f>
        <v>0</v>
      </c>
      <c r="O62" s="104">
        <f t="shared" si="116"/>
        <v>0</v>
      </c>
      <c r="P62" s="135">
        <f>(SRL!AR62+LLC!R62)/1000</f>
        <v>0</v>
      </c>
      <c r="Q62" s="104">
        <f t="shared" si="117"/>
        <v>0</v>
      </c>
      <c r="R62" s="135">
        <f>(SRL!AT62+LLC!T62)/1000</f>
        <v>0</v>
      </c>
      <c r="S62" s="104">
        <f t="shared" si="118"/>
        <v>0</v>
      </c>
      <c r="T62" s="135">
        <f>(SRL!AV62+LLC!V62)/1000</f>
        <v>0</v>
      </c>
      <c r="U62" s="104">
        <f t="shared" si="119"/>
        <v>0</v>
      </c>
      <c r="V62" s="135">
        <f>(SRL!AX62+LLC!X62)/1000</f>
        <v>0</v>
      </c>
      <c r="W62" s="104">
        <f t="shared" si="120"/>
        <v>0</v>
      </c>
      <c r="X62" s="135">
        <f>(SRL!AZ62+LLC!Z62)/1000</f>
        <v>0</v>
      </c>
      <c r="Y62" s="104">
        <f t="shared" si="121"/>
        <v>0</v>
      </c>
      <c r="Z62" s="126">
        <f t="shared" si="122"/>
        <v>-31.076647718105473</v>
      </c>
      <c r="AA62" s="104">
        <f t="shared" si="123"/>
        <v>-0.15437827638492332</v>
      </c>
      <c r="AB62" s="59"/>
    </row>
    <row r="63" spans="1:28" ht="15.75" customHeight="1" x14ac:dyDescent="0.25">
      <c r="A63" s="38" t="s">
        <v>58</v>
      </c>
      <c r="B63" s="136">
        <f t="shared" ref="B63:Z63" si="124">SUM(B57:B62)</f>
        <v>-2.0517660649088931</v>
      </c>
      <c r="C63" s="107">
        <f>IF(B$5=0,0,+B63/B$5)</f>
        <v>-5.2570796561316364E-2</v>
      </c>
      <c r="D63" s="136">
        <f t="shared" ref="D63" si="125">SUM(D57:D62)</f>
        <v>-0.49624000000000024</v>
      </c>
      <c r="E63" s="107">
        <f>IF(D$5=0,0,+D63/D$5)</f>
        <v>-1.2312299593311671E-2</v>
      </c>
      <c r="F63" s="136">
        <f t="shared" ref="F63" si="126">SUM(F57:F62)</f>
        <v>0</v>
      </c>
      <c r="G63" s="107">
        <f>IF(F$5=0,0,+F63/F$5)</f>
        <v>0</v>
      </c>
      <c r="H63" s="136">
        <f t="shared" ref="H63" si="127">SUM(H57:H62)</f>
        <v>-0.61091299875386973</v>
      </c>
      <c r="I63" s="107">
        <f>IF(H$5=0,0,+H63/H$5)</f>
        <v>-1.5988302963880627E-2</v>
      </c>
      <c r="J63" s="136">
        <f t="shared" ref="J63" si="128">SUM(J57:J62)</f>
        <v>-0.51396865444271</v>
      </c>
      <c r="K63" s="107">
        <f>IF(J$5=0,0,+J63/J$5)</f>
        <v>-1.0920713689042351E-2</v>
      </c>
      <c r="L63" s="136">
        <f t="shared" ref="L63" si="129">SUM(L57:L62)</f>
        <v>0</v>
      </c>
      <c r="M63" s="107">
        <f>IF(L$5=0,0,+L63/L$5)</f>
        <v>0</v>
      </c>
      <c r="N63" s="136">
        <f t="shared" ref="N63" si="130">SUM(N57:N62)</f>
        <v>0</v>
      </c>
      <c r="O63" s="107">
        <f>IF(N$5=0,0,+N63/N$5)</f>
        <v>0</v>
      </c>
      <c r="P63" s="136">
        <f t="shared" ref="P63" si="131">SUM(P57:P62)</f>
        <v>0</v>
      </c>
      <c r="Q63" s="107">
        <f>IF(P$5=0,0,+P63/P$5)</f>
        <v>0</v>
      </c>
      <c r="R63" s="136">
        <f t="shared" ref="R63" si="132">SUM(R57:R62)</f>
        <v>0</v>
      </c>
      <c r="S63" s="107">
        <f>IF(R$5=0,0,+R63/R$5)</f>
        <v>0</v>
      </c>
      <c r="T63" s="136">
        <f t="shared" ref="T63" si="133">SUM(T57:T62)</f>
        <v>0</v>
      </c>
      <c r="U63" s="107">
        <f>IF(T$5=0,0,+T63/T$5)</f>
        <v>0</v>
      </c>
      <c r="V63" s="136">
        <f t="shared" ref="V63" si="134">SUM(V57:V62)</f>
        <v>0</v>
      </c>
      <c r="W63" s="107">
        <f>IF(V$5=0,0,+V63/V$5)</f>
        <v>0</v>
      </c>
      <c r="X63" s="136">
        <f t="shared" ref="X63" si="135">SUM(X57:X62)</f>
        <v>0</v>
      </c>
      <c r="Y63" s="107">
        <f>IF(X$5=0,0,+X63/X$5)</f>
        <v>0</v>
      </c>
      <c r="Z63" s="127">
        <f t="shared" si="124"/>
        <v>-3.6728877181054749</v>
      </c>
      <c r="AA63" s="107">
        <f>IF(Z$5=0,0,+Z63/Z$5)</f>
        <v>-1.8245664088991521E-2</v>
      </c>
      <c r="AB63" s="59"/>
    </row>
    <row r="64" spans="1:28" ht="15.75" customHeight="1" x14ac:dyDescent="0.25">
      <c r="A64" s="32"/>
      <c r="B64" s="135"/>
      <c r="C64" s="104"/>
      <c r="D64" s="135"/>
      <c r="E64" s="104"/>
      <c r="F64" s="135"/>
      <c r="G64" s="104"/>
      <c r="H64" s="135"/>
      <c r="I64" s="104"/>
      <c r="J64" s="135"/>
      <c r="K64" s="104"/>
      <c r="L64" s="135"/>
      <c r="M64" s="104"/>
      <c r="N64" s="135"/>
      <c r="O64" s="104"/>
      <c r="P64" s="135"/>
      <c r="Q64" s="104"/>
      <c r="R64" s="135"/>
      <c r="S64" s="104"/>
      <c r="T64" s="135"/>
      <c r="U64" s="104"/>
      <c r="V64" s="135"/>
      <c r="W64" s="104"/>
      <c r="X64" s="135"/>
      <c r="Y64" s="104"/>
      <c r="Z64" s="120"/>
      <c r="AA64" s="104"/>
      <c r="AB64" s="59"/>
    </row>
    <row r="65" spans="1:28" ht="15.75" customHeight="1" x14ac:dyDescent="0.25">
      <c r="A65" s="38" t="s">
        <v>117</v>
      </c>
      <c r="B65" s="136">
        <f t="shared" ref="B65:Z65" si="136">+B54+B63</f>
        <v>7.1022138573053919</v>
      </c>
      <c r="C65" s="107">
        <f>IF(B$5=0,0,+B65/B$5)</f>
        <v>0.1819744688310472</v>
      </c>
      <c r="D65" s="136">
        <f t="shared" ref="D65" si="137">+D54+D63</f>
        <v>5.2676904294066311</v>
      </c>
      <c r="E65" s="107">
        <f>IF(D$5=0,0,+D65/D$5)</f>
        <v>0.13069761150184389</v>
      </c>
      <c r="F65" s="136">
        <f t="shared" ref="F65" si="138">+F54+F63</f>
        <v>6.6056647059876816</v>
      </c>
      <c r="G65" s="107">
        <f>IF(F$5=0,0,+F65/F$5)</f>
        <v>0.18001411280884438</v>
      </c>
      <c r="H65" s="136">
        <f t="shared" ref="H65" si="139">+H54+H63</f>
        <v>5.0438080720919682</v>
      </c>
      <c r="I65" s="107">
        <f>IF(H$5=0,0,+H65/H$5)</f>
        <v>0.1320023173721383</v>
      </c>
      <c r="J65" s="136">
        <f t="shared" ref="J65" si="140">+J54+J63</f>
        <v>8.2143161362487795</v>
      </c>
      <c r="K65" s="107">
        <f>IF(J$5=0,0,+J65/J$5)</f>
        <v>0.17453631442275575</v>
      </c>
      <c r="L65" s="136">
        <f t="shared" ref="L65" si="141">+L54+L63</f>
        <v>0</v>
      </c>
      <c r="M65" s="107">
        <f>IF(L$5=0,0,+L65/L$5)</f>
        <v>0</v>
      </c>
      <c r="N65" s="136">
        <f t="shared" ref="N65" si="142">+N54+N63</f>
        <v>0</v>
      </c>
      <c r="O65" s="107">
        <f>IF(N$5=0,0,+N65/N$5)</f>
        <v>0</v>
      </c>
      <c r="P65" s="136">
        <f t="shared" ref="P65" si="143">+P54+P63</f>
        <v>0</v>
      </c>
      <c r="Q65" s="107">
        <f>IF(P$5=0,0,+P65/P$5)</f>
        <v>0</v>
      </c>
      <c r="R65" s="136">
        <f t="shared" ref="R65" si="144">+R54+R63</f>
        <v>0</v>
      </c>
      <c r="S65" s="107">
        <f>IF(R$5=0,0,+R65/R$5)</f>
        <v>0</v>
      </c>
      <c r="T65" s="136">
        <f t="shared" ref="T65" si="145">+T54+T63</f>
        <v>0</v>
      </c>
      <c r="U65" s="107">
        <f>IF(T$5=0,0,+T65/T$5)</f>
        <v>0</v>
      </c>
      <c r="V65" s="136">
        <f t="shared" ref="V65" si="146">+V54+V63</f>
        <v>0</v>
      </c>
      <c r="W65" s="107">
        <f>IF(V$5=0,0,+V65/V$5)</f>
        <v>0</v>
      </c>
      <c r="X65" s="136">
        <f t="shared" ref="X65" si="147">+X54+X63</f>
        <v>0</v>
      </c>
      <c r="Y65" s="107">
        <f>IF(X$5=0,0,+X65/X$5)</f>
        <v>0</v>
      </c>
      <c r="Z65" s="119">
        <f t="shared" si="136"/>
        <v>32.233693201040467</v>
      </c>
      <c r="AA65" s="107">
        <f>IF(Z$5=0,0,+Z65/Z$5)</f>
        <v>0.1601260870553258</v>
      </c>
      <c r="AB65" s="59"/>
    </row>
    <row r="66" spans="1:28" x14ac:dyDescent="0.25">
      <c r="A66" s="38" t="s">
        <v>118</v>
      </c>
      <c r="B66" s="45">
        <f t="shared" ref="B66:Z66" si="148">IF(ISERROR(B65/B8),0,+B65/B8)</f>
        <v>0.1819744688310472</v>
      </c>
      <c r="C66" s="107"/>
      <c r="D66" s="45">
        <f t="shared" ref="D66" si="149">IF(ISERROR(D65/D8),0,+D65/D8)</f>
        <v>0.13069761150184389</v>
      </c>
      <c r="E66" s="107"/>
      <c r="F66" s="45">
        <f t="shared" ref="F66" si="150">IF(ISERROR(F65/F8),0,+F65/F8)</f>
        <v>0.18001411280884438</v>
      </c>
      <c r="G66" s="107"/>
      <c r="H66" s="45">
        <f t="shared" ref="H66" si="151">IF(ISERROR(H65/H8),0,+H65/H8)</f>
        <v>0.1320023173721383</v>
      </c>
      <c r="I66" s="107"/>
      <c r="J66" s="45">
        <f t="shared" ref="J66" si="152">IF(ISERROR(J65/J8),0,+J65/J8)</f>
        <v>0.17453631442275575</v>
      </c>
      <c r="K66" s="107"/>
      <c r="L66" s="45">
        <f t="shared" ref="L66" si="153">IF(ISERROR(L65/L8),0,+L65/L8)</f>
        <v>0</v>
      </c>
      <c r="M66" s="107"/>
      <c r="N66" s="45">
        <f t="shared" ref="N66" si="154">IF(ISERROR(N65/N8),0,+N65/N8)</f>
        <v>0</v>
      </c>
      <c r="O66" s="107"/>
      <c r="P66" s="45">
        <f t="shared" ref="P66" si="155">IF(ISERROR(P65/P8),0,+P65/P8)</f>
        <v>0</v>
      </c>
      <c r="Q66" s="107"/>
      <c r="R66" s="45">
        <f t="shared" ref="R66" si="156">IF(ISERROR(R65/R8),0,+R65/R8)</f>
        <v>0</v>
      </c>
      <c r="S66" s="107"/>
      <c r="T66" s="45">
        <f t="shared" ref="T66" si="157">IF(ISERROR(T65/T8),0,+T65/T8)</f>
        <v>0</v>
      </c>
      <c r="U66" s="107"/>
      <c r="V66" s="45">
        <f t="shared" ref="V66" si="158">IF(ISERROR(V65/V8),0,+V65/V8)</f>
        <v>0</v>
      </c>
      <c r="W66" s="107"/>
      <c r="X66" s="45">
        <f t="shared" ref="X66" si="159">IF(ISERROR(X65/X8),0,+X65/X8)</f>
        <v>0</v>
      </c>
      <c r="Y66" s="107"/>
      <c r="Z66" s="128">
        <f t="shared" si="148"/>
        <v>0.1601260870553258</v>
      </c>
      <c r="AA66" s="107"/>
      <c r="AB66" s="59"/>
    </row>
    <row r="67" spans="1:28" ht="15.75" customHeight="1" x14ac:dyDescent="0.25">
      <c r="A67" s="32"/>
      <c r="B67" s="62"/>
      <c r="C67" s="104"/>
      <c r="D67" s="62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</row>
    <row r="68" spans="1:28" ht="15.75" customHeight="1" x14ac:dyDescent="0.25">
      <c r="A68" s="42" t="s">
        <v>109</v>
      </c>
      <c r="B68" s="135">
        <f>(SRL!AD68+LLC!D68)/1000</f>
        <v>0.5380031956963498</v>
      </c>
      <c r="C68" s="104">
        <f t="shared" ref="C68:E73" si="160">IF(B$5=0,0,+B68/B$5)</f>
        <v>1.3784834944887723E-2</v>
      </c>
      <c r="D68" s="135">
        <f>(SRL!AF68+LLC!F68)/1000</f>
        <v>0.63962193642518728</v>
      </c>
      <c r="E68" s="104">
        <f t="shared" si="160"/>
        <v>1.5869774519831237E-2</v>
      </c>
      <c r="F68" s="135">
        <f>(SRL!AH68+LLC!H68)/1000</f>
        <v>0.50658206387461535</v>
      </c>
      <c r="G68" s="104">
        <f t="shared" ref="G68:G73" si="161">IF(F$5=0,0,+F68/F$5)</f>
        <v>1.3805108925768155E-2</v>
      </c>
      <c r="H68" s="135">
        <f>(SRL!AJ68+LLC!J68)/1000</f>
        <v>0.46718960802187792</v>
      </c>
      <c r="I68" s="104">
        <f t="shared" ref="I68:I73" si="162">IF(H$5=0,0,+H68/H$5)</f>
        <v>1.22268948440559E-2</v>
      </c>
      <c r="J68" s="135">
        <f>(SRL!AL68+LLC!L68)/1000</f>
        <v>0.5092797198154233</v>
      </c>
      <c r="K68" s="104">
        <f t="shared" ref="K68:K73" si="163">IF(J$5=0,0,+J68/J$5)</f>
        <v>1.0821084047957027E-2</v>
      </c>
      <c r="L68" s="135">
        <f>(SRL!AN68+LLC!N68)/1000</f>
        <v>0</v>
      </c>
      <c r="M68" s="104">
        <f t="shared" ref="M68:M73" si="164">IF(L$5=0,0,+L68/L$5)</f>
        <v>0</v>
      </c>
      <c r="N68" s="135">
        <f>(SRL!AP68+LLC!P68)/1000</f>
        <v>0</v>
      </c>
      <c r="O68" s="104">
        <f t="shared" ref="O68:O73" si="165">IF(N$5=0,0,+N68/N$5)</f>
        <v>0</v>
      </c>
      <c r="P68" s="135">
        <f>(SRL!AR68+LLC!R68)/1000</f>
        <v>0</v>
      </c>
      <c r="Q68" s="104">
        <f t="shared" ref="Q68:Q73" si="166">IF(P$5=0,0,+P68/P$5)</f>
        <v>0</v>
      </c>
      <c r="R68" s="135">
        <f>(SRL!AT68+LLC!T68)/1000</f>
        <v>0</v>
      </c>
      <c r="S68" s="104">
        <f t="shared" ref="S68:S73" si="167">IF(R$5=0,0,+R68/R$5)</f>
        <v>0</v>
      </c>
      <c r="T68" s="135">
        <f>(SRL!AV68+LLC!V68)/1000</f>
        <v>0</v>
      </c>
      <c r="U68" s="104">
        <f t="shared" ref="U68:U73" si="168">IF(T$5=0,0,+T68/T$5)</f>
        <v>0</v>
      </c>
      <c r="V68" s="135">
        <f>(SRL!AX68+LLC!X68)/1000</f>
        <v>0</v>
      </c>
      <c r="W68" s="104">
        <f t="shared" ref="W68:W73" si="169">IF(V$5=0,0,+V68/V$5)</f>
        <v>0</v>
      </c>
      <c r="X68" s="135">
        <f>(SRL!AZ68+LLC!Z68)/1000</f>
        <v>0</v>
      </c>
      <c r="Y68" s="104">
        <f t="shared" ref="Y68:Y73" si="170">IF(X$5=0,0,+X68/X$5)</f>
        <v>0</v>
      </c>
      <c r="Z68" s="117">
        <f t="shared" ref="Z68:Z72" si="171">+B68+D68+F68+H68+J68+L68+N68+P68+R68+T68+V68+X68</f>
        <v>2.6606765238334535</v>
      </c>
      <c r="AA68" s="104">
        <f t="shared" ref="AA68:AA73" si="172">IF(Z$5=0,0,+Z68/Z$5)</f>
        <v>1.3217341184709947E-2</v>
      </c>
      <c r="AB68" s="59"/>
    </row>
    <row r="69" spans="1:28" ht="15.75" customHeight="1" x14ac:dyDescent="0.25">
      <c r="A69" s="42" t="s">
        <v>52</v>
      </c>
      <c r="B69" s="135">
        <f>(SRL!AD69+LLC!D69)/1000</f>
        <v>0</v>
      </c>
      <c r="C69" s="104">
        <f t="shared" si="160"/>
        <v>0</v>
      </c>
      <c r="D69" s="135">
        <f>(SRL!AF69+LLC!F69)/1000</f>
        <v>0</v>
      </c>
      <c r="E69" s="104">
        <f t="shared" si="160"/>
        <v>0</v>
      </c>
      <c r="F69" s="135">
        <f>(SRL!AH69+LLC!H69)/1000</f>
        <v>0</v>
      </c>
      <c r="G69" s="104">
        <f t="shared" si="161"/>
        <v>0</v>
      </c>
      <c r="H69" s="135">
        <f>(SRL!AJ69+LLC!J69)/1000</f>
        <v>0</v>
      </c>
      <c r="I69" s="104">
        <f t="shared" si="162"/>
        <v>0</v>
      </c>
      <c r="J69" s="135">
        <f>(SRL!AL69+LLC!L69)/1000</f>
        <v>0</v>
      </c>
      <c r="K69" s="104">
        <f t="shared" si="163"/>
        <v>0</v>
      </c>
      <c r="L69" s="135">
        <f>(SRL!AN69+LLC!N69)/1000</f>
        <v>0</v>
      </c>
      <c r="M69" s="104">
        <f t="shared" si="164"/>
        <v>0</v>
      </c>
      <c r="N69" s="135">
        <f>(SRL!AP69+LLC!P69)/1000</f>
        <v>0</v>
      </c>
      <c r="O69" s="104">
        <f t="shared" si="165"/>
        <v>0</v>
      </c>
      <c r="P69" s="135">
        <f>(SRL!AR69+LLC!R69)/1000</f>
        <v>0</v>
      </c>
      <c r="Q69" s="104">
        <f t="shared" si="166"/>
        <v>0</v>
      </c>
      <c r="R69" s="135">
        <f>(SRL!AT69+LLC!T69)/1000</f>
        <v>0</v>
      </c>
      <c r="S69" s="104">
        <f t="shared" si="167"/>
        <v>0</v>
      </c>
      <c r="T69" s="135">
        <f>(SRL!AV69+LLC!V69)/1000</f>
        <v>0</v>
      </c>
      <c r="U69" s="104">
        <f t="shared" si="168"/>
        <v>0</v>
      </c>
      <c r="V69" s="135">
        <f>(SRL!AX69+LLC!X69)/1000</f>
        <v>0</v>
      </c>
      <c r="W69" s="104">
        <f t="shared" si="169"/>
        <v>0</v>
      </c>
      <c r="X69" s="135">
        <f>(SRL!AZ69+LLC!Z69)/1000</f>
        <v>0</v>
      </c>
      <c r="Y69" s="104">
        <f t="shared" si="170"/>
        <v>0</v>
      </c>
      <c r="Z69" s="117">
        <f t="shared" si="171"/>
        <v>0</v>
      </c>
      <c r="AA69" s="104">
        <f t="shared" si="172"/>
        <v>0</v>
      </c>
      <c r="AB69" s="59"/>
    </row>
    <row r="70" spans="1:28" ht="15.75" customHeight="1" x14ac:dyDescent="0.25">
      <c r="A70" s="42" t="s">
        <v>55</v>
      </c>
      <c r="B70" s="135">
        <f>(SRL!AD70+LLC!D70)/1000</f>
        <v>2.595672740457178E-3</v>
      </c>
      <c r="C70" s="104">
        <f t="shared" si="160"/>
        <v>6.6506891751515583E-5</v>
      </c>
      <c r="D70" s="135">
        <f>(SRL!AF70+LLC!F70)/1000</f>
        <v>8.0815193691699858E-2</v>
      </c>
      <c r="E70" s="104">
        <f t="shared" si="160"/>
        <v>2.0051202571814437E-3</v>
      </c>
      <c r="F70" s="135">
        <f>(SRL!AH70+LLC!H70)/1000</f>
        <v>9.9630909614539277E-4</v>
      </c>
      <c r="G70" s="104">
        <f t="shared" si="161"/>
        <v>2.715089336330129E-5</v>
      </c>
      <c r="H70" s="135">
        <f>(SRL!AJ70+LLC!J70)/1000</f>
        <v>1.1340001505356561E-2</v>
      </c>
      <c r="I70" s="104">
        <f t="shared" si="162"/>
        <v>2.967810147244057E-4</v>
      </c>
      <c r="J70" s="135">
        <f>(SRL!AL70+LLC!L70)/1000</f>
        <v>2.724918666799455E-2</v>
      </c>
      <c r="K70" s="104">
        <f t="shared" si="163"/>
        <v>5.7898582586344964E-4</v>
      </c>
      <c r="L70" s="135">
        <f>(SRL!AN70+LLC!N70)/1000</f>
        <v>0</v>
      </c>
      <c r="M70" s="104">
        <f t="shared" si="164"/>
        <v>0</v>
      </c>
      <c r="N70" s="135">
        <f>(SRL!AP70+LLC!P70)/1000</f>
        <v>0</v>
      </c>
      <c r="O70" s="104">
        <f t="shared" si="165"/>
        <v>0</v>
      </c>
      <c r="P70" s="135">
        <f>(SRL!AR70+LLC!R70)/1000</f>
        <v>0</v>
      </c>
      <c r="Q70" s="104">
        <f t="shared" si="166"/>
        <v>0</v>
      </c>
      <c r="R70" s="135">
        <f>(SRL!AT70+LLC!T70)/1000</f>
        <v>0</v>
      </c>
      <c r="S70" s="104">
        <f t="shared" si="167"/>
        <v>0</v>
      </c>
      <c r="T70" s="135">
        <f>(SRL!AV70+LLC!V70)/1000</f>
        <v>0</v>
      </c>
      <c r="U70" s="104">
        <f t="shared" si="168"/>
        <v>0</v>
      </c>
      <c r="V70" s="135">
        <f>(SRL!AX70+LLC!X70)/1000</f>
        <v>0</v>
      </c>
      <c r="W70" s="104">
        <f t="shared" si="169"/>
        <v>0</v>
      </c>
      <c r="X70" s="135">
        <f>(SRL!AZ70+LLC!Z70)/1000</f>
        <v>0</v>
      </c>
      <c r="Y70" s="104">
        <f t="shared" si="170"/>
        <v>0</v>
      </c>
      <c r="Z70" s="117">
        <f t="shared" si="171"/>
        <v>0.12299636370165354</v>
      </c>
      <c r="AA70" s="104">
        <f t="shared" si="172"/>
        <v>6.1100434004700895E-4</v>
      </c>
      <c r="AB70" s="59"/>
    </row>
    <row r="71" spans="1:28" ht="15.75" customHeight="1" x14ac:dyDescent="0.25">
      <c r="A71" s="42" t="s">
        <v>56</v>
      </c>
      <c r="B71" s="135">
        <f>(SRL!AD71+LLC!D71)/1000</f>
        <v>0</v>
      </c>
      <c r="C71" s="104">
        <f t="shared" si="160"/>
        <v>0</v>
      </c>
      <c r="D71" s="135">
        <f>(SRL!AF71+LLC!F71)/1000</f>
        <v>-7.1411006737815367E-3</v>
      </c>
      <c r="E71" s="104">
        <f t="shared" si="160"/>
        <v>-1.7717912889246749E-4</v>
      </c>
      <c r="F71" s="135">
        <f>(SRL!AH71+LLC!H71)/1000</f>
        <v>0</v>
      </c>
      <c r="G71" s="104">
        <f t="shared" si="161"/>
        <v>0</v>
      </c>
      <c r="H71" s="135">
        <f>(SRL!AJ71+LLC!J71)/1000</f>
        <v>0</v>
      </c>
      <c r="I71" s="104">
        <f t="shared" si="162"/>
        <v>0</v>
      </c>
      <c r="J71" s="135">
        <f>(SRL!AL71+LLC!L71)/1000</f>
        <v>-3.3406616206885101E-3</v>
      </c>
      <c r="K71" s="104">
        <f t="shared" si="163"/>
        <v>-7.0981778316945917E-5</v>
      </c>
      <c r="L71" s="135">
        <f>(SRL!AN71+LLC!N71)/1000</f>
        <v>0</v>
      </c>
      <c r="M71" s="104">
        <f t="shared" si="164"/>
        <v>0</v>
      </c>
      <c r="N71" s="135">
        <f>(SRL!AP71+LLC!P71)/1000</f>
        <v>0</v>
      </c>
      <c r="O71" s="104">
        <f t="shared" si="165"/>
        <v>0</v>
      </c>
      <c r="P71" s="135">
        <f>(SRL!AR71+LLC!R71)/1000</f>
        <v>0</v>
      </c>
      <c r="Q71" s="104">
        <f t="shared" si="166"/>
        <v>0</v>
      </c>
      <c r="R71" s="135">
        <f>(SRL!AT71+LLC!T71)/1000</f>
        <v>0</v>
      </c>
      <c r="S71" s="104">
        <f t="shared" si="167"/>
        <v>0</v>
      </c>
      <c r="T71" s="135">
        <f>(SRL!AV71+LLC!V71)/1000</f>
        <v>0</v>
      </c>
      <c r="U71" s="104">
        <f t="shared" si="168"/>
        <v>0</v>
      </c>
      <c r="V71" s="135">
        <f>(SRL!AX71+LLC!X71)/1000</f>
        <v>0</v>
      </c>
      <c r="W71" s="104">
        <f t="shared" si="169"/>
        <v>0</v>
      </c>
      <c r="X71" s="135">
        <f>(SRL!AZ71+LLC!Z71)/1000</f>
        <v>0</v>
      </c>
      <c r="Y71" s="104">
        <f t="shared" si="170"/>
        <v>0</v>
      </c>
      <c r="Z71" s="117">
        <f t="shared" si="171"/>
        <v>-1.0481762294470048E-2</v>
      </c>
      <c r="AA71" s="104">
        <f t="shared" si="172"/>
        <v>-5.206985036400872E-5</v>
      </c>
      <c r="AB71" s="59"/>
    </row>
    <row r="72" spans="1:28" ht="15.75" customHeight="1" x14ac:dyDescent="0.25">
      <c r="A72" s="42" t="s">
        <v>57</v>
      </c>
      <c r="B72" s="135">
        <f>(SRL!AD72+LLC!D72)/1000</f>
        <v>0</v>
      </c>
      <c r="C72" s="104">
        <f t="shared" si="160"/>
        <v>0</v>
      </c>
      <c r="D72" s="135">
        <f>(SRL!AF72+LLC!F72)/1000</f>
        <v>0</v>
      </c>
      <c r="E72" s="104">
        <f t="shared" si="160"/>
        <v>0</v>
      </c>
      <c r="F72" s="135">
        <f>(SRL!AH72+LLC!H72)/1000</f>
        <v>0</v>
      </c>
      <c r="G72" s="104">
        <f t="shared" si="161"/>
        <v>0</v>
      </c>
      <c r="H72" s="135">
        <f>(SRL!AJ72+LLC!J72)/1000</f>
        <v>0</v>
      </c>
      <c r="I72" s="104">
        <f t="shared" si="162"/>
        <v>0</v>
      </c>
      <c r="J72" s="135">
        <f>(SRL!AL72+LLC!L72)/1000</f>
        <v>0</v>
      </c>
      <c r="K72" s="104">
        <f t="shared" si="163"/>
        <v>0</v>
      </c>
      <c r="L72" s="135">
        <f>(SRL!AN72+LLC!N72)/1000</f>
        <v>0</v>
      </c>
      <c r="M72" s="104">
        <f t="shared" si="164"/>
        <v>0</v>
      </c>
      <c r="N72" s="135">
        <f>(SRL!AP72+LLC!P72)/1000</f>
        <v>0</v>
      </c>
      <c r="O72" s="104">
        <f t="shared" si="165"/>
        <v>0</v>
      </c>
      <c r="P72" s="135">
        <f>(SRL!AR72+LLC!R72)/1000</f>
        <v>0</v>
      </c>
      <c r="Q72" s="104">
        <f t="shared" si="166"/>
        <v>0</v>
      </c>
      <c r="R72" s="135">
        <f>(SRL!AT72+LLC!T72)/1000</f>
        <v>0</v>
      </c>
      <c r="S72" s="104">
        <f t="shared" si="167"/>
        <v>0</v>
      </c>
      <c r="T72" s="135">
        <f>(SRL!AV72+LLC!V72)/1000</f>
        <v>0</v>
      </c>
      <c r="U72" s="104">
        <f t="shared" si="168"/>
        <v>0</v>
      </c>
      <c r="V72" s="135">
        <f>(SRL!AX72+LLC!X72)/1000</f>
        <v>0</v>
      </c>
      <c r="W72" s="104">
        <f t="shared" si="169"/>
        <v>0</v>
      </c>
      <c r="X72" s="135">
        <f>(SRL!AZ72+LLC!Z72)/1000</f>
        <v>0</v>
      </c>
      <c r="Y72" s="104">
        <f t="shared" si="170"/>
        <v>0</v>
      </c>
      <c r="Z72" s="117">
        <f t="shared" si="171"/>
        <v>0</v>
      </c>
      <c r="AA72" s="104">
        <f t="shared" si="172"/>
        <v>0</v>
      </c>
      <c r="AB72" s="59"/>
    </row>
    <row r="73" spans="1:28" ht="15.75" customHeight="1" x14ac:dyDescent="0.25">
      <c r="A73" s="32"/>
      <c r="B73" s="135"/>
      <c r="C73" s="104">
        <f t="shared" si="160"/>
        <v>0</v>
      </c>
      <c r="D73" s="135"/>
      <c r="E73" s="104">
        <f t="shared" si="160"/>
        <v>0</v>
      </c>
      <c r="F73" s="135"/>
      <c r="G73" s="104">
        <f t="shared" si="161"/>
        <v>0</v>
      </c>
      <c r="H73" s="135"/>
      <c r="I73" s="104">
        <f t="shared" si="162"/>
        <v>0</v>
      </c>
      <c r="J73" s="135"/>
      <c r="K73" s="104">
        <f t="shared" si="163"/>
        <v>0</v>
      </c>
      <c r="L73" s="135"/>
      <c r="M73" s="104">
        <f t="shared" si="164"/>
        <v>0</v>
      </c>
      <c r="N73" s="135"/>
      <c r="O73" s="104">
        <f t="shared" si="165"/>
        <v>0</v>
      </c>
      <c r="P73" s="135"/>
      <c r="Q73" s="104">
        <f t="shared" si="166"/>
        <v>0</v>
      </c>
      <c r="R73" s="135"/>
      <c r="S73" s="104">
        <f t="shared" si="167"/>
        <v>0</v>
      </c>
      <c r="T73" s="135"/>
      <c r="U73" s="104">
        <f t="shared" si="168"/>
        <v>0</v>
      </c>
      <c r="V73" s="135"/>
      <c r="W73" s="104">
        <f t="shared" si="169"/>
        <v>0</v>
      </c>
      <c r="X73" s="135"/>
      <c r="Y73" s="104">
        <f t="shared" si="170"/>
        <v>0</v>
      </c>
      <c r="Z73" s="120"/>
      <c r="AA73" s="104">
        <f t="shared" si="172"/>
        <v>0</v>
      </c>
      <c r="AB73" s="59"/>
    </row>
    <row r="74" spans="1:28" ht="15.75" customHeight="1" x14ac:dyDescent="0.25">
      <c r="A74" s="38" t="s">
        <v>59</v>
      </c>
      <c r="B74" s="136">
        <f>SUM(B68:B72)+B65</f>
        <v>7.6428127257421989</v>
      </c>
      <c r="C74" s="107">
        <f>IF(B$5=0,0,+B74/B$5)</f>
        <v>0.19582581066768645</v>
      </c>
      <c r="D74" s="136">
        <f>SUM(D68:D72)+D65</f>
        <v>5.9809864588497366</v>
      </c>
      <c r="E74" s="107">
        <f>IF(D$5=0,0,+D74/D$5)</f>
        <v>0.14839532714996412</v>
      </c>
      <c r="F74" s="136">
        <f>SUM(F68:F72)+F65</f>
        <v>7.1132430789584422</v>
      </c>
      <c r="G74" s="107">
        <f>IF(F$5=0,0,+F74/F$5)</f>
        <v>0.19384637262797583</v>
      </c>
      <c r="H74" s="136">
        <f>SUM(H68:H72)+H65</f>
        <v>5.5223376816192031</v>
      </c>
      <c r="I74" s="107">
        <f>IF(H$5=0,0,+H74/H$5)</f>
        <v>0.14452599323091861</v>
      </c>
      <c r="J74" s="136">
        <f>SUM(J68:J72)+J65</f>
        <v>8.7475043811115096</v>
      </c>
      <c r="K74" s="107">
        <f>IF(J$5=0,0,+J74/J$5)</f>
        <v>0.18586540251825928</v>
      </c>
      <c r="L74" s="136">
        <f>SUM(L68:L72)+L65</f>
        <v>0</v>
      </c>
      <c r="M74" s="107">
        <f>IF(L$5=0,0,+L74/L$5)</f>
        <v>0</v>
      </c>
      <c r="N74" s="136">
        <f>SUM(N68:N72)+N65</f>
        <v>0</v>
      </c>
      <c r="O74" s="107">
        <f>IF(N$5=0,0,+N74/N$5)</f>
        <v>0</v>
      </c>
      <c r="P74" s="136">
        <f>SUM(P68:P72)+P65</f>
        <v>0</v>
      </c>
      <c r="Q74" s="107">
        <f>IF(P$5=0,0,+P74/P$5)</f>
        <v>0</v>
      </c>
      <c r="R74" s="136">
        <f>SUM(R68:R72)+R65</f>
        <v>0</v>
      </c>
      <c r="S74" s="107">
        <f>IF(R$5=0,0,+R74/R$5)</f>
        <v>0</v>
      </c>
      <c r="T74" s="136">
        <f>SUM(T68:T72)+T65</f>
        <v>0</v>
      </c>
      <c r="U74" s="107">
        <f>IF(T$5=0,0,+T74/T$5)</f>
        <v>0</v>
      </c>
      <c r="V74" s="136">
        <f>SUM(V68:V72)+V65</f>
        <v>0</v>
      </c>
      <c r="W74" s="107">
        <f>IF(V$5=0,0,+V74/V$5)</f>
        <v>0</v>
      </c>
      <c r="X74" s="136">
        <f>SUM(X68:X72)+X65</f>
        <v>0</v>
      </c>
      <c r="Y74" s="107">
        <f>IF(X$5=0,0,+X74/X$5)</f>
        <v>0</v>
      </c>
      <c r="Z74" s="123">
        <f t="shared" ref="Z74" si="173">SUM(Z68:Z72)+Z65</f>
        <v>35.006884326281103</v>
      </c>
      <c r="AA74" s="107">
        <f>IF(Z$5=0,0,+Z74/Z$5)</f>
        <v>0.17390236272971873</v>
      </c>
      <c r="AB74" s="59"/>
    </row>
    <row r="75" spans="1:28" ht="15.75" customHeight="1" x14ac:dyDescent="0.25">
      <c r="A75" s="32"/>
      <c r="B75" s="135"/>
      <c r="C75" s="104"/>
      <c r="D75" s="135"/>
      <c r="E75" s="104"/>
      <c r="F75" s="135"/>
      <c r="G75" s="104"/>
      <c r="H75" s="135"/>
      <c r="I75" s="104"/>
      <c r="J75" s="135"/>
      <c r="K75" s="104"/>
      <c r="L75" s="135"/>
      <c r="M75" s="104"/>
      <c r="N75" s="135"/>
      <c r="O75" s="104"/>
      <c r="P75" s="135"/>
      <c r="Q75" s="104"/>
      <c r="R75" s="135"/>
      <c r="S75" s="104"/>
      <c r="T75" s="135"/>
      <c r="U75" s="104"/>
      <c r="V75" s="135"/>
      <c r="W75" s="104"/>
      <c r="X75" s="135"/>
      <c r="Y75" s="104"/>
      <c r="Z75" s="120"/>
      <c r="AA75" s="104"/>
      <c r="AB75" s="59"/>
    </row>
    <row r="76" spans="1:28" ht="15.75" customHeight="1" x14ac:dyDescent="0.25">
      <c r="A76" s="32" t="s">
        <v>60</v>
      </c>
      <c r="B76" s="135">
        <f>(SRL!AD76+LLC!D76)/1000</f>
        <v>-0.90723107667141667</v>
      </c>
      <c r="C76" s="104">
        <f t="shared" ref="C76:E80" si="174">IF(B$5=0,0,+B76/B$5)</f>
        <v>-2.3245272051965075E-2</v>
      </c>
      <c r="D76" s="135">
        <f>(SRL!AF76+LLC!F76)/1000</f>
        <v>-1.371156109116543</v>
      </c>
      <c r="E76" s="104">
        <f t="shared" si="174"/>
        <v>-3.4020000009355185E-2</v>
      </c>
      <c r="F76" s="135">
        <f>(SRL!AH76+LLC!H76)/1000</f>
        <v>-1.1248968517423794</v>
      </c>
      <c r="G76" s="104">
        <f t="shared" ref="G76:G80" si="175">IF(F$5=0,0,+F76/F$5)</f>
        <v>-3.0655099491246295E-2</v>
      </c>
      <c r="H76" s="135">
        <f>(SRL!AJ76+LLC!J76)/1000</f>
        <v>-2.2150621461366695</v>
      </c>
      <c r="I76" s="104">
        <f t="shared" ref="I76:I80" si="176">IF(H$5=0,0,+H76/H$5)</f>
        <v>-5.7970749924286767E-2</v>
      </c>
      <c r="J76" s="135">
        <f>(SRL!AL76+LLC!L76)/1000</f>
        <v>-0.5227383975699631</v>
      </c>
      <c r="K76" s="104">
        <f t="shared" ref="K76:K80" si="177">IF(J$5=0,0,+J76/J$5)</f>
        <v>-1.1107051616445769E-2</v>
      </c>
      <c r="L76" s="135">
        <f>(SRL!AN76+LLC!N76)/1000</f>
        <v>0</v>
      </c>
      <c r="M76" s="104">
        <f t="shared" ref="M76:M80" si="178">IF(L$5=0,0,+L76/L$5)</f>
        <v>0</v>
      </c>
      <c r="N76" s="135">
        <f>(SRL!AP76+LLC!P76)/1000</f>
        <v>0</v>
      </c>
      <c r="O76" s="104">
        <f t="shared" ref="O76:O80" si="179">IF(N$5=0,0,+N76/N$5)</f>
        <v>0</v>
      </c>
      <c r="P76" s="135">
        <f>(SRL!AR76+LLC!R76)/1000</f>
        <v>0</v>
      </c>
      <c r="Q76" s="104">
        <f t="shared" ref="Q76:Q80" si="180">IF(P$5=0,0,+P76/P$5)</f>
        <v>0</v>
      </c>
      <c r="R76" s="135">
        <f>(SRL!AT76+LLC!T76)/1000</f>
        <v>0</v>
      </c>
      <c r="S76" s="104">
        <f t="shared" ref="S76:S80" si="181">IF(R$5=0,0,+R76/R$5)</f>
        <v>0</v>
      </c>
      <c r="T76" s="135">
        <f>(SRL!AV76+LLC!V76)/1000</f>
        <v>0</v>
      </c>
      <c r="U76" s="104">
        <f t="shared" ref="U76:U80" si="182">IF(T$5=0,0,+T76/T$5)</f>
        <v>0</v>
      </c>
      <c r="V76" s="135">
        <f>(SRL!AX76+LLC!X76)/1000</f>
        <v>0</v>
      </c>
      <c r="W76" s="104">
        <f t="shared" ref="W76:W80" si="183">IF(V$5=0,0,+V76/V$5)</f>
        <v>0</v>
      </c>
      <c r="X76" s="135">
        <f>(SRL!AZ76+LLC!Z76)/1000</f>
        <v>0</v>
      </c>
      <c r="Y76" s="104">
        <f t="shared" ref="Y76:Y80" si="184">IF(X$5=0,0,+X76/X$5)</f>
        <v>0</v>
      </c>
      <c r="Z76" s="117">
        <f t="shared" ref="Z76:Z80" si="185">+B76+D76+F76+H76+J76+L76+N76+P76+R76+T76+V76+X76</f>
        <v>-6.1410845812369717</v>
      </c>
      <c r="AA76" s="104">
        <f t="shared" ref="AA76:AA80" si="186">IF(Z$5=0,0,+Z76/Z$5)</f>
        <v>-3.0506831411968919E-2</v>
      </c>
      <c r="AB76" s="59"/>
    </row>
    <row r="77" spans="1:28" ht="15.75" customHeight="1" x14ac:dyDescent="0.25">
      <c r="A77" s="32" t="s">
        <v>61</v>
      </c>
      <c r="B77" s="135">
        <f>(SRL!AD77+LLC!D77)/1000</f>
        <v>0</v>
      </c>
      <c r="C77" s="104">
        <f t="shared" si="174"/>
        <v>0</v>
      </c>
      <c r="D77" s="135">
        <f>(SRL!AF77+LLC!F77)/1000</f>
        <v>0</v>
      </c>
      <c r="E77" s="104">
        <f t="shared" si="174"/>
        <v>0</v>
      </c>
      <c r="F77" s="135">
        <f>(SRL!AH77+LLC!H77)/1000</f>
        <v>0</v>
      </c>
      <c r="G77" s="104">
        <f t="shared" si="175"/>
        <v>0</v>
      </c>
      <c r="H77" s="135">
        <f>(SRL!AJ77+LLC!J77)/1000</f>
        <v>0</v>
      </c>
      <c r="I77" s="104">
        <f t="shared" si="176"/>
        <v>0</v>
      </c>
      <c r="J77" s="135">
        <f>(SRL!AL77+LLC!L77)/1000</f>
        <v>0</v>
      </c>
      <c r="K77" s="104">
        <f t="shared" si="177"/>
        <v>0</v>
      </c>
      <c r="L77" s="135">
        <f>(SRL!AN77+LLC!N77)/1000</f>
        <v>0</v>
      </c>
      <c r="M77" s="104">
        <f t="shared" si="178"/>
        <v>0</v>
      </c>
      <c r="N77" s="135">
        <f>(SRL!AP77+LLC!P77)/1000</f>
        <v>0</v>
      </c>
      <c r="O77" s="104">
        <f t="shared" si="179"/>
        <v>0</v>
      </c>
      <c r="P77" s="135">
        <f>(SRL!AR77+LLC!R77)/1000</f>
        <v>0</v>
      </c>
      <c r="Q77" s="104">
        <f t="shared" si="180"/>
        <v>0</v>
      </c>
      <c r="R77" s="135">
        <f>(SRL!AT77+LLC!T77)/1000</f>
        <v>0</v>
      </c>
      <c r="S77" s="104">
        <f t="shared" si="181"/>
        <v>0</v>
      </c>
      <c r="T77" s="135">
        <f>(SRL!AV77+LLC!V77)/1000</f>
        <v>0</v>
      </c>
      <c r="U77" s="104">
        <f t="shared" si="182"/>
        <v>0</v>
      </c>
      <c r="V77" s="135">
        <f>(SRL!AX77+LLC!X77)/1000</f>
        <v>0</v>
      </c>
      <c r="W77" s="104">
        <f t="shared" si="183"/>
        <v>0</v>
      </c>
      <c r="X77" s="135">
        <f>(SRL!AZ77+LLC!Z77)/1000</f>
        <v>0</v>
      </c>
      <c r="Y77" s="104">
        <f t="shared" si="184"/>
        <v>0</v>
      </c>
      <c r="Z77" s="117">
        <f t="shared" si="185"/>
        <v>0</v>
      </c>
      <c r="AA77" s="104">
        <f t="shared" si="186"/>
        <v>0</v>
      </c>
      <c r="AB77" s="59"/>
    </row>
    <row r="78" spans="1:28" ht="15.75" customHeight="1" x14ac:dyDescent="0.25">
      <c r="A78" s="32" t="s">
        <v>62</v>
      </c>
      <c r="B78" s="135">
        <f>(SRL!AD78+LLC!D78)/1000</f>
        <v>0</v>
      </c>
      <c r="C78" s="104">
        <f t="shared" si="174"/>
        <v>0</v>
      </c>
      <c r="D78" s="135">
        <f>(SRL!AF78+LLC!F78)/1000</f>
        <v>0</v>
      </c>
      <c r="E78" s="104">
        <f t="shared" si="174"/>
        <v>0</v>
      </c>
      <c r="F78" s="135">
        <f>(SRL!AH78+LLC!H78)/1000</f>
        <v>0</v>
      </c>
      <c r="G78" s="104">
        <f t="shared" si="175"/>
        <v>0</v>
      </c>
      <c r="H78" s="135">
        <f>(SRL!AJ78+LLC!J78)/1000</f>
        <v>0</v>
      </c>
      <c r="I78" s="104">
        <f t="shared" si="176"/>
        <v>0</v>
      </c>
      <c r="J78" s="135">
        <f>(SRL!AL78+LLC!L78)/1000</f>
        <v>-8.3026259004747202E-5</v>
      </c>
      <c r="K78" s="104">
        <f t="shared" si="177"/>
        <v>-1.7641270443744259E-6</v>
      </c>
      <c r="L78" s="135">
        <f>(SRL!AN78+LLC!N78)/1000</f>
        <v>0</v>
      </c>
      <c r="M78" s="104">
        <f t="shared" si="178"/>
        <v>0</v>
      </c>
      <c r="N78" s="135">
        <f>(SRL!AP78+LLC!P78)/1000</f>
        <v>0</v>
      </c>
      <c r="O78" s="104">
        <f t="shared" si="179"/>
        <v>0</v>
      </c>
      <c r="P78" s="135">
        <f>(SRL!AR78+LLC!R78)/1000</f>
        <v>0</v>
      </c>
      <c r="Q78" s="104">
        <f t="shared" si="180"/>
        <v>0</v>
      </c>
      <c r="R78" s="135">
        <f>(SRL!AT78+LLC!T78)/1000</f>
        <v>0</v>
      </c>
      <c r="S78" s="104">
        <f t="shared" si="181"/>
        <v>0</v>
      </c>
      <c r="T78" s="135">
        <f>(SRL!AV78+LLC!V78)/1000</f>
        <v>0</v>
      </c>
      <c r="U78" s="104">
        <f t="shared" si="182"/>
        <v>0</v>
      </c>
      <c r="V78" s="135">
        <f>(SRL!AX78+LLC!X78)/1000</f>
        <v>0</v>
      </c>
      <c r="W78" s="104">
        <f t="shared" si="183"/>
        <v>0</v>
      </c>
      <c r="X78" s="135">
        <f>(SRL!AZ78+LLC!Z78)/1000</f>
        <v>0</v>
      </c>
      <c r="Y78" s="104">
        <f t="shared" si="184"/>
        <v>0</v>
      </c>
      <c r="Z78" s="117">
        <f t="shared" si="185"/>
        <v>-8.3026259004747202E-5</v>
      </c>
      <c r="AA78" s="104">
        <f t="shared" si="186"/>
        <v>-4.1244637697435926E-7</v>
      </c>
      <c r="AB78" s="59"/>
    </row>
    <row r="79" spans="1:28" ht="15.75" customHeight="1" x14ac:dyDescent="0.25">
      <c r="A79" s="32" t="s">
        <v>63</v>
      </c>
      <c r="B79" s="135">
        <f>(SRL!AD79+LLC!D79)/1000</f>
        <v>0</v>
      </c>
      <c r="C79" s="104">
        <f t="shared" si="174"/>
        <v>0</v>
      </c>
      <c r="D79" s="135">
        <f>(SRL!AF79+LLC!F79)/1000</f>
        <v>0</v>
      </c>
      <c r="E79" s="104">
        <f t="shared" si="174"/>
        <v>0</v>
      </c>
      <c r="F79" s="135">
        <f>(SRL!AH79+LLC!H79)/1000</f>
        <v>0</v>
      </c>
      <c r="G79" s="104">
        <f t="shared" si="175"/>
        <v>0</v>
      </c>
      <c r="H79" s="135">
        <f>(SRL!AJ79+LLC!J79)/1000</f>
        <v>0</v>
      </c>
      <c r="I79" s="104">
        <f t="shared" si="176"/>
        <v>0</v>
      </c>
      <c r="J79" s="135">
        <f>(SRL!AL79+LLC!L79)/1000</f>
        <v>0</v>
      </c>
      <c r="K79" s="104">
        <f t="shared" si="177"/>
        <v>0</v>
      </c>
      <c r="L79" s="135">
        <f>(SRL!AN79+LLC!N79)/1000</f>
        <v>0</v>
      </c>
      <c r="M79" s="104">
        <f t="shared" si="178"/>
        <v>0</v>
      </c>
      <c r="N79" s="135">
        <f>(SRL!AP79+LLC!P79)/1000</f>
        <v>0</v>
      </c>
      <c r="O79" s="104">
        <f t="shared" si="179"/>
        <v>0</v>
      </c>
      <c r="P79" s="135">
        <f>(SRL!AR79+LLC!R79)/1000</f>
        <v>0</v>
      </c>
      <c r="Q79" s="104">
        <f t="shared" si="180"/>
        <v>0</v>
      </c>
      <c r="R79" s="135">
        <f>(SRL!AT79+LLC!T79)/1000</f>
        <v>0</v>
      </c>
      <c r="S79" s="104">
        <f t="shared" si="181"/>
        <v>0</v>
      </c>
      <c r="T79" s="135">
        <f>(SRL!AV79+LLC!V79)/1000</f>
        <v>0</v>
      </c>
      <c r="U79" s="104">
        <f t="shared" si="182"/>
        <v>0</v>
      </c>
      <c r="V79" s="135">
        <f>(SRL!AX79+LLC!X79)/1000</f>
        <v>0</v>
      </c>
      <c r="W79" s="104">
        <f t="shared" si="183"/>
        <v>0</v>
      </c>
      <c r="X79" s="135">
        <f>(SRL!AZ79+LLC!Z79)/1000</f>
        <v>0</v>
      </c>
      <c r="Y79" s="104">
        <f t="shared" si="184"/>
        <v>0</v>
      </c>
      <c r="Z79" s="117">
        <f t="shared" si="185"/>
        <v>0</v>
      </c>
      <c r="AA79" s="104">
        <f t="shared" si="186"/>
        <v>0</v>
      </c>
      <c r="AB79" s="59"/>
    </row>
    <row r="80" spans="1:28" ht="15.75" customHeight="1" x14ac:dyDescent="0.25">
      <c r="A80" s="32" t="s">
        <v>64</v>
      </c>
      <c r="B80" s="135">
        <f>(SRL!AD80+LLC!D80)/1000</f>
        <v>0</v>
      </c>
      <c r="C80" s="104">
        <f t="shared" si="174"/>
        <v>0</v>
      </c>
      <c r="D80" s="135">
        <f>(SRL!AF80+LLC!F80)/1000</f>
        <v>0</v>
      </c>
      <c r="E80" s="104">
        <f t="shared" si="174"/>
        <v>0</v>
      </c>
      <c r="F80" s="135">
        <f>(SRL!AH80+LLC!H80)/1000</f>
        <v>0</v>
      </c>
      <c r="G80" s="104">
        <f t="shared" si="175"/>
        <v>0</v>
      </c>
      <c r="H80" s="135">
        <f>(SRL!AJ80+LLC!J80)/1000</f>
        <v>0</v>
      </c>
      <c r="I80" s="104">
        <f t="shared" si="176"/>
        <v>0</v>
      </c>
      <c r="J80" s="135">
        <f>(SRL!AL80+LLC!L80)/1000</f>
        <v>0</v>
      </c>
      <c r="K80" s="104">
        <f t="shared" si="177"/>
        <v>0</v>
      </c>
      <c r="L80" s="135">
        <f>(SRL!AN80+LLC!N80)/1000</f>
        <v>0</v>
      </c>
      <c r="M80" s="104">
        <f t="shared" si="178"/>
        <v>0</v>
      </c>
      <c r="N80" s="135">
        <f>(SRL!AP80+LLC!P80)/1000</f>
        <v>0</v>
      </c>
      <c r="O80" s="104">
        <f t="shared" si="179"/>
        <v>0</v>
      </c>
      <c r="P80" s="135">
        <f>(SRL!AR80+LLC!R80)/1000</f>
        <v>0</v>
      </c>
      <c r="Q80" s="104">
        <f t="shared" si="180"/>
        <v>0</v>
      </c>
      <c r="R80" s="135">
        <f>(SRL!AT80+LLC!T80)/1000</f>
        <v>0</v>
      </c>
      <c r="S80" s="104">
        <f t="shared" si="181"/>
        <v>0</v>
      </c>
      <c r="T80" s="135">
        <f>(SRL!AV80+LLC!V80)/1000</f>
        <v>0</v>
      </c>
      <c r="U80" s="104">
        <f t="shared" si="182"/>
        <v>0</v>
      </c>
      <c r="V80" s="135">
        <f>(SRL!AX80+LLC!X80)/1000</f>
        <v>0</v>
      </c>
      <c r="W80" s="104">
        <f t="shared" si="183"/>
        <v>0</v>
      </c>
      <c r="X80" s="135">
        <f>(SRL!AZ80+LLC!Z80)/1000</f>
        <v>0</v>
      </c>
      <c r="Y80" s="104">
        <f t="shared" si="184"/>
        <v>0</v>
      </c>
      <c r="Z80" s="117">
        <f t="shared" si="185"/>
        <v>0</v>
      </c>
      <c r="AA80" s="104">
        <f t="shared" si="186"/>
        <v>0</v>
      </c>
      <c r="AB80" s="59"/>
    </row>
    <row r="81" spans="1:28" ht="15.75" customHeight="1" x14ac:dyDescent="0.25">
      <c r="A81" s="38" t="s">
        <v>65</v>
      </c>
      <c r="B81" s="136">
        <f t="shared" ref="B81:Z81" si="187">SUM(B74:B80)</f>
        <v>6.7355816490707827</v>
      </c>
      <c r="C81" s="107">
        <f>IF(B$5=0,0,+B81/B$5)</f>
        <v>0.17258053861572137</v>
      </c>
      <c r="D81" s="136">
        <f t="shared" ref="D81" si="188">SUM(D74:D80)</f>
        <v>4.6098303497331941</v>
      </c>
      <c r="E81" s="107">
        <f>IF(D$5=0,0,+D81/D$5)</f>
        <v>0.11437532714060894</v>
      </c>
      <c r="F81" s="136">
        <f t="shared" ref="F81" si="189">SUM(F74:F80)</f>
        <v>5.9883462272160628</v>
      </c>
      <c r="G81" s="107">
        <f>IF(F$5=0,0,+F81/F$5)</f>
        <v>0.16319127313672954</v>
      </c>
      <c r="H81" s="136">
        <f t="shared" ref="H81" si="190">SUM(H74:H80)</f>
        <v>3.3072755354825336</v>
      </c>
      <c r="I81" s="107">
        <f>IF(H$5=0,0,+H81/H$5)</f>
        <v>8.6555243306631849E-2</v>
      </c>
      <c r="J81" s="136">
        <f t="shared" ref="J81" si="191">SUM(J74:J80)</f>
        <v>8.2246829572825426</v>
      </c>
      <c r="K81" s="107">
        <f>IF(J$5=0,0,+J81/J$5)</f>
        <v>0.17475658677476916</v>
      </c>
      <c r="L81" s="136">
        <f t="shared" ref="L81" si="192">SUM(L74:L80)</f>
        <v>0</v>
      </c>
      <c r="M81" s="107">
        <f>IF(L$5=0,0,+L81/L$5)</f>
        <v>0</v>
      </c>
      <c r="N81" s="136">
        <f t="shared" ref="N81" si="193">SUM(N74:N80)</f>
        <v>0</v>
      </c>
      <c r="O81" s="107">
        <f>IF(N$5=0,0,+N81/N$5)</f>
        <v>0</v>
      </c>
      <c r="P81" s="136">
        <f t="shared" ref="P81" si="194">SUM(P74:P80)</f>
        <v>0</v>
      </c>
      <c r="Q81" s="107">
        <f>IF(P$5=0,0,+P81/P$5)</f>
        <v>0</v>
      </c>
      <c r="R81" s="136">
        <f t="shared" ref="R81" si="195">SUM(R74:R80)</f>
        <v>0</v>
      </c>
      <c r="S81" s="107">
        <f>IF(R$5=0,0,+R81/R$5)</f>
        <v>0</v>
      </c>
      <c r="T81" s="136">
        <f t="shared" ref="T81" si="196">SUM(T74:T80)</f>
        <v>0</v>
      </c>
      <c r="U81" s="107">
        <f>IF(T$5=0,0,+T81/T$5)</f>
        <v>0</v>
      </c>
      <c r="V81" s="136">
        <f t="shared" ref="V81" si="197">SUM(V74:V80)</f>
        <v>0</v>
      </c>
      <c r="W81" s="107">
        <f>IF(V$5=0,0,+V81/V$5)</f>
        <v>0</v>
      </c>
      <c r="X81" s="136">
        <f t="shared" ref="X81" si="198">SUM(X74:X80)</f>
        <v>0</v>
      </c>
      <c r="Y81" s="107">
        <f>IF(X$5=0,0,+X81/X$5)</f>
        <v>0</v>
      </c>
      <c r="Z81" s="127">
        <f t="shared" si="187"/>
        <v>28.865716718785126</v>
      </c>
      <c r="AA81" s="107">
        <f>IF(Z$5=0,0,+Z81/Z$5)</f>
        <v>0.14339511887137285</v>
      </c>
      <c r="AB81" s="59"/>
    </row>
    <row r="82" spans="1:28" x14ac:dyDescent="0.25">
      <c r="A82" s="38" t="s">
        <v>116</v>
      </c>
      <c r="B82" s="45">
        <f t="shared" ref="B82:Z82" si="199">IF(ISERROR(B81/B8),0,+B81/B8)</f>
        <v>0.17258053861572137</v>
      </c>
      <c r="C82" s="107"/>
      <c r="D82" s="45">
        <f t="shared" ref="D82" si="200">IF(ISERROR(D81/D8),0,+D81/D8)</f>
        <v>0.11437532714060894</v>
      </c>
      <c r="E82" s="107"/>
      <c r="F82" s="45">
        <f t="shared" ref="F82" si="201">IF(ISERROR(F81/F8),0,+F81/F8)</f>
        <v>0.16319127313672954</v>
      </c>
      <c r="G82" s="107"/>
      <c r="H82" s="45">
        <f t="shared" ref="H82" si="202">IF(ISERROR(H81/H8),0,+H81/H8)</f>
        <v>8.6555243306631849E-2</v>
      </c>
      <c r="I82" s="107"/>
      <c r="J82" s="45">
        <f t="shared" ref="J82" si="203">IF(ISERROR(J81/J8),0,+J81/J8)</f>
        <v>0.17475658677476916</v>
      </c>
      <c r="K82" s="107"/>
      <c r="L82" s="45">
        <f t="shared" ref="L82" si="204">IF(ISERROR(L81/L8),0,+L81/L8)</f>
        <v>0</v>
      </c>
      <c r="M82" s="107"/>
      <c r="N82" s="45">
        <f t="shared" ref="N82" si="205">IF(ISERROR(N81/N8),0,+N81/N8)</f>
        <v>0</v>
      </c>
      <c r="O82" s="107"/>
      <c r="P82" s="45">
        <f t="shared" ref="P82" si="206">IF(ISERROR(P81/P8),0,+P81/P8)</f>
        <v>0</v>
      </c>
      <c r="Q82" s="107"/>
      <c r="R82" s="45">
        <f t="shared" ref="R82" si="207">IF(ISERROR(R81/R8),0,+R81/R8)</f>
        <v>0</v>
      </c>
      <c r="S82" s="107"/>
      <c r="T82" s="45">
        <f t="shared" ref="T82" si="208">IF(ISERROR(T81/T8),0,+T81/T8)</f>
        <v>0</v>
      </c>
      <c r="U82" s="107"/>
      <c r="V82" s="45">
        <f t="shared" ref="V82" si="209">IF(ISERROR(V81/V8),0,+V81/V8)</f>
        <v>0</v>
      </c>
      <c r="W82" s="107"/>
      <c r="X82" s="45">
        <f t="shared" ref="X82" si="210">IF(ISERROR(X81/X8),0,+X81/X8)</f>
        <v>0</v>
      </c>
      <c r="Y82" s="107"/>
      <c r="Z82" s="61">
        <f t="shared" si="199"/>
        <v>0.14339511887137285</v>
      </c>
      <c r="AA82" s="107"/>
      <c r="AB82" s="59"/>
    </row>
    <row r="83" spans="1:28" ht="15.75" customHeight="1" x14ac:dyDescent="0.25">
      <c r="A83" s="94"/>
      <c r="B83" s="129">
        <f>+B81-(SRL!AD81+LLC!D81)/1000</f>
        <v>0</v>
      </c>
      <c r="C83" s="129"/>
      <c r="D83" s="129">
        <f>+D81-(SRL!AF81+LLC!F81)/1000</f>
        <v>0</v>
      </c>
      <c r="E83" s="129"/>
      <c r="F83" s="129">
        <f>+F81-(SRL!AH81+LLC!H81)/1000</f>
        <v>0</v>
      </c>
      <c r="G83" s="129"/>
      <c r="H83" s="129">
        <f>+H81-(SRL!AJ81+LLC!J81)/1000</f>
        <v>0</v>
      </c>
      <c r="I83" s="129"/>
      <c r="J83" s="129">
        <f>+J81-(SRL!AL81+LLC!L81)/1000</f>
        <v>0</v>
      </c>
      <c r="K83" s="129"/>
      <c r="L83" s="129">
        <f>+L81-(SRL!AN81+LLC!N81)/1000</f>
        <v>0</v>
      </c>
      <c r="M83" s="129"/>
      <c r="N83" s="129">
        <f>+N81-(SRL!AP81+LLC!P81)/1000</f>
        <v>0</v>
      </c>
      <c r="O83" s="129"/>
      <c r="P83" s="129">
        <f>+P81-(SRL!AR81+LLC!R81)/1000</f>
        <v>0</v>
      </c>
      <c r="Q83" s="129"/>
      <c r="R83" s="129">
        <f>+R81-(SRL!AT81+LLC!T81)/1000</f>
        <v>0</v>
      </c>
      <c r="S83" s="129"/>
      <c r="T83" s="129">
        <f>+T81-(SRL!AV81+LLC!V81)/1000</f>
        <v>0</v>
      </c>
      <c r="U83" s="129"/>
      <c r="V83" s="129">
        <f>+V81-(SRL!AX81+LLC!X81)/1000</f>
        <v>0</v>
      </c>
      <c r="W83" s="129"/>
      <c r="X83" s="129">
        <f>+X81-(SRL!AZ81+LLC!Z81)/1000</f>
        <v>0</v>
      </c>
      <c r="Y83" s="129"/>
      <c r="Z83" s="129">
        <f>+Z81-(+SRL!Z81+LLC!BF81)/1000+(LLC!AF81)/1000</f>
        <v>-35349.309759591102</v>
      </c>
      <c r="AA83" s="129"/>
      <c r="AB83" s="59"/>
    </row>
    <row r="84" spans="1:28" ht="15.75" customHeight="1" x14ac:dyDescent="0.25">
      <c r="A84" s="94"/>
      <c r="B84" s="43"/>
      <c r="C84" s="130"/>
      <c r="D84" s="43"/>
      <c r="E84" s="130"/>
      <c r="F84" s="43"/>
      <c r="G84" s="130"/>
      <c r="H84" s="43"/>
      <c r="I84" s="130"/>
      <c r="J84" s="43"/>
      <c r="K84" s="130"/>
      <c r="L84" s="43"/>
      <c r="M84" s="130"/>
      <c r="N84" s="43"/>
      <c r="O84" s="130"/>
      <c r="P84" s="43"/>
      <c r="Q84" s="130"/>
      <c r="R84" s="43"/>
      <c r="S84" s="130"/>
      <c r="T84" s="43"/>
      <c r="U84" s="130"/>
      <c r="V84" s="43"/>
      <c r="W84" s="130"/>
      <c r="X84" s="43"/>
      <c r="Y84" s="130"/>
      <c r="Z84" s="129">
        <f>+Z81-B81-D81-F81-H81-J81-L81-N81-P81-R81-T81-V81-X81</f>
        <v>8.8817841970012523E-15</v>
      </c>
      <c r="AA84" s="130"/>
      <c r="AB84" s="59"/>
    </row>
    <row r="85" spans="1:28" ht="15.75" customHeight="1" x14ac:dyDescent="0.25">
      <c r="A85" s="94"/>
      <c r="B85" s="43"/>
      <c r="C85" s="130"/>
      <c r="D85" s="43"/>
      <c r="E85" s="130"/>
      <c r="F85" s="43"/>
      <c r="G85" s="130"/>
      <c r="H85" s="43"/>
      <c r="I85" s="130"/>
      <c r="J85" s="43"/>
      <c r="K85" s="130"/>
      <c r="L85" s="43"/>
      <c r="M85" s="130"/>
      <c r="N85" s="43"/>
      <c r="O85" s="130"/>
      <c r="P85" s="43"/>
      <c r="Q85" s="130"/>
      <c r="R85" s="43"/>
      <c r="S85" s="130"/>
      <c r="T85" s="43"/>
      <c r="U85" s="130"/>
      <c r="V85" s="43"/>
      <c r="W85" s="130"/>
      <c r="X85" s="43"/>
      <c r="Y85" s="130"/>
      <c r="Z85" s="44"/>
      <c r="AA85" s="130"/>
      <c r="AB85" s="59"/>
    </row>
    <row r="86" spans="1:28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</row>
    <row r="87" spans="1:28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</row>
    <row r="88" spans="1:28" ht="15.75" customHeight="1" x14ac:dyDescent="0.25">
      <c r="A88" s="32" t="s">
        <v>112</v>
      </c>
      <c r="B88" s="135">
        <f>(SRL!AD88+LLC!D88)/1000</f>
        <v>3.74649274433586</v>
      </c>
      <c r="C88" s="104">
        <f>B88/B$5</f>
        <v>9.5993452299189874E-2</v>
      </c>
      <c r="D88" s="135">
        <f>(SRL!AF88+LLC!F88)/1000</f>
        <v>3.6191437564550237</v>
      </c>
      <c r="E88" s="104">
        <f>D88/D$5</f>
        <v>8.9795224489637351E-2</v>
      </c>
      <c r="F88" s="135">
        <f>(SRL!AH88+LLC!H88)/1000</f>
        <v>3.6295090415776148</v>
      </c>
      <c r="G88" s="104">
        <f>F88/F$5</f>
        <v>9.8909478323814248E-2</v>
      </c>
      <c r="H88" s="135">
        <f>(SRL!AJ88+LLC!J88)/1000</f>
        <v>4.0050780694638419</v>
      </c>
      <c r="I88" s="104">
        <f>H88/H$5</f>
        <v>0.10481754635962626</v>
      </c>
      <c r="J88" s="135">
        <f>(SRL!AL88+LLC!L88)/1000</f>
        <v>3.9745310892009424</v>
      </c>
      <c r="K88" s="104">
        <f>J88/J$5</f>
        <v>8.4450122975737396E-2</v>
      </c>
      <c r="L88" s="135">
        <f>(SRL!AN88+LLC!N88)/1000</f>
        <v>0</v>
      </c>
      <c r="M88" s="104" t="e">
        <f>L88/L$5</f>
        <v>#DIV/0!</v>
      </c>
      <c r="N88" s="135">
        <f>(SRL!AP88+LLC!P88)/1000</f>
        <v>0</v>
      </c>
      <c r="O88" s="104" t="e">
        <f>N88/N$5</f>
        <v>#DIV/0!</v>
      </c>
      <c r="P88" s="135">
        <f>(SRL!AR88+LLC!R88)/1000</f>
        <v>0</v>
      </c>
      <c r="Q88" s="104" t="e">
        <f>P88/P$5</f>
        <v>#DIV/0!</v>
      </c>
      <c r="R88" s="135">
        <f>(SRL!AT88+LLC!T88)/1000</f>
        <v>0</v>
      </c>
      <c r="S88" s="104" t="e">
        <f>R88/R$5</f>
        <v>#DIV/0!</v>
      </c>
      <c r="T88" s="135">
        <f>(SRL!AV88+LLC!V88)/1000</f>
        <v>0</v>
      </c>
      <c r="U88" s="104" t="e">
        <f>T88/T$5</f>
        <v>#DIV/0!</v>
      </c>
      <c r="V88" s="135">
        <f>(SRL!AX88+LLC!X88)/1000</f>
        <v>0</v>
      </c>
      <c r="W88" s="104" t="e">
        <f>V88/V$5</f>
        <v>#DIV/0!</v>
      </c>
      <c r="X88" s="135">
        <f>(SRL!AZ88+LLC!Z88)/1000</f>
        <v>0</v>
      </c>
      <c r="Y88" s="104" t="e">
        <f>X88/X$5</f>
        <v>#DIV/0!</v>
      </c>
      <c r="Z88" s="134">
        <f t="shared" ref="Z88:Z91" si="211">+B88+D88+F88+H88+J88+L88+N88+P88+R88+T88+V88+X88</f>
        <v>18.974754701033284</v>
      </c>
      <c r="AA88" s="104">
        <f>Z88/Z$5</f>
        <v>9.4260164485682751E-2</v>
      </c>
      <c r="AB88" s="59"/>
    </row>
    <row r="89" spans="1:28" ht="15.75" customHeight="1" x14ac:dyDescent="0.25">
      <c r="A89" s="92" t="s">
        <v>113</v>
      </c>
      <c r="B89" s="135">
        <f>(SRL!AD89+LLC!D89)/1000</f>
        <v>12.337888816749158</v>
      </c>
      <c r="C89" s="104">
        <f>B89/B$5</f>
        <v>0.31612407187866293</v>
      </c>
      <c r="D89" s="135">
        <f>(SRL!AF89+LLC!F89)/1000</f>
        <v>11.993939244905654</v>
      </c>
      <c r="E89" s="104">
        <f>D89/D$5</f>
        <v>0.29758377657435253</v>
      </c>
      <c r="F89" s="135">
        <f>(SRL!AH89+LLC!H89)/1000</f>
        <v>11.089662437663891</v>
      </c>
      <c r="G89" s="104">
        <f>F89/F$5</f>
        <v>0.30220966911264763</v>
      </c>
      <c r="H89" s="135">
        <f>(SRL!AJ89+LLC!J89)/1000</f>
        <v>12.237182307042559</v>
      </c>
      <c r="I89" s="104">
        <f>H89/H$5</f>
        <v>0.32026127868996629</v>
      </c>
      <c r="J89" s="135">
        <f>(SRL!AL89+LLC!L89)/1000</f>
        <v>12.143848554260863</v>
      </c>
      <c r="K89" s="104">
        <f>J89/J$5</f>
        <v>0.25803031371236346</v>
      </c>
      <c r="L89" s="135">
        <f>(SRL!AN89+LLC!N89)/1000</f>
        <v>0</v>
      </c>
      <c r="M89" s="104" t="e">
        <f>L89/L$5</f>
        <v>#DIV/0!</v>
      </c>
      <c r="N89" s="135">
        <f>(SRL!AP89+LLC!P89)/1000</f>
        <v>0</v>
      </c>
      <c r="O89" s="104" t="e">
        <f>N89/N$5</f>
        <v>#DIV/0!</v>
      </c>
      <c r="P89" s="135">
        <f>(SRL!AR89+LLC!R89)/1000</f>
        <v>0</v>
      </c>
      <c r="Q89" s="104" t="e">
        <f>P89/P$5</f>
        <v>#DIV/0!</v>
      </c>
      <c r="R89" s="135">
        <f>(SRL!AT89+LLC!T89)/1000</f>
        <v>0</v>
      </c>
      <c r="S89" s="104" t="e">
        <f>R89/R$5</f>
        <v>#DIV/0!</v>
      </c>
      <c r="T89" s="135">
        <f>(SRL!AV89+LLC!V89)/1000</f>
        <v>0</v>
      </c>
      <c r="U89" s="104" t="e">
        <f>T89/T$5</f>
        <v>#DIV/0!</v>
      </c>
      <c r="V89" s="135">
        <f>(SRL!AX89+LLC!X89)/1000</f>
        <v>0</v>
      </c>
      <c r="W89" s="104" t="e">
        <f>V89/V$5</f>
        <v>#DIV/0!</v>
      </c>
      <c r="X89" s="135">
        <f>(SRL!AZ89+LLC!Z89)/1000</f>
        <v>0</v>
      </c>
      <c r="Y89" s="104" t="e">
        <f>X89/X$5</f>
        <v>#DIV/0!</v>
      </c>
      <c r="Z89" s="134">
        <f t="shared" si="211"/>
        <v>59.802521360622123</v>
      </c>
      <c r="AA89" s="104">
        <f>Z89/Z$5</f>
        <v>0.29707870214542648</v>
      </c>
      <c r="AB89" s="59"/>
    </row>
    <row r="90" spans="1:28" ht="15.75" customHeight="1" x14ac:dyDescent="0.25">
      <c r="A90" s="92" t="s">
        <v>114</v>
      </c>
      <c r="B90" s="135">
        <f>(SRL!AD90+LLC!D90)/1000</f>
        <v>22.944246481782844</v>
      </c>
      <c r="C90" s="104">
        <f>B90/B$5</f>
        <v>0.58788247582214737</v>
      </c>
      <c r="D90" s="135">
        <f>(SRL!AF90+LLC!F90)/1000</f>
        <v>24.691329366055182</v>
      </c>
      <c r="E90" s="104">
        <f>D90/D$5</f>
        <v>0.61262099893600996</v>
      </c>
      <c r="F90" s="135">
        <f>(SRL!AH90+LLC!H90)/1000</f>
        <v>21.97608870295424</v>
      </c>
      <c r="G90" s="104">
        <f>F90/F$5</f>
        <v>0.59888085256353796</v>
      </c>
      <c r="H90" s="135">
        <f>(SRL!AJ90+LLC!J90)/1000</f>
        <v>21.967736027364037</v>
      </c>
      <c r="I90" s="104">
        <f>H90/H$5</f>
        <v>0.57492117495040751</v>
      </c>
      <c r="J90" s="135">
        <f>(SRL!AL90+LLC!L90)/1000</f>
        <v>30.94527105533977</v>
      </c>
      <c r="K90" s="104">
        <f>J90/J$5</f>
        <v>0.6575195633118992</v>
      </c>
      <c r="L90" s="135">
        <f>(SRL!AN90+LLC!N90)/1000</f>
        <v>0</v>
      </c>
      <c r="M90" s="104" t="e">
        <f>L90/L$5</f>
        <v>#DIV/0!</v>
      </c>
      <c r="N90" s="135">
        <f>(SRL!AP90+LLC!P90)/1000</f>
        <v>0</v>
      </c>
      <c r="O90" s="104" t="e">
        <f>N90/N$5</f>
        <v>#DIV/0!</v>
      </c>
      <c r="P90" s="135">
        <f>(SRL!AR90+LLC!R90)/1000</f>
        <v>0</v>
      </c>
      <c r="Q90" s="104" t="e">
        <f>P90/P$5</f>
        <v>#DIV/0!</v>
      </c>
      <c r="R90" s="135">
        <f>(SRL!AT90+LLC!T90)/1000</f>
        <v>0</v>
      </c>
      <c r="S90" s="104" t="e">
        <f>R90/R$5</f>
        <v>#DIV/0!</v>
      </c>
      <c r="T90" s="135">
        <f>(SRL!AV90+LLC!V90)/1000</f>
        <v>0</v>
      </c>
      <c r="U90" s="104" t="e">
        <f>T90/T$5</f>
        <v>#DIV/0!</v>
      </c>
      <c r="V90" s="135">
        <f>(SRL!AX90+LLC!X90)/1000</f>
        <v>0</v>
      </c>
      <c r="W90" s="104" t="e">
        <f>V90/V$5</f>
        <v>#DIV/0!</v>
      </c>
      <c r="X90" s="135">
        <f>(SRL!AZ90+LLC!Z90)/1000</f>
        <v>0</v>
      </c>
      <c r="Y90" s="104" t="e">
        <f>X90/X$5</f>
        <v>#DIV/0!</v>
      </c>
      <c r="Z90" s="134">
        <f t="shared" si="211"/>
        <v>122.52467163349608</v>
      </c>
      <c r="AA90" s="104">
        <f>Z90/Z$5</f>
        <v>0.60866113336889083</v>
      </c>
      <c r="AB90" s="59"/>
    </row>
    <row r="91" spans="1:28" ht="15.75" customHeight="1" x14ac:dyDescent="0.25">
      <c r="A91" s="92" t="s">
        <v>115</v>
      </c>
      <c r="B91" s="135">
        <f>(SRL!AD91+LLC!D91)/1000</f>
        <v>0</v>
      </c>
      <c r="C91" s="104">
        <f>B91/B$5</f>
        <v>0</v>
      </c>
      <c r="D91" s="135">
        <f>(SRL!AF91+LLC!F91)/1000</f>
        <v>0</v>
      </c>
      <c r="E91" s="104">
        <f>D91/D$5</f>
        <v>0</v>
      </c>
      <c r="F91" s="135">
        <f>(SRL!AH91+LLC!H91)/1000</f>
        <v>0</v>
      </c>
      <c r="G91" s="104">
        <f>F91/F$5</f>
        <v>0</v>
      </c>
      <c r="H91" s="135">
        <f>(SRL!AJ91+LLC!J91)/1000</f>
        <v>0</v>
      </c>
      <c r="I91" s="104">
        <f>H91/H$5</f>
        <v>0</v>
      </c>
      <c r="J91" s="135">
        <f>(SRL!AL91+LLC!L91)/1000</f>
        <v>0</v>
      </c>
      <c r="K91" s="104">
        <f>J91/J$5</f>
        <v>0</v>
      </c>
      <c r="L91" s="135">
        <f>(SRL!AN91+LLC!N91)/1000</f>
        <v>0</v>
      </c>
      <c r="M91" s="104" t="e">
        <f>L91/L$5</f>
        <v>#DIV/0!</v>
      </c>
      <c r="N91" s="135">
        <f>(SRL!AP91+LLC!P91)/1000</f>
        <v>0</v>
      </c>
      <c r="O91" s="104" t="e">
        <f>N91/N$5</f>
        <v>#DIV/0!</v>
      </c>
      <c r="P91" s="135">
        <f>(SRL!AR91+LLC!R91)/1000</f>
        <v>0</v>
      </c>
      <c r="Q91" s="104" t="e">
        <f>P91/P$5</f>
        <v>#DIV/0!</v>
      </c>
      <c r="R91" s="135">
        <f>(SRL!AT91+LLC!T91)/1000</f>
        <v>0</v>
      </c>
      <c r="S91" s="104" t="e">
        <f>R91/R$5</f>
        <v>#DIV/0!</v>
      </c>
      <c r="T91" s="135">
        <f>(SRL!AV91+LLC!V91)/1000</f>
        <v>0</v>
      </c>
      <c r="U91" s="104" t="e">
        <f>T91/T$5</f>
        <v>#DIV/0!</v>
      </c>
      <c r="V91" s="135">
        <f>(SRL!AX91+LLC!X91)/1000</f>
        <v>0</v>
      </c>
      <c r="W91" s="104" t="e">
        <f>V91/V$5</f>
        <v>#DIV/0!</v>
      </c>
      <c r="X91" s="135">
        <f>(SRL!AZ91+LLC!Z91)/1000</f>
        <v>0</v>
      </c>
      <c r="Y91" s="104" t="e">
        <f>X91/X$5</f>
        <v>#DIV/0!</v>
      </c>
      <c r="Z91" s="134">
        <f t="shared" si="211"/>
        <v>0</v>
      </c>
      <c r="AA91" s="104">
        <f>Z91/Z$5</f>
        <v>0</v>
      </c>
      <c r="AB91" s="59"/>
    </row>
    <row r="92" spans="1:28" ht="15.75" customHeight="1" x14ac:dyDescent="0.25">
      <c r="A92" s="9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8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8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8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8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</row>
    <row r="97" spans="1:27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</row>
    <row r="98" spans="1:27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</row>
    <row r="99" spans="1:27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</row>
    <row r="100" spans="1:27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</row>
    <row r="101" spans="1:27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</row>
    <row r="102" spans="1:27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</row>
    <row r="103" spans="1:27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</row>
    <row r="104" spans="1:27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</row>
    <row r="105" spans="1:27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</row>
    <row r="106" spans="1:27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</row>
    <row r="107" spans="1:27" ht="15.75" customHeight="1" x14ac:dyDescent="0.25">
      <c r="A107" s="97"/>
    </row>
    <row r="108" spans="1:27" ht="15.75" customHeight="1" x14ac:dyDescent="0.25">
      <c r="A108" s="97"/>
    </row>
    <row r="109" spans="1:27" ht="15.75" customHeight="1" x14ac:dyDescent="0.25">
      <c r="A109" s="97"/>
    </row>
    <row r="110" spans="1:27" ht="15.75" customHeight="1" x14ac:dyDescent="0.25">
      <c r="A110" s="97"/>
    </row>
    <row r="111" spans="1:27" ht="15.75" customHeight="1" x14ac:dyDescent="0.25">
      <c r="A111" s="97"/>
    </row>
    <row r="112" spans="1:27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EAF-4F52-4F41-BF6D-B80744359B62}">
  <sheetPr>
    <tabColor theme="9" tint="0.59999389629810485"/>
  </sheetPr>
  <dimension ref="A1:BD858"/>
  <sheetViews>
    <sheetView showGridLines="0" showZeros="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J49" sqref="J49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3.42578125" customWidth="1"/>
    <col min="29" max="29" width="10.42578125" bestFit="1" customWidth="1"/>
    <col min="30" max="30" width="14.28515625" customWidth="1"/>
    <col min="31" max="31" width="5.85546875" customWidth="1"/>
    <col min="32" max="32" width="14.28515625" customWidth="1"/>
    <col min="33" max="33" width="5.85546875" customWidth="1"/>
    <col min="34" max="34" width="14.28515625" customWidth="1"/>
    <col min="35" max="35" width="5.85546875" customWidth="1"/>
    <col min="36" max="36" width="14.28515625" customWidth="1"/>
    <col min="37" max="37" width="5.85546875" customWidth="1"/>
    <col min="38" max="38" width="14.28515625" customWidth="1"/>
    <col min="39" max="39" width="5.85546875" customWidth="1"/>
    <col min="40" max="40" width="14.28515625" customWidth="1"/>
    <col min="41" max="41" width="5.85546875" customWidth="1"/>
    <col min="42" max="42" width="14.28515625" customWidth="1"/>
    <col min="43" max="43" width="5.85546875" customWidth="1"/>
    <col min="44" max="44" width="14.28515625" customWidth="1"/>
    <col min="45" max="45" width="5.85546875" customWidth="1"/>
    <col min="46" max="46" width="14.28515625" customWidth="1"/>
    <col min="47" max="47" width="5.85546875" customWidth="1"/>
    <col min="48" max="48" width="14.28515625" customWidth="1"/>
    <col min="49" max="49" width="5.85546875" customWidth="1"/>
    <col min="50" max="50" width="14.28515625" customWidth="1"/>
    <col min="51" max="51" width="5.85546875" customWidth="1"/>
    <col min="52" max="52" width="14.28515625" customWidth="1"/>
    <col min="53" max="53" width="5.85546875" customWidth="1"/>
    <col min="54" max="54" width="14.28515625" customWidth="1"/>
    <col min="55" max="55" width="5.85546875" customWidth="1"/>
    <col min="56" max="56" width="3.42578125" customWidth="1"/>
  </cols>
  <sheetData>
    <row r="1" spans="1:56" ht="15.75" x14ac:dyDescent="0.25">
      <c r="A1" s="89" t="s">
        <v>122</v>
      </c>
      <c r="B1" s="58"/>
      <c r="C1" s="58"/>
      <c r="D1" s="1"/>
      <c r="E1" s="58"/>
      <c r="F1" s="1"/>
      <c r="G1" s="58"/>
      <c r="H1" s="1"/>
      <c r="I1" s="58"/>
      <c r="J1" s="1"/>
      <c r="K1" s="58"/>
      <c r="L1" s="1"/>
      <c r="M1" s="58"/>
      <c r="N1" s="1"/>
      <c r="O1" s="58"/>
      <c r="P1" s="1"/>
      <c r="Q1" s="58"/>
      <c r="R1" s="1"/>
      <c r="S1" s="58"/>
      <c r="T1" s="1"/>
      <c r="U1" s="58"/>
      <c r="V1" s="1"/>
      <c r="W1" s="58"/>
      <c r="X1" s="1"/>
      <c r="Y1" s="58"/>
      <c r="Z1" s="66" t="s">
        <v>129</v>
      </c>
      <c r="AA1" s="58"/>
      <c r="AB1" s="59"/>
      <c r="AC1" s="114" t="s">
        <v>0</v>
      </c>
      <c r="AD1" s="64" t="s">
        <v>121</v>
      </c>
      <c r="AE1" s="58"/>
      <c r="AF1" s="65"/>
      <c r="AG1" s="58"/>
      <c r="AH1" s="32"/>
      <c r="AI1" s="58"/>
      <c r="AJ1" s="65"/>
      <c r="AK1" s="58"/>
      <c r="AL1" s="65"/>
      <c r="AM1" s="58"/>
      <c r="AN1" s="65"/>
      <c r="AO1" s="58"/>
      <c r="AP1" s="65"/>
      <c r="AQ1" s="58"/>
      <c r="AR1" s="65"/>
      <c r="AS1" s="58"/>
      <c r="AT1" s="65"/>
      <c r="AU1" s="58"/>
      <c r="AV1" s="65"/>
      <c r="AW1" s="58"/>
      <c r="AX1" s="65"/>
      <c r="AY1" s="58"/>
      <c r="AZ1" s="65"/>
      <c r="BA1" s="58"/>
      <c r="BB1" s="66" t="s">
        <v>0</v>
      </c>
      <c r="BC1" s="58"/>
      <c r="BD1" s="59"/>
    </row>
    <row r="2" spans="1:56" x14ac:dyDescent="0.25">
      <c r="A2" s="33" t="s">
        <v>1</v>
      </c>
      <c r="B2" s="58">
        <v>0</v>
      </c>
      <c r="C2" s="58"/>
      <c r="D2" s="1"/>
      <c r="E2" s="58"/>
      <c r="F2" s="1"/>
      <c r="G2" s="58"/>
      <c r="H2" s="2"/>
      <c r="I2" s="58"/>
      <c r="J2" s="1"/>
      <c r="K2" s="58"/>
      <c r="L2" s="1"/>
      <c r="M2" s="58"/>
      <c r="N2" s="1"/>
      <c r="O2" s="58"/>
      <c r="P2" s="1"/>
      <c r="Q2" s="58"/>
      <c r="R2" s="1"/>
      <c r="S2" s="58"/>
      <c r="T2" s="1"/>
      <c r="U2" s="58"/>
      <c r="V2" s="1"/>
      <c r="W2" s="58"/>
      <c r="X2" s="1"/>
      <c r="Y2" s="58"/>
      <c r="Z2" s="1"/>
      <c r="AA2" s="58"/>
      <c r="AB2" s="59"/>
      <c r="AD2" s="67">
        <v>1185.97</v>
      </c>
      <c r="AE2" s="58"/>
      <c r="AF2" s="67">
        <v>1219.98</v>
      </c>
      <c r="AG2" s="58"/>
      <c r="AH2" s="67">
        <v>1319.46</v>
      </c>
      <c r="AI2" s="58"/>
      <c r="AJ2" s="67">
        <v>1195.73</v>
      </c>
      <c r="AK2" s="58"/>
      <c r="AL2" s="67">
        <v>1204.92</v>
      </c>
      <c r="AM2" s="58"/>
      <c r="AN2" s="67">
        <v>1</v>
      </c>
      <c r="AO2" s="58"/>
      <c r="AP2" s="67">
        <v>1</v>
      </c>
      <c r="AQ2" s="58"/>
      <c r="AR2" s="67">
        <v>1</v>
      </c>
      <c r="AS2" s="58"/>
      <c r="AT2" s="67">
        <v>1</v>
      </c>
      <c r="AU2" s="58"/>
      <c r="AV2" s="67">
        <v>1</v>
      </c>
      <c r="AW2" s="58"/>
      <c r="AX2" s="67">
        <v>1</v>
      </c>
      <c r="AY2" s="58"/>
      <c r="AZ2" s="67">
        <v>1</v>
      </c>
      <c r="BA2" s="58"/>
      <c r="BB2" s="1"/>
      <c r="BC2" s="58"/>
      <c r="BD2" s="59"/>
    </row>
    <row r="3" spans="1:56" x14ac:dyDescent="0.25">
      <c r="A3" s="90"/>
      <c r="B3" s="58"/>
      <c r="C3" s="58"/>
      <c r="D3" s="1"/>
      <c r="E3" s="58"/>
      <c r="F3" s="2"/>
      <c r="G3" s="58"/>
      <c r="H3" s="1"/>
      <c r="I3" s="58"/>
      <c r="J3" s="1"/>
      <c r="K3" s="58"/>
      <c r="L3" s="1"/>
      <c r="M3" s="58"/>
      <c r="N3" s="1"/>
      <c r="O3" s="58"/>
      <c r="P3" s="1"/>
      <c r="Q3" s="58"/>
      <c r="R3" s="1"/>
      <c r="S3" s="58"/>
      <c r="T3" s="2"/>
      <c r="U3" s="58"/>
      <c r="V3" s="1"/>
      <c r="W3" s="58"/>
      <c r="X3" s="1"/>
      <c r="Y3" s="58"/>
      <c r="Z3" s="1"/>
      <c r="AA3" s="58"/>
      <c r="AB3" s="59"/>
      <c r="AD3" s="58"/>
      <c r="AE3" s="58"/>
      <c r="AF3" s="1"/>
      <c r="AG3" s="58"/>
      <c r="AH3" s="1"/>
      <c r="AI3" s="58"/>
      <c r="AJ3" s="1"/>
      <c r="AK3" s="58"/>
      <c r="AL3" s="1"/>
      <c r="AM3" s="58"/>
      <c r="AN3" s="1"/>
      <c r="AO3" s="58"/>
      <c r="AP3" s="1"/>
      <c r="AQ3" s="58"/>
      <c r="AR3" s="1"/>
      <c r="AS3" s="58"/>
      <c r="AT3" s="1"/>
      <c r="AU3" s="58"/>
      <c r="AV3" s="2"/>
      <c r="AW3" s="58"/>
      <c r="AX3" s="1"/>
      <c r="AY3" s="58"/>
      <c r="AZ3" s="1"/>
      <c r="BA3" s="58"/>
      <c r="BB3" s="1"/>
      <c r="BC3" s="58"/>
      <c r="BD3" s="59"/>
    </row>
    <row r="4" spans="1:56" x14ac:dyDescent="0.25">
      <c r="A4" s="34" t="s">
        <v>2</v>
      </c>
      <c r="B4" s="37">
        <v>45658</v>
      </c>
      <c r="C4" s="102" t="s">
        <v>128</v>
      </c>
      <c r="D4" s="115">
        <v>45716</v>
      </c>
      <c r="E4" s="102" t="s">
        <v>128</v>
      </c>
      <c r="F4" s="37">
        <v>45747</v>
      </c>
      <c r="G4" s="102" t="s">
        <v>128</v>
      </c>
      <c r="H4" s="37">
        <v>45777</v>
      </c>
      <c r="I4" s="102" t="s">
        <v>128</v>
      </c>
      <c r="J4" s="37">
        <v>45807</v>
      </c>
      <c r="K4" s="102" t="s">
        <v>128</v>
      </c>
      <c r="L4" s="37">
        <v>45838</v>
      </c>
      <c r="M4" s="102" t="s">
        <v>128</v>
      </c>
      <c r="N4" s="37">
        <v>45869</v>
      </c>
      <c r="O4" s="102" t="s">
        <v>128</v>
      </c>
      <c r="P4" s="37">
        <v>45900</v>
      </c>
      <c r="Q4" s="102" t="s">
        <v>128</v>
      </c>
      <c r="R4" s="37">
        <v>45930</v>
      </c>
      <c r="S4" s="102" t="s">
        <v>128</v>
      </c>
      <c r="T4" s="37">
        <v>45961</v>
      </c>
      <c r="U4" s="102" t="s">
        <v>128</v>
      </c>
      <c r="V4" s="37">
        <v>45991</v>
      </c>
      <c r="W4" s="102" t="s">
        <v>128</v>
      </c>
      <c r="X4" s="37">
        <v>46022</v>
      </c>
      <c r="Y4" s="102" t="s">
        <v>128</v>
      </c>
      <c r="Z4" s="37" t="s">
        <v>3</v>
      </c>
      <c r="AA4" s="102" t="s">
        <v>128</v>
      </c>
      <c r="AB4" s="59"/>
      <c r="AD4" s="37">
        <v>45658</v>
      </c>
      <c r="AE4" s="102" t="s">
        <v>128</v>
      </c>
      <c r="AF4" s="37">
        <v>45716</v>
      </c>
      <c r="AG4" s="102" t="s">
        <v>128</v>
      </c>
      <c r="AH4" s="37">
        <v>45747</v>
      </c>
      <c r="AI4" s="102" t="s">
        <v>128</v>
      </c>
      <c r="AJ4" s="37">
        <v>45777</v>
      </c>
      <c r="AK4" s="102" t="s">
        <v>128</v>
      </c>
      <c r="AL4" s="37">
        <v>45807</v>
      </c>
      <c r="AM4" s="102" t="s">
        <v>128</v>
      </c>
      <c r="AN4" s="37">
        <v>45838</v>
      </c>
      <c r="AO4" s="102" t="s">
        <v>128</v>
      </c>
      <c r="AP4" s="37">
        <v>45869</v>
      </c>
      <c r="AQ4" s="102" t="s">
        <v>128</v>
      </c>
      <c r="AR4" s="37">
        <v>45900</v>
      </c>
      <c r="AS4" s="102" t="s">
        <v>128</v>
      </c>
      <c r="AT4" s="37">
        <v>45930</v>
      </c>
      <c r="AU4" s="102" t="s">
        <v>128</v>
      </c>
      <c r="AV4" s="37">
        <v>45961</v>
      </c>
      <c r="AW4" s="102" t="s">
        <v>128</v>
      </c>
      <c r="AX4" s="37">
        <v>45991</v>
      </c>
      <c r="AY4" s="102" t="s">
        <v>128</v>
      </c>
      <c r="AZ4" s="37">
        <v>46022</v>
      </c>
      <c r="BA4" s="102" t="s">
        <v>128</v>
      </c>
      <c r="BB4" s="37" t="s">
        <v>3</v>
      </c>
      <c r="BC4" s="102" t="s">
        <v>128</v>
      </c>
      <c r="BD4" s="59"/>
    </row>
    <row r="5" spans="1:56" x14ac:dyDescent="0.25">
      <c r="A5" s="91" t="s">
        <v>4</v>
      </c>
      <c r="B5" s="62">
        <v>46286782</v>
      </c>
      <c r="C5" s="104"/>
      <c r="D5" s="116">
        <v>49170577</v>
      </c>
      <c r="E5" s="104"/>
      <c r="F5" s="62">
        <v>48417928</v>
      </c>
      <c r="G5" s="104"/>
      <c r="H5" s="62">
        <v>45688839</v>
      </c>
      <c r="I5" s="104"/>
      <c r="J5" s="62">
        <v>56707934</v>
      </c>
      <c r="K5" s="104"/>
      <c r="L5" s="62">
        <v>0</v>
      </c>
      <c r="M5" s="104"/>
      <c r="N5" s="62">
        <v>0</v>
      </c>
      <c r="O5" s="104"/>
      <c r="P5" s="62">
        <v>0</v>
      </c>
      <c r="Q5" s="104"/>
      <c r="R5" s="62">
        <v>0</v>
      </c>
      <c r="S5" s="104"/>
      <c r="T5" s="62">
        <v>0</v>
      </c>
      <c r="U5" s="104"/>
      <c r="V5" s="62">
        <v>0</v>
      </c>
      <c r="W5" s="104"/>
      <c r="X5" s="62">
        <v>0</v>
      </c>
      <c r="Y5" s="104"/>
      <c r="Z5" s="117">
        <v>246272060</v>
      </c>
      <c r="AA5" s="104"/>
      <c r="AB5" s="59"/>
      <c r="AD5" s="63">
        <v>39028.628042867858</v>
      </c>
      <c r="AE5" s="104"/>
      <c r="AF5" s="63">
        <v>40304.412367415862</v>
      </c>
      <c r="AG5" s="104"/>
      <c r="AH5" s="63">
        <v>36695.260182195751</v>
      </c>
      <c r="AI5" s="104"/>
      <c r="AJ5" s="63">
        <v>38209.996403870435</v>
      </c>
      <c r="AK5" s="104"/>
      <c r="AL5" s="63">
        <v>47063.650698801575</v>
      </c>
      <c r="AM5" s="104"/>
      <c r="AN5" s="63">
        <v>0</v>
      </c>
      <c r="AO5" s="104"/>
      <c r="AP5" s="63">
        <v>0</v>
      </c>
      <c r="AQ5" s="104"/>
      <c r="AR5" s="63">
        <v>0</v>
      </c>
      <c r="AS5" s="104"/>
      <c r="AT5" s="63">
        <v>0</v>
      </c>
      <c r="AU5" s="104"/>
      <c r="AV5" s="63">
        <v>0</v>
      </c>
      <c r="AW5" s="104"/>
      <c r="AX5" s="63">
        <v>0</v>
      </c>
      <c r="AY5" s="104"/>
      <c r="AZ5" s="63">
        <v>0</v>
      </c>
      <c r="BA5" s="104"/>
      <c r="BB5" s="117">
        <v>201301.9476951515</v>
      </c>
      <c r="BC5" s="104"/>
      <c r="BD5" s="59"/>
    </row>
    <row r="6" spans="1:56" x14ac:dyDescent="0.25">
      <c r="A6" s="32" t="s">
        <v>5</v>
      </c>
      <c r="B6" s="62">
        <v>0</v>
      </c>
      <c r="C6" s="104">
        <v>0</v>
      </c>
      <c r="D6" s="116">
        <v>0</v>
      </c>
      <c r="E6" s="104">
        <v>0</v>
      </c>
      <c r="F6" s="62">
        <v>0</v>
      </c>
      <c r="G6" s="104">
        <v>0</v>
      </c>
      <c r="H6" s="62">
        <v>0</v>
      </c>
      <c r="I6" s="104">
        <v>0</v>
      </c>
      <c r="J6" s="62">
        <v>0</v>
      </c>
      <c r="K6" s="104">
        <v>0</v>
      </c>
      <c r="L6" s="62">
        <v>0</v>
      </c>
      <c r="M6" s="104">
        <v>0</v>
      </c>
      <c r="N6" s="62">
        <v>0</v>
      </c>
      <c r="O6" s="104">
        <v>0</v>
      </c>
      <c r="P6" s="62">
        <v>0</v>
      </c>
      <c r="Q6" s="104">
        <v>0</v>
      </c>
      <c r="R6" s="62">
        <v>0</v>
      </c>
      <c r="S6" s="104">
        <v>0</v>
      </c>
      <c r="T6" s="62">
        <v>0</v>
      </c>
      <c r="U6" s="104">
        <v>0</v>
      </c>
      <c r="V6" s="62">
        <v>0</v>
      </c>
      <c r="W6" s="104">
        <v>0</v>
      </c>
      <c r="X6" s="62">
        <v>0</v>
      </c>
      <c r="Y6" s="104">
        <v>0</v>
      </c>
      <c r="Z6" s="117">
        <v>0</v>
      </c>
      <c r="AA6" s="104">
        <v>0</v>
      </c>
      <c r="AB6" s="59"/>
      <c r="AD6" s="63">
        <v>0</v>
      </c>
      <c r="AE6" s="104">
        <v>0</v>
      </c>
      <c r="AF6" s="63">
        <v>0</v>
      </c>
      <c r="AG6" s="104">
        <v>0</v>
      </c>
      <c r="AH6" s="63">
        <v>0</v>
      </c>
      <c r="AI6" s="104">
        <v>0</v>
      </c>
      <c r="AJ6" s="63">
        <v>0</v>
      </c>
      <c r="AK6" s="104">
        <v>0</v>
      </c>
      <c r="AL6" s="63">
        <v>0</v>
      </c>
      <c r="AM6" s="104">
        <v>0</v>
      </c>
      <c r="AN6" s="63">
        <v>0</v>
      </c>
      <c r="AO6" s="104">
        <v>0</v>
      </c>
      <c r="AP6" s="63">
        <v>0</v>
      </c>
      <c r="AQ6" s="104">
        <v>0</v>
      </c>
      <c r="AR6" s="63">
        <v>0</v>
      </c>
      <c r="AS6" s="104">
        <v>0</v>
      </c>
      <c r="AT6" s="63">
        <v>0</v>
      </c>
      <c r="AU6" s="104">
        <v>0</v>
      </c>
      <c r="AV6" s="63">
        <v>0</v>
      </c>
      <c r="AW6" s="104">
        <v>0</v>
      </c>
      <c r="AX6" s="63">
        <v>0</v>
      </c>
      <c r="AY6" s="104">
        <v>0</v>
      </c>
      <c r="AZ6" s="63">
        <v>0</v>
      </c>
      <c r="BA6" s="104">
        <v>0</v>
      </c>
      <c r="BB6" s="117">
        <v>0</v>
      </c>
      <c r="BC6" s="104">
        <v>0</v>
      </c>
      <c r="BD6" s="59"/>
    </row>
    <row r="7" spans="1:56" x14ac:dyDescent="0.25">
      <c r="A7" s="32" t="s">
        <v>6</v>
      </c>
      <c r="B7" s="62">
        <v>0</v>
      </c>
      <c r="C7" s="104">
        <v>0</v>
      </c>
      <c r="D7" s="116">
        <v>0</v>
      </c>
      <c r="E7" s="104">
        <v>0</v>
      </c>
      <c r="F7" s="62">
        <v>0</v>
      </c>
      <c r="G7" s="104">
        <v>0</v>
      </c>
      <c r="H7" s="62">
        <v>0</v>
      </c>
      <c r="I7" s="104">
        <v>0</v>
      </c>
      <c r="J7" s="62">
        <v>0</v>
      </c>
      <c r="K7" s="104">
        <v>0</v>
      </c>
      <c r="L7" s="62">
        <v>0</v>
      </c>
      <c r="M7" s="104">
        <v>0</v>
      </c>
      <c r="N7" s="62">
        <v>0</v>
      </c>
      <c r="O7" s="104">
        <v>0</v>
      </c>
      <c r="P7" s="62">
        <v>0</v>
      </c>
      <c r="Q7" s="104">
        <v>0</v>
      </c>
      <c r="R7" s="62">
        <v>0</v>
      </c>
      <c r="S7" s="104">
        <v>0</v>
      </c>
      <c r="T7" s="62">
        <v>0</v>
      </c>
      <c r="U7" s="104">
        <v>0</v>
      </c>
      <c r="V7" s="62">
        <v>0</v>
      </c>
      <c r="W7" s="104">
        <v>0</v>
      </c>
      <c r="X7" s="62">
        <v>0</v>
      </c>
      <c r="Y7" s="104">
        <v>0</v>
      </c>
      <c r="Z7" s="117">
        <v>0</v>
      </c>
      <c r="AA7" s="104">
        <v>0</v>
      </c>
      <c r="AB7" s="59"/>
      <c r="AD7" s="63">
        <v>0</v>
      </c>
      <c r="AE7" s="104">
        <v>0</v>
      </c>
      <c r="AF7" s="63">
        <v>0</v>
      </c>
      <c r="AG7" s="104">
        <v>0</v>
      </c>
      <c r="AH7" s="63">
        <v>0</v>
      </c>
      <c r="AI7" s="104">
        <v>0</v>
      </c>
      <c r="AJ7" s="63">
        <v>0</v>
      </c>
      <c r="AK7" s="104">
        <v>0</v>
      </c>
      <c r="AL7" s="63">
        <v>0</v>
      </c>
      <c r="AM7" s="104">
        <v>0</v>
      </c>
      <c r="AN7" s="63">
        <v>0</v>
      </c>
      <c r="AO7" s="104">
        <v>0</v>
      </c>
      <c r="AP7" s="63">
        <v>0</v>
      </c>
      <c r="AQ7" s="104">
        <v>0</v>
      </c>
      <c r="AR7" s="63">
        <v>0</v>
      </c>
      <c r="AS7" s="104">
        <v>0</v>
      </c>
      <c r="AT7" s="63">
        <v>0</v>
      </c>
      <c r="AU7" s="104">
        <v>0</v>
      </c>
      <c r="AV7" s="63">
        <v>0</v>
      </c>
      <c r="AW7" s="104">
        <v>0</v>
      </c>
      <c r="AX7" s="63">
        <v>0</v>
      </c>
      <c r="AY7" s="104">
        <v>0</v>
      </c>
      <c r="AZ7" s="63">
        <v>0</v>
      </c>
      <c r="BA7" s="104">
        <v>0</v>
      </c>
      <c r="BB7" s="117">
        <v>0</v>
      </c>
      <c r="BC7" s="104">
        <v>0</v>
      </c>
      <c r="BD7" s="59"/>
    </row>
    <row r="8" spans="1:56" x14ac:dyDescent="0.25">
      <c r="A8" s="38" t="s">
        <v>7</v>
      </c>
      <c r="B8" s="60">
        <v>46286782</v>
      </c>
      <c r="C8" s="107"/>
      <c r="D8" s="60">
        <v>49170577</v>
      </c>
      <c r="E8" s="107"/>
      <c r="F8" s="60">
        <v>48417928</v>
      </c>
      <c r="G8" s="107"/>
      <c r="H8" s="60">
        <v>45688839</v>
      </c>
      <c r="I8" s="107"/>
      <c r="J8" s="118">
        <v>56707934</v>
      </c>
      <c r="K8" s="107"/>
      <c r="L8" s="118">
        <v>0</v>
      </c>
      <c r="M8" s="107"/>
      <c r="N8" s="118">
        <v>0</v>
      </c>
      <c r="O8" s="107"/>
      <c r="P8" s="118">
        <v>0</v>
      </c>
      <c r="Q8" s="107"/>
      <c r="R8" s="118">
        <v>0</v>
      </c>
      <c r="S8" s="107"/>
      <c r="T8" s="118">
        <v>0</v>
      </c>
      <c r="U8" s="107"/>
      <c r="V8" s="118">
        <v>0</v>
      </c>
      <c r="W8" s="107"/>
      <c r="X8" s="118">
        <v>0</v>
      </c>
      <c r="Y8" s="107"/>
      <c r="Z8" s="119">
        <v>246272060</v>
      </c>
      <c r="AA8" s="107"/>
      <c r="AB8" s="59"/>
      <c r="AD8" s="68">
        <v>39028.628042867858</v>
      </c>
      <c r="AE8" s="107"/>
      <c r="AF8" s="68">
        <v>40304.412367415862</v>
      </c>
      <c r="AG8" s="107"/>
      <c r="AH8" s="68">
        <v>36695.260182195751</v>
      </c>
      <c r="AI8" s="107"/>
      <c r="AJ8" s="68">
        <v>38209.996403870435</v>
      </c>
      <c r="AK8" s="107"/>
      <c r="AL8" s="69">
        <v>47063.650698801575</v>
      </c>
      <c r="AM8" s="107"/>
      <c r="AN8" s="69">
        <v>0</v>
      </c>
      <c r="AO8" s="107"/>
      <c r="AP8" s="69">
        <v>0</v>
      </c>
      <c r="AQ8" s="107"/>
      <c r="AR8" s="69">
        <v>0</v>
      </c>
      <c r="AS8" s="107"/>
      <c r="AT8" s="69">
        <v>0</v>
      </c>
      <c r="AU8" s="107"/>
      <c r="AV8" s="69">
        <v>0</v>
      </c>
      <c r="AW8" s="107"/>
      <c r="AX8" s="69">
        <v>0</v>
      </c>
      <c r="AY8" s="107"/>
      <c r="AZ8" s="69">
        <v>0</v>
      </c>
      <c r="BA8" s="107"/>
      <c r="BB8" s="119">
        <v>201301.9476951515</v>
      </c>
      <c r="BC8" s="107"/>
      <c r="BD8" s="59"/>
    </row>
    <row r="9" spans="1:56" x14ac:dyDescent="0.25">
      <c r="A9" s="39"/>
      <c r="B9" s="62"/>
      <c r="C9" s="104"/>
      <c r="D9" s="116"/>
      <c r="E9" s="104"/>
      <c r="F9" s="62"/>
      <c r="G9" s="104"/>
      <c r="H9" s="62"/>
      <c r="I9" s="104"/>
      <c r="J9" s="62"/>
      <c r="K9" s="104"/>
      <c r="L9" s="62"/>
      <c r="M9" s="104"/>
      <c r="N9" s="62"/>
      <c r="O9" s="104"/>
      <c r="P9" s="62"/>
      <c r="Q9" s="104"/>
      <c r="R9" s="62"/>
      <c r="S9" s="104"/>
      <c r="T9" s="62"/>
      <c r="U9" s="104"/>
      <c r="V9" s="62"/>
      <c r="W9" s="104"/>
      <c r="X9" s="62"/>
      <c r="Y9" s="104"/>
      <c r="Z9" s="120"/>
      <c r="AA9" s="104"/>
      <c r="AB9" s="59"/>
      <c r="AD9" s="63"/>
      <c r="AE9" s="104"/>
      <c r="AF9" s="63"/>
      <c r="AG9" s="104"/>
      <c r="AH9" s="63"/>
      <c r="AI9" s="104"/>
      <c r="AJ9" s="63"/>
      <c r="AK9" s="104"/>
      <c r="AL9" s="63"/>
      <c r="AM9" s="104"/>
      <c r="AN9" s="63"/>
      <c r="AO9" s="104"/>
      <c r="AP9" s="63"/>
      <c r="AQ9" s="104"/>
      <c r="AR9" s="63"/>
      <c r="AS9" s="104"/>
      <c r="AT9" s="63"/>
      <c r="AU9" s="104"/>
      <c r="AV9" s="63"/>
      <c r="AW9" s="104"/>
      <c r="AX9" s="63"/>
      <c r="AY9" s="104"/>
      <c r="AZ9" s="63"/>
      <c r="BA9" s="104"/>
      <c r="BB9" s="120"/>
      <c r="BC9" s="104"/>
      <c r="BD9" s="59"/>
    </row>
    <row r="10" spans="1:56" x14ac:dyDescent="0.25">
      <c r="A10" s="34" t="s">
        <v>8</v>
      </c>
      <c r="B10" s="62"/>
      <c r="C10" s="104"/>
      <c r="D10" s="116"/>
      <c r="E10" s="104"/>
      <c r="F10" s="62"/>
      <c r="G10" s="104"/>
      <c r="H10" s="62"/>
      <c r="I10" s="104"/>
      <c r="J10" s="62"/>
      <c r="K10" s="104"/>
      <c r="L10" s="62"/>
      <c r="M10" s="104"/>
      <c r="N10" s="62"/>
      <c r="O10" s="104"/>
      <c r="P10" s="62"/>
      <c r="Q10" s="104"/>
      <c r="R10" s="62"/>
      <c r="S10" s="104"/>
      <c r="T10" s="62"/>
      <c r="U10" s="104"/>
      <c r="V10" s="62"/>
      <c r="W10" s="104"/>
      <c r="X10" s="62"/>
      <c r="Y10" s="104"/>
      <c r="Z10" s="120"/>
      <c r="AA10" s="104"/>
      <c r="AB10" s="59"/>
      <c r="AD10" s="63"/>
      <c r="AE10" s="104"/>
      <c r="AF10" s="63"/>
      <c r="AG10" s="104"/>
      <c r="AH10" s="63"/>
      <c r="AI10" s="104"/>
      <c r="AJ10" s="63"/>
      <c r="AK10" s="104"/>
      <c r="AL10" s="63"/>
      <c r="AM10" s="104"/>
      <c r="AN10" s="63"/>
      <c r="AO10" s="104"/>
      <c r="AP10" s="63"/>
      <c r="AQ10" s="104"/>
      <c r="AR10" s="63"/>
      <c r="AS10" s="104"/>
      <c r="AT10" s="63"/>
      <c r="AU10" s="104"/>
      <c r="AV10" s="63"/>
      <c r="AW10" s="104"/>
      <c r="AX10" s="63"/>
      <c r="AY10" s="104"/>
      <c r="AZ10" s="63"/>
      <c r="BA10" s="104"/>
      <c r="BB10" s="120"/>
      <c r="BC10" s="104"/>
      <c r="BD10" s="59"/>
    </row>
    <row r="11" spans="1:56" x14ac:dyDescent="0.25">
      <c r="A11" s="92" t="s">
        <v>9</v>
      </c>
      <c r="B11" s="62">
        <v>-10440075</v>
      </c>
      <c r="C11" s="104">
        <v>-0.22555197291529144</v>
      </c>
      <c r="D11" s="116">
        <v>-9599209.7985325046</v>
      </c>
      <c r="E11" s="104">
        <v>-0.19522263890725758</v>
      </c>
      <c r="F11" s="62">
        <v>-10555610.5034375</v>
      </c>
      <c r="G11" s="104">
        <v>-0.21801037217944355</v>
      </c>
      <c r="H11" s="62">
        <v>-11726810.5034375</v>
      </c>
      <c r="I11" s="104">
        <v>-0.25666685256409122</v>
      </c>
      <c r="J11" s="62">
        <v>-13752214.5</v>
      </c>
      <c r="K11" s="104">
        <v>-0.24250953138232825</v>
      </c>
      <c r="L11" s="62">
        <v>0</v>
      </c>
      <c r="M11" s="104">
        <v>0</v>
      </c>
      <c r="N11" s="62">
        <v>0</v>
      </c>
      <c r="O11" s="104">
        <v>0</v>
      </c>
      <c r="P11" s="62">
        <v>0</v>
      </c>
      <c r="Q11" s="104">
        <v>0</v>
      </c>
      <c r="R11" s="62">
        <v>0</v>
      </c>
      <c r="S11" s="104">
        <v>0</v>
      </c>
      <c r="T11" s="62">
        <v>0</v>
      </c>
      <c r="U11" s="104">
        <v>0</v>
      </c>
      <c r="V11" s="62">
        <v>0</v>
      </c>
      <c r="W11" s="104">
        <v>0</v>
      </c>
      <c r="X11" s="62">
        <v>0</v>
      </c>
      <c r="Y11" s="104">
        <v>0</v>
      </c>
      <c r="Z11" s="117">
        <v>-56073920.305407509</v>
      </c>
      <c r="AA11" s="104">
        <v>-0.22769095408308807</v>
      </c>
      <c r="AB11" s="59"/>
      <c r="AD11" s="63">
        <v>-8802.9840552459173</v>
      </c>
      <c r="AE11" s="104">
        <v>-0.2255519729152915</v>
      </c>
      <c r="AF11" s="63">
        <v>-7868.3337419732325</v>
      </c>
      <c r="AG11" s="104">
        <v>-0.19522263890725755</v>
      </c>
      <c r="AH11" s="63">
        <v>-7999.9473295420094</v>
      </c>
      <c r="AI11" s="104">
        <v>-0.2180103721794435</v>
      </c>
      <c r="AJ11" s="63">
        <v>-9807.2395134666695</v>
      </c>
      <c r="AK11" s="104">
        <v>-0.25666685256409122</v>
      </c>
      <c r="AL11" s="63">
        <v>-11413.383876107957</v>
      </c>
      <c r="AM11" s="104">
        <v>-0.24250953138232828</v>
      </c>
      <c r="AN11" s="63">
        <v>0</v>
      </c>
      <c r="AO11" s="104">
        <v>0</v>
      </c>
      <c r="AP11" s="63">
        <v>0</v>
      </c>
      <c r="AQ11" s="104">
        <v>0</v>
      </c>
      <c r="AR11" s="63">
        <v>0</v>
      </c>
      <c r="AS11" s="104">
        <v>0</v>
      </c>
      <c r="AT11" s="63">
        <v>0</v>
      </c>
      <c r="AU11" s="104">
        <v>0</v>
      </c>
      <c r="AV11" s="63">
        <v>0</v>
      </c>
      <c r="AW11" s="104">
        <v>0</v>
      </c>
      <c r="AX11" s="63">
        <v>0</v>
      </c>
      <c r="AY11" s="104">
        <v>0</v>
      </c>
      <c r="AZ11" s="63">
        <v>0</v>
      </c>
      <c r="BA11" s="104">
        <v>0</v>
      </c>
      <c r="BB11" s="117">
        <v>-45891.888516335777</v>
      </c>
      <c r="BC11" s="104">
        <v>-0.22797538246293439</v>
      </c>
      <c r="BD11" s="59"/>
    </row>
    <row r="12" spans="1:56" x14ac:dyDescent="0.25">
      <c r="A12" s="92" t="s">
        <v>10</v>
      </c>
      <c r="B12" s="62">
        <v>-2274690.1843039999</v>
      </c>
      <c r="C12" s="104">
        <v>-4.9143407383645719E-2</v>
      </c>
      <c r="D12" s="116">
        <v>-2251047.8199999998</v>
      </c>
      <c r="E12" s="104">
        <v>-4.5780382442939402E-2</v>
      </c>
      <c r="F12" s="62">
        <v>-2804977.5955406255</v>
      </c>
      <c r="G12" s="104">
        <v>-5.7932623542680833E-2</v>
      </c>
      <c r="H12" s="62">
        <v>-2924750.04</v>
      </c>
      <c r="I12" s="104">
        <v>-6.4014540618990118E-2</v>
      </c>
      <c r="J12" s="62">
        <v>-3429662.46</v>
      </c>
      <c r="K12" s="104">
        <v>-6.0479411223127964E-2</v>
      </c>
      <c r="L12" s="62">
        <v>0</v>
      </c>
      <c r="M12" s="104">
        <v>0</v>
      </c>
      <c r="N12" s="62">
        <v>0</v>
      </c>
      <c r="O12" s="104">
        <v>0</v>
      </c>
      <c r="P12" s="62">
        <v>0</v>
      </c>
      <c r="Q12" s="104">
        <v>0</v>
      </c>
      <c r="R12" s="62">
        <v>0</v>
      </c>
      <c r="S12" s="104">
        <v>0</v>
      </c>
      <c r="T12" s="62">
        <v>0</v>
      </c>
      <c r="U12" s="104">
        <v>0</v>
      </c>
      <c r="V12" s="62">
        <v>0</v>
      </c>
      <c r="W12" s="104">
        <v>0</v>
      </c>
      <c r="X12" s="62">
        <v>0</v>
      </c>
      <c r="Y12" s="104">
        <v>0</v>
      </c>
      <c r="Z12" s="117">
        <v>-13685128.099844627</v>
      </c>
      <c r="AA12" s="104">
        <v>-5.556914617047759E-2</v>
      </c>
      <c r="AB12" s="59"/>
      <c r="AD12" s="63">
        <v>-1917.999767535435</v>
      </c>
      <c r="AE12" s="104">
        <v>-4.9143407383645726E-2</v>
      </c>
      <c r="AF12" s="63">
        <v>-1845.1514123182346</v>
      </c>
      <c r="AG12" s="104">
        <v>-4.5780382442939395E-2</v>
      </c>
      <c r="AH12" s="63">
        <v>-2125.8526939358717</v>
      </c>
      <c r="AI12" s="104">
        <v>-5.7932623542680819E-2</v>
      </c>
      <c r="AJ12" s="63">
        <v>-2445.9953668470307</v>
      </c>
      <c r="AK12" s="104">
        <v>-6.4014540618990132E-2</v>
      </c>
      <c r="AL12" s="63">
        <v>-2846.3818842744745</v>
      </c>
      <c r="AM12" s="104">
        <v>-6.0479411223127971E-2</v>
      </c>
      <c r="AN12" s="63">
        <v>0</v>
      </c>
      <c r="AO12" s="104">
        <v>0</v>
      </c>
      <c r="AP12" s="63">
        <v>0</v>
      </c>
      <c r="AQ12" s="104">
        <v>0</v>
      </c>
      <c r="AR12" s="63">
        <v>0</v>
      </c>
      <c r="AS12" s="104">
        <v>0</v>
      </c>
      <c r="AT12" s="63">
        <v>0</v>
      </c>
      <c r="AU12" s="104">
        <v>0</v>
      </c>
      <c r="AV12" s="63">
        <v>0</v>
      </c>
      <c r="AW12" s="104">
        <v>0</v>
      </c>
      <c r="AX12" s="63">
        <v>0</v>
      </c>
      <c r="AY12" s="104">
        <v>0</v>
      </c>
      <c r="AZ12" s="63">
        <v>0</v>
      </c>
      <c r="BA12" s="104">
        <v>0</v>
      </c>
      <c r="BB12" s="117">
        <v>-11181.381124911046</v>
      </c>
      <c r="BC12" s="104">
        <v>-5.554532011704106E-2</v>
      </c>
      <c r="BD12" s="59"/>
    </row>
    <row r="13" spans="1:56" x14ac:dyDescent="0.25">
      <c r="A13" s="92" t="s">
        <v>11</v>
      </c>
      <c r="B13" s="62">
        <v>-2500000</v>
      </c>
      <c r="C13" s="104">
        <v>-5.4011099756297594E-2</v>
      </c>
      <c r="D13" s="116">
        <v>-3806800</v>
      </c>
      <c r="E13" s="104">
        <v>-7.7420283272250395E-2</v>
      </c>
      <c r="F13" s="62">
        <v>-2500000</v>
      </c>
      <c r="G13" s="104">
        <v>-5.1633766732025375E-2</v>
      </c>
      <c r="H13" s="62">
        <v>-2787000</v>
      </c>
      <c r="I13" s="104">
        <v>-6.0999580225708949E-2</v>
      </c>
      <c r="J13" s="62">
        <v>-4348986.25</v>
      </c>
      <c r="K13" s="104">
        <v>-7.6690966205892816E-2</v>
      </c>
      <c r="L13" s="62">
        <v>0</v>
      </c>
      <c r="M13" s="104">
        <v>0</v>
      </c>
      <c r="N13" s="62">
        <v>0</v>
      </c>
      <c r="O13" s="104">
        <v>0</v>
      </c>
      <c r="P13" s="62">
        <v>0</v>
      </c>
      <c r="Q13" s="104">
        <v>0</v>
      </c>
      <c r="R13" s="62">
        <v>0</v>
      </c>
      <c r="S13" s="104">
        <v>0</v>
      </c>
      <c r="T13" s="62">
        <v>0</v>
      </c>
      <c r="U13" s="104">
        <v>0</v>
      </c>
      <c r="V13" s="62">
        <v>0</v>
      </c>
      <c r="W13" s="104">
        <v>0</v>
      </c>
      <c r="X13" s="62">
        <v>0</v>
      </c>
      <c r="Y13" s="104">
        <v>0</v>
      </c>
      <c r="Z13" s="117">
        <v>-15942786.25</v>
      </c>
      <c r="AA13" s="104">
        <v>-6.4736479850779668E-2</v>
      </c>
      <c r="AB13" s="59"/>
      <c r="AD13" s="63">
        <v>-2107.9791225747699</v>
      </c>
      <c r="AE13" s="104">
        <v>-5.4011099756297601E-2</v>
      </c>
      <c r="AF13" s="63">
        <v>-3120.3790226069277</v>
      </c>
      <c r="AG13" s="104">
        <v>-7.7420283272250381E-2</v>
      </c>
      <c r="AH13" s="63">
        <v>-1894.7145044184742</v>
      </c>
      <c r="AI13" s="104">
        <v>-5.1633766732025375E-2</v>
      </c>
      <c r="AJ13" s="63">
        <v>-2330.7937410619452</v>
      </c>
      <c r="AK13" s="104">
        <v>-6.0999580225708956E-2</v>
      </c>
      <c r="AL13" s="63">
        <v>-3609.3568452677355</v>
      </c>
      <c r="AM13" s="104">
        <v>-7.6690966205892816E-2</v>
      </c>
      <c r="AN13" s="63">
        <v>0</v>
      </c>
      <c r="AO13" s="104">
        <v>0</v>
      </c>
      <c r="AP13" s="63">
        <v>0</v>
      </c>
      <c r="AQ13" s="104">
        <v>0</v>
      </c>
      <c r="AR13" s="63">
        <v>0</v>
      </c>
      <c r="AS13" s="104">
        <v>0</v>
      </c>
      <c r="AT13" s="63">
        <v>0</v>
      </c>
      <c r="AU13" s="104">
        <v>0</v>
      </c>
      <c r="AV13" s="63">
        <v>0</v>
      </c>
      <c r="AW13" s="104">
        <v>0</v>
      </c>
      <c r="AX13" s="63">
        <v>0</v>
      </c>
      <c r="AY13" s="104">
        <v>0</v>
      </c>
      <c r="AZ13" s="63">
        <v>0</v>
      </c>
      <c r="BA13" s="104">
        <v>0</v>
      </c>
      <c r="BB13" s="117">
        <v>-13063.223235929852</v>
      </c>
      <c r="BC13" s="104">
        <v>-6.4893675324555686E-2</v>
      </c>
      <c r="BD13" s="59"/>
    </row>
    <row r="14" spans="1:56" x14ac:dyDescent="0.25">
      <c r="A14" s="92" t="s">
        <v>12</v>
      </c>
      <c r="B14" s="62">
        <v>-1061865.0399999998</v>
      </c>
      <c r="C14" s="104">
        <v>-2.2940999441265972E-2</v>
      </c>
      <c r="D14" s="116">
        <v>-530462.74</v>
      </c>
      <c r="E14" s="104">
        <v>-1.0788214667482953E-2</v>
      </c>
      <c r="F14" s="62">
        <v>-635257.13</v>
      </c>
      <c r="G14" s="104">
        <v>-1.3120287386110369E-2</v>
      </c>
      <c r="H14" s="62">
        <v>-607415.39999999991</v>
      </c>
      <c r="I14" s="104">
        <v>-1.329461227937965E-2</v>
      </c>
      <c r="J14" s="62">
        <v>-684131.33000000007</v>
      </c>
      <c r="K14" s="104">
        <v>-1.2064120163503049E-2</v>
      </c>
      <c r="L14" s="62">
        <v>0</v>
      </c>
      <c r="M14" s="104">
        <v>0</v>
      </c>
      <c r="N14" s="62">
        <v>0</v>
      </c>
      <c r="O14" s="104">
        <v>0</v>
      </c>
      <c r="P14" s="62">
        <v>0</v>
      </c>
      <c r="Q14" s="104">
        <v>0</v>
      </c>
      <c r="R14" s="62">
        <v>0</v>
      </c>
      <c r="S14" s="104">
        <v>0</v>
      </c>
      <c r="T14" s="62">
        <v>0</v>
      </c>
      <c r="U14" s="104">
        <v>0</v>
      </c>
      <c r="V14" s="62">
        <v>0</v>
      </c>
      <c r="W14" s="104">
        <v>0</v>
      </c>
      <c r="X14" s="62">
        <v>0</v>
      </c>
      <c r="Y14" s="104">
        <v>0</v>
      </c>
      <c r="Z14" s="117">
        <v>-3519131.6399999997</v>
      </c>
      <c r="AA14" s="104">
        <v>-1.4289609791707592E-2</v>
      </c>
      <c r="AB14" s="59"/>
      <c r="AD14" s="63">
        <v>-895.35573412480903</v>
      </c>
      <c r="AE14" s="104">
        <v>-2.2940999441265972E-2</v>
      </c>
      <c r="AF14" s="63">
        <v>-434.81265266643715</v>
      </c>
      <c r="AG14" s="104">
        <v>-1.0788214667482953E-2</v>
      </c>
      <c r="AH14" s="63">
        <v>-481.45235929850088</v>
      </c>
      <c r="AI14" s="104">
        <v>-1.3120287386110365E-2</v>
      </c>
      <c r="AJ14" s="63">
        <v>-507.98708738594826</v>
      </c>
      <c r="AK14" s="104">
        <v>-1.3294612279379652E-2</v>
      </c>
      <c r="AL14" s="63">
        <v>-567.78153736347645</v>
      </c>
      <c r="AM14" s="104">
        <v>-1.2064120163503049E-2</v>
      </c>
      <c r="AN14" s="63">
        <v>0</v>
      </c>
      <c r="AO14" s="104">
        <v>0</v>
      </c>
      <c r="AP14" s="63">
        <v>0</v>
      </c>
      <c r="AQ14" s="104">
        <v>0</v>
      </c>
      <c r="AR14" s="63">
        <v>0</v>
      </c>
      <c r="AS14" s="104">
        <v>0</v>
      </c>
      <c r="AT14" s="63">
        <v>0</v>
      </c>
      <c r="AU14" s="104">
        <v>0</v>
      </c>
      <c r="AV14" s="63">
        <v>0</v>
      </c>
      <c r="AW14" s="104">
        <v>0</v>
      </c>
      <c r="AX14" s="63">
        <v>0</v>
      </c>
      <c r="AY14" s="104">
        <v>0</v>
      </c>
      <c r="AZ14" s="63">
        <v>0</v>
      </c>
      <c r="BA14" s="104">
        <v>0</v>
      </c>
      <c r="BB14" s="117">
        <v>-2887.3893708391715</v>
      </c>
      <c r="BC14" s="104">
        <v>-1.4343573939044984E-2</v>
      </c>
      <c r="BD14" s="59"/>
    </row>
    <row r="15" spans="1:56" x14ac:dyDescent="0.25">
      <c r="A15" s="92" t="s">
        <v>13</v>
      </c>
      <c r="B15" s="62">
        <v>0</v>
      </c>
      <c r="C15" s="104">
        <v>0</v>
      </c>
      <c r="D15" s="116">
        <v>0</v>
      </c>
      <c r="E15" s="104">
        <v>0</v>
      </c>
      <c r="F15" s="62">
        <v>0</v>
      </c>
      <c r="G15" s="104">
        <v>0</v>
      </c>
      <c r="H15" s="62">
        <v>0</v>
      </c>
      <c r="I15" s="104">
        <v>0</v>
      </c>
      <c r="J15" s="62">
        <v>0</v>
      </c>
      <c r="K15" s="104">
        <v>0</v>
      </c>
      <c r="L15" s="62">
        <v>0</v>
      </c>
      <c r="M15" s="104">
        <v>0</v>
      </c>
      <c r="N15" s="62">
        <v>0</v>
      </c>
      <c r="O15" s="104">
        <v>0</v>
      </c>
      <c r="P15" s="62">
        <v>0</v>
      </c>
      <c r="Q15" s="104">
        <v>0</v>
      </c>
      <c r="R15" s="62">
        <v>0</v>
      </c>
      <c r="S15" s="104">
        <v>0</v>
      </c>
      <c r="T15" s="62">
        <v>0</v>
      </c>
      <c r="U15" s="104">
        <v>0</v>
      </c>
      <c r="V15" s="62">
        <v>0</v>
      </c>
      <c r="W15" s="104">
        <v>0</v>
      </c>
      <c r="X15" s="62">
        <v>0</v>
      </c>
      <c r="Y15" s="104">
        <v>0</v>
      </c>
      <c r="Z15" s="117">
        <v>0</v>
      </c>
      <c r="AA15" s="104">
        <v>0</v>
      </c>
      <c r="AB15" s="59"/>
      <c r="AD15" s="63">
        <v>0</v>
      </c>
      <c r="AE15" s="104">
        <v>0</v>
      </c>
      <c r="AF15" s="63">
        <v>0</v>
      </c>
      <c r="AG15" s="104">
        <v>0</v>
      </c>
      <c r="AH15" s="63">
        <v>0</v>
      </c>
      <c r="AI15" s="104">
        <v>0</v>
      </c>
      <c r="AJ15" s="63">
        <v>0</v>
      </c>
      <c r="AK15" s="104">
        <v>0</v>
      </c>
      <c r="AL15" s="63">
        <v>0</v>
      </c>
      <c r="AM15" s="104">
        <v>0</v>
      </c>
      <c r="AN15" s="63">
        <v>0</v>
      </c>
      <c r="AO15" s="104">
        <v>0</v>
      </c>
      <c r="AP15" s="63">
        <v>0</v>
      </c>
      <c r="AQ15" s="104">
        <v>0</v>
      </c>
      <c r="AR15" s="63">
        <v>0</v>
      </c>
      <c r="AS15" s="104">
        <v>0</v>
      </c>
      <c r="AT15" s="63">
        <v>0</v>
      </c>
      <c r="AU15" s="104">
        <v>0</v>
      </c>
      <c r="AV15" s="63">
        <v>0</v>
      </c>
      <c r="AW15" s="104">
        <v>0</v>
      </c>
      <c r="AX15" s="63">
        <v>0</v>
      </c>
      <c r="AY15" s="104">
        <v>0</v>
      </c>
      <c r="AZ15" s="63">
        <v>0</v>
      </c>
      <c r="BA15" s="104">
        <v>0</v>
      </c>
      <c r="BB15" s="117">
        <v>0</v>
      </c>
      <c r="BC15" s="104">
        <v>0</v>
      </c>
      <c r="BD15" s="59"/>
    </row>
    <row r="16" spans="1:56" x14ac:dyDescent="0.25">
      <c r="A16" s="92" t="s">
        <v>14</v>
      </c>
      <c r="B16" s="62">
        <v>0</v>
      </c>
      <c r="C16" s="104">
        <v>0</v>
      </c>
      <c r="D16" s="116">
        <v>0</v>
      </c>
      <c r="E16" s="104">
        <v>0</v>
      </c>
      <c r="F16" s="62">
        <v>0</v>
      </c>
      <c r="G16" s="104">
        <v>0</v>
      </c>
      <c r="H16" s="62">
        <v>0</v>
      </c>
      <c r="I16" s="104">
        <v>0</v>
      </c>
      <c r="J16" s="62">
        <v>0</v>
      </c>
      <c r="K16" s="104">
        <v>0</v>
      </c>
      <c r="L16" s="62">
        <v>0</v>
      </c>
      <c r="M16" s="104">
        <v>0</v>
      </c>
      <c r="N16" s="62">
        <v>0</v>
      </c>
      <c r="O16" s="104">
        <v>0</v>
      </c>
      <c r="P16" s="62">
        <v>0</v>
      </c>
      <c r="Q16" s="104">
        <v>0</v>
      </c>
      <c r="R16" s="62">
        <v>0</v>
      </c>
      <c r="S16" s="104">
        <v>0</v>
      </c>
      <c r="T16" s="62">
        <v>0</v>
      </c>
      <c r="U16" s="104">
        <v>0</v>
      </c>
      <c r="V16" s="62">
        <v>0</v>
      </c>
      <c r="W16" s="104">
        <v>0</v>
      </c>
      <c r="X16" s="62">
        <v>0</v>
      </c>
      <c r="Y16" s="104">
        <v>0</v>
      </c>
      <c r="Z16" s="117">
        <v>0</v>
      </c>
      <c r="AA16" s="104">
        <v>0</v>
      </c>
      <c r="AB16" s="59"/>
      <c r="AD16" s="63">
        <v>0</v>
      </c>
      <c r="AE16" s="104">
        <v>0</v>
      </c>
      <c r="AF16" s="63">
        <v>0</v>
      </c>
      <c r="AG16" s="104">
        <v>0</v>
      </c>
      <c r="AH16" s="63">
        <v>0</v>
      </c>
      <c r="AI16" s="104">
        <v>0</v>
      </c>
      <c r="AJ16" s="63">
        <v>0</v>
      </c>
      <c r="AK16" s="104">
        <v>0</v>
      </c>
      <c r="AL16" s="63">
        <v>0</v>
      </c>
      <c r="AM16" s="104">
        <v>0</v>
      </c>
      <c r="AN16" s="63">
        <v>0</v>
      </c>
      <c r="AO16" s="104">
        <v>0</v>
      </c>
      <c r="AP16" s="63">
        <v>0</v>
      </c>
      <c r="AQ16" s="104">
        <v>0</v>
      </c>
      <c r="AR16" s="63">
        <v>0</v>
      </c>
      <c r="AS16" s="104">
        <v>0</v>
      </c>
      <c r="AT16" s="63">
        <v>0</v>
      </c>
      <c r="AU16" s="104">
        <v>0</v>
      </c>
      <c r="AV16" s="63">
        <v>0</v>
      </c>
      <c r="AW16" s="104">
        <v>0</v>
      </c>
      <c r="AX16" s="63">
        <v>0</v>
      </c>
      <c r="AY16" s="104">
        <v>0</v>
      </c>
      <c r="AZ16" s="63">
        <v>0</v>
      </c>
      <c r="BA16" s="104">
        <v>0</v>
      </c>
      <c r="BB16" s="117">
        <v>0</v>
      </c>
      <c r="BC16" s="104">
        <v>0</v>
      </c>
      <c r="BD16" s="59"/>
    </row>
    <row r="17" spans="1:56" x14ac:dyDescent="0.25">
      <c r="A17" s="92" t="s">
        <v>15</v>
      </c>
      <c r="B17" s="62">
        <v>0</v>
      </c>
      <c r="C17" s="104">
        <v>0</v>
      </c>
      <c r="D17" s="116">
        <v>0</v>
      </c>
      <c r="E17" s="104">
        <v>0</v>
      </c>
      <c r="F17" s="62">
        <v>0</v>
      </c>
      <c r="G17" s="104">
        <v>0</v>
      </c>
      <c r="H17" s="62">
        <v>0</v>
      </c>
      <c r="I17" s="104">
        <v>0</v>
      </c>
      <c r="J17" s="62">
        <v>0</v>
      </c>
      <c r="K17" s="104">
        <v>0</v>
      </c>
      <c r="L17" s="62">
        <v>0</v>
      </c>
      <c r="M17" s="104">
        <v>0</v>
      </c>
      <c r="N17" s="62">
        <v>0</v>
      </c>
      <c r="O17" s="104">
        <v>0</v>
      </c>
      <c r="P17" s="62">
        <v>0</v>
      </c>
      <c r="Q17" s="104">
        <v>0</v>
      </c>
      <c r="R17" s="62">
        <v>0</v>
      </c>
      <c r="S17" s="104">
        <v>0</v>
      </c>
      <c r="T17" s="62">
        <v>0</v>
      </c>
      <c r="U17" s="104">
        <v>0</v>
      </c>
      <c r="V17" s="62">
        <v>0</v>
      </c>
      <c r="W17" s="104">
        <v>0</v>
      </c>
      <c r="X17" s="62">
        <v>0</v>
      </c>
      <c r="Y17" s="104">
        <v>0</v>
      </c>
      <c r="Z17" s="117">
        <v>0</v>
      </c>
      <c r="AA17" s="104">
        <v>0</v>
      </c>
      <c r="AB17" s="59"/>
      <c r="AD17" s="63">
        <v>0</v>
      </c>
      <c r="AE17" s="104">
        <v>0</v>
      </c>
      <c r="AF17" s="63">
        <v>0</v>
      </c>
      <c r="AG17" s="104">
        <v>0</v>
      </c>
      <c r="AH17" s="63">
        <v>0</v>
      </c>
      <c r="AI17" s="104">
        <v>0</v>
      </c>
      <c r="AJ17" s="63">
        <v>0</v>
      </c>
      <c r="AK17" s="104">
        <v>0</v>
      </c>
      <c r="AL17" s="63">
        <v>0</v>
      </c>
      <c r="AM17" s="104">
        <v>0</v>
      </c>
      <c r="AN17" s="63">
        <v>0</v>
      </c>
      <c r="AO17" s="104">
        <v>0</v>
      </c>
      <c r="AP17" s="63">
        <v>0</v>
      </c>
      <c r="AQ17" s="104">
        <v>0</v>
      </c>
      <c r="AR17" s="63">
        <v>0</v>
      </c>
      <c r="AS17" s="104">
        <v>0</v>
      </c>
      <c r="AT17" s="63">
        <v>0</v>
      </c>
      <c r="AU17" s="104">
        <v>0</v>
      </c>
      <c r="AV17" s="63">
        <v>0</v>
      </c>
      <c r="AW17" s="104">
        <v>0</v>
      </c>
      <c r="AX17" s="63">
        <v>0</v>
      </c>
      <c r="AY17" s="104">
        <v>0</v>
      </c>
      <c r="AZ17" s="63">
        <v>0</v>
      </c>
      <c r="BA17" s="104">
        <v>0</v>
      </c>
      <c r="BB17" s="117">
        <v>0</v>
      </c>
      <c r="BC17" s="104">
        <v>0</v>
      </c>
      <c r="BD17" s="59"/>
    </row>
    <row r="18" spans="1:56" x14ac:dyDescent="0.25">
      <c r="A18" s="38" t="s">
        <v>16</v>
      </c>
      <c r="B18" s="60">
        <v>-16276630.224303998</v>
      </c>
      <c r="C18" s="107">
        <v>-0.35164747949650071</v>
      </c>
      <c r="D18" s="118">
        <v>-16187520.358532505</v>
      </c>
      <c r="E18" s="107">
        <v>-0.32921151928993037</v>
      </c>
      <c r="F18" s="118">
        <v>-16495845.228978127</v>
      </c>
      <c r="G18" s="107">
        <v>-0.34069704984026017</v>
      </c>
      <c r="H18" s="118">
        <v>-18045975.943437498</v>
      </c>
      <c r="I18" s="107">
        <v>-0.39497558568816987</v>
      </c>
      <c r="J18" s="118">
        <v>-22214994.539999999</v>
      </c>
      <c r="K18" s="107">
        <v>-0.39174402897485205</v>
      </c>
      <c r="L18" s="118">
        <v>0</v>
      </c>
      <c r="M18" s="107">
        <v>0</v>
      </c>
      <c r="N18" s="118">
        <v>0</v>
      </c>
      <c r="O18" s="107">
        <v>0</v>
      </c>
      <c r="P18" s="118">
        <v>0</v>
      </c>
      <c r="Q18" s="107">
        <v>0</v>
      </c>
      <c r="R18" s="118">
        <v>0</v>
      </c>
      <c r="S18" s="107">
        <v>0</v>
      </c>
      <c r="T18" s="118">
        <v>0</v>
      </c>
      <c r="U18" s="107">
        <v>0</v>
      </c>
      <c r="V18" s="118">
        <v>0</v>
      </c>
      <c r="W18" s="107">
        <v>0</v>
      </c>
      <c r="X18" s="118">
        <v>0</v>
      </c>
      <c r="Y18" s="107">
        <v>0</v>
      </c>
      <c r="Z18" s="119">
        <v>-89220966.295252115</v>
      </c>
      <c r="AA18" s="107">
        <v>-0.36228618989605282</v>
      </c>
      <c r="AB18" s="59"/>
      <c r="AD18" s="68">
        <v>-13724.318679480932</v>
      </c>
      <c r="AE18" s="107">
        <v>-0.35164747949650083</v>
      </c>
      <c r="AF18" s="69">
        <v>-13268.676829564831</v>
      </c>
      <c r="AG18" s="107">
        <v>-0.32921151928993025</v>
      </c>
      <c r="AH18" s="69">
        <v>-12501.966887194856</v>
      </c>
      <c r="AI18" s="107">
        <v>-0.34069704984026006</v>
      </c>
      <c r="AJ18" s="69">
        <v>-15092.015708761593</v>
      </c>
      <c r="AK18" s="107">
        <v>-0.39497558568816998</v>
      </c>
      <c r="AL18" s="69">
        <v>-18436.904143013646</v>
      </c>
      <c r="AM18" s="107">
        <v>-0.39174402897485217</v>
      </c>
      <c r="AN18" s="69">
        <v>0</v>
      </c>
      <c r="AO18" s="107">
        <v>0</v>
      </c>
      <c r="AP18" s="69">
        <v>0</v>
      </c>
      <c r="AQ18" s="107">
        <v>0</v>
      </c>
      <c r="AR18" s="69">
        <v>0</v>
      </c>
      <c r="AS18" s="107">
        <v>0</v>
      </c>
      <c r="AT18" s="69">
        <v>0</v>
      </c>
      <c r="AU18" s="107">
        <v>0</v>
      </c>
      <c r="AV18" s="69">
        <v>0</v>
      </c>
      <c r="AW18" s="107">
        <v>0</v>
      </c>
      <c r="AX18" s="69">
        <v>0</v>
      </c>
      <c r="AY18" s="107">
        <v>0</v>
      </c>
      <c r="AZ18" s="69">
        <v>0</v>
      </c>
      <c r="BA18" s="107">
        <v>0</v>
      </c>
      <c r="BB18" s="119">
        <v>-73023.882248015856</v>
      </c>
      <c r="BC18" s="107">
        <v>-0.36275795184357618</v>
      </c>
      <c r="BD18" s="59"/>
    </row>
    <row r="19" spans="1:56" x14ac:dyDescent="0.25">
      <c r="A19" s="38" t="s">
        <v>17</v>
      </c>
      <c r="B19" s="60">
        <v>30010151.775696002</v>
      </c>
      <c r="C19" s="107">
        <v>0.64835252050349934</v>
      </c>
      <c r="D19" s="118">
        <v>32983056.641467497</v>
      </c>
      <c r="E19" s="107">
        <v>0.67078848071006969</v>
      </c>
      <c r="F19" s="118">
        <v>31922082.771021873</v>
      </c>
      <c r="G19" s="107">
        <v>0.65930295015973983</v>
      </c>
      <c r="H19" s="118">
        <v>27642863.056562502</v>
      </c>
      <c r="I19" s="107">
        <v>0.60502441431183007</v>
      </c>
      <c r="J19" s="118">
        <v>34492939.460000001</v>
      </c>
      <c r="K19" s="107">
        <v>0.60825597102514795</v>
      </c>
      <c r="L19" s="118">
        <v>0</v>
      </c>
      <c r="M19" s="107">
        <v>0</v>
      </c>
      <c r="N19" s="118">
        <v>0</v>
      </c>
      <c r="O19" s="107">
        <v>0</v>
      </c>
      <c r="P19" s="118">
        <v>0</v>
      </c>
      <c r="Q19" s="107">
        <v>0</v>
      </c>
      <c r="R19" s="118">
        <v>0</v>
      </c>
      <c r="S19" s="107">
        <v>0</v>
      </c>
      <c r="T19" s="118">
        <v>0</v>
      </c>
      <c r="U19" s="107">
        <v>0</v>
      </c>
      <c r="V19" s="118">
        <v>0</v>
      </c>
      <c r="W19" s="107">
        <v>0</v>
      </c>
      <c r="X19" s="118">
        <v>0</v>
      </c>
      <c r="Y19" s="107">
        <v>0</v>
      </c>
      <c r="Z19" s="119">
        <v>157051093.70474786</v>
      </c>
      <c r="AA19" s="107">
        <v>0.63771381010394701</v>
      </c>
      <c r="AB19" s="59"/>
      <c r="AD19" s="68">
        <v>25304.309363386928</v>
      </c>
      <c r="AE19" s="107">
        <v>0.64835252050349923</v>
      </c>
      <c r="AF19" s="69">
        <v>27035.735537851033</v>
      </c>
      <c r="AG19" s="107">
        <v>0.6707884807100698</v>
      </c>
      <c r="AH19" s="69">
        <v>24193.293295000894</v>
      </c>
      <c r="AI19" s="107">
        <v>0.65930295015973994</v>
      </c>
      <c r="AJ19" s="69">
        <v>23117.980695108839</v>
      </c>
      <c r="AK19" s="107">
        <v>0.60502441431182996</v>
      </c>
      <c r="AL19" s="69">
        <v>28626.74655578793</v>
      </c>
      <c r="AM19" s="107">
        <v>0.60825597102514783</v>
      </c>
      <c r="AN19" s="69">
        <v>0</v>
      </c>
      <c r="AO19" s="107">
        <v>0</v>
      </c>
      <c r="AP19" s="69">
        <v>0</v>
      </c>
      <c r="AQ19" s="107">
        <v>0</v>
      </c>
      <c r="AR19" s="69">
        <v>0</v>
      </c>
      <c r="AS19" s="107">
        <v>0</v>
      </c>
      <c r="AT19" s="69">
        <v>0</v>
      </c>
      <c r="AU19" s="107">
        <v>0</v>
      </c>
      <c r="AV19" s="69">
        <v>0</v>
      </c>
      <c r="AW19" s="107">
        <v>0</v>
      </c>
      <c r="AX19" s="69">
        <v>0</v>
      </c>
      <c r="AY19" s="107">
        <v>0</v>
      </c>
      <c r="AZ19" s="69">
        <v>0</v>
      </c>
      <c r="BA19" s="107">
        <v>0</v>
      </c>
      <c r="BB19" s="119">
        <v>128278.06544713562</v>
      </c>
      <c r="BC19" s="107">
        <v>0.63724204815642371</v>
      </c>
      <c r="BD19" s="59"/>
    </row>
    <row r="20" spans="1:56" x14ac:dyDescent="0.25">
      <c r="A20" s="38" t="s">
        <v>18</v>
      </c>
      <c r="B20" s="45">
        <v>0.64835252050349934</v>
      </c>
      <c r="C20" s="107"/>
      <c r="D20" s="121">
        <v>0.67078848071006969</v>
      </c>
      <c r="E20" s="107"/>
      <c r="F20" s="121">
        <v>0.65930295015973983</v>
      </c>
      <c r="G20" s="107"/>
      <c r="H20" s="121">
        <v>0.60502441431183007</v>
      </c>
      <c r="I20" s="107"/>
      <c r="J20" s="121">
        <v>0.60825597102514795</v>
      </c>
      <c r="K20" s="107"/>
      <c r="L20" s="121">
        <v>0</v>
      </c>
      <c r="M20" s="107"/>
      <c r="N20" s="121">
        <v>0</v>
      </c>
      <c r="O20" s="107"/>
      <c r="P20" s="121">
        <v>0</v>
      </c>
      <c r="Q20" s="107"/>
      <c r="R20" s="121">
        <v>0</v>
      </c>
      <c r="S20" s="107"/>
      <c r="T20" s="121">
        <v>0</v>
      </c>
      <c r="U20" s="107"/>
      <c r="V20" s="121">
        <v>0</v>
      </c>
      <c r="W20" s="107"/>
      <c r="X20" s="121">
        <v>0</v>
      </c>
      <c r="Y20" s="107"/>
      <c r="Z20" s="122">
        <v>0.63771381010394701</v>
      </c>
      <c r="AA20" s="107"/>
      <c r="AB20" s="59"/>
      <c r="AD20" s="70">
        <v>0.64835252050349923</v>
      </c>
      <c r="AE20" s="107"/>
      <c r="AF20" s="71">
        <v>0.6707884807100698</v>
      </c>
      <c r="AG20" s="107"/>
      <c r="AH20" s="71">
        <v>0.65930295015973994</v>
      </c>
      <c r="AI20" s="107"/>
      <c r="AJ20" s="71">
        <v>0.60502441431182996</v>
      </c>
      <c r="AK20" s="107"/>
      <c r="AL20" s="71">
        <v>0.60825597102514783</v>
      </c>
      <c r="AM20" s="107"/>
      <c r="AN20" s="71">
        <v>0</v>
      </c>
      <c r="AO20" s="107"/>
      <c r="AP20" s="71">
        <v>0</v>
      </c>
      <c r="AQ20" s="107"/>
      <c r="AR20" s="71">
        <v>0</v>
      </c>
      <c r="AS20" s="107"/>
      <c r="AT20" s="71">
        <v>0</v>
      </c>
      <c r="AU20" s="107"/>
      <c r="AV20" s="71">
        <v>0</v>
      </c>
      <c r="AW20" s="107"/>
      <c r="AX20" s="71">
        <v>0</v>
      </c>
      <c r="AY20" s="107"/>
      <c r="AZ20" s="71">
        <v>0</v>
      </c>
      <c r="BA20" s="107"/>
      <c r="BB20" s="122">
        <v>0.63724204815642371</v>
      </c>
      <c r="BC20" s="107"/>
      <c r="BD20" s="59"/>
    </row>
    <row r="21" spans="1:56" x14ac:dyDescent="0.25">
      <c r="A21" s="91"/>
      <c r="B21" s="62"/>
      <c r="C21" s="104"/>
      <c r="D21" s="116"/>
      <c r="E21" s="104"/>
      <c r="F21" s="62"/>
      <c r="G21" s="104"/>
      <c r="H21" s="62"/>
      <c r="I21" s="104"/>
      <c r="J21" s="62"/>
      <c r="K21" s="104"/>
      <c r="L21" s="62"/>
      <c r="M21" s="104"/>
      <c r="N21" s="62"/>
      <c r="O21" s="104"/>
      <c r="P21" s="62"/>
      <c r="Q21" s="104"/>
      <c r="R21" s="62"/>
      <c r="S21" s="104"/>
      <c r="T21" s="62"/>
      <c r="U21" s="104"/>
      <c r="V21" s="62"/>
      <c r="W21" s="104"/>
      <c r="X21" s="62"/>
      <c r="Y21" s="104"/>
      <c r="Z21" s="120"/>
      <c r="AA21" s="104"/>
      <c r="AB21" s="59"/>
      <c r="AD21" s="63"/>
      <c r="AE21" s="104"/>
      <c r="AF21" s="63"/>
      <c r="AG21" s="104"/>
      <c r="AH21" s="63"/>
      <c r="AI21" s="104"/>
      <c r="AJ21" s="63"/>
      <c r="AK21" s="104"/>
      <c r="AL21" s="63"/>
      <c r="AM21" s="104"/>
      <c r="AN21" s="63"/>
      <c r="AO21" s="104"/>
      <c r="AP21" s="63"/>
      <c r="AQ21" s="104"/>
      <c r="AR21" s="63"/>
      <c r="AS21" s="104"/>
      <c r="AT21" s="63"/>
      <c r="AU21" s="104"/>
      <c r="AV21" s="63"/>
      <c r="AW21" s="104"/>
      <c r="AX21" s="63"/>
      <c r="AY21" s="104"/>
      <c r="AZ21" s="63"/>
      <c r="BA21" s="104"/>
      <c r="BB21" s="120"/>
      <c r="BC21" s="104"/>
      <c r="BD21" s="59"/>
    </row>
    <row r="22" spans="1:56" x14ac:dyDescent="0.25">
      <c r="A22" s="40" t="s">
        <v>19</v>
      </c>
      <c r="B22" s="62"/>
      <c r="C22" s="104"/>
      <c r="D22" s="116"/>
      <c r="E22" s="104"/>
      <c r="F22" s="62"/>
      <c r="G22" s="104"/>
      <c r="H22" s="62"/>
      <c r="I22" s="104"/>
      <c r="J22" s="62"/>
      <c r="K22" s="104"/>
      <c r="L22" s="62"/>
      <c r="M22" s="104"/>
      <c r="N22" s="62"/>
      <c r="O22" s="104"/>
      <c r="P22" s="62"/>
      <c r="Q22" s="104"/>
      <c r="R22" s="62"/>
      <c r="S22" s="104"/>
      <c r="T22" s="62"/>
      <c r="U22" s="104"/>
      <c r="V22" s="62"/>
      <c r="W22" s="104"/>
      <c r="X22" s="62"/>
      <c r="Y22" s="104"/>
      <c r="Z22" s="120"/>
      <c r="AA22" s="104"/>
      <c r="AB22" s="59"/>
      <c r="AD22" s="63"/>
      <c r="AE22" s="104"/>
      <c r="AF22" s="63"/>
      <c r="AG22" s="104"/>
      <c r="AH22" s="63"/>
      <c r="AI22" s="104"/>
      <c r="AJ22" s="63"/>
      <c r="AK22" s="104"/>
      <c r="AL22" s="63"/>
      <c r="AM22" s="104"/>
      <c r="AN22" s="63"/>
      <c r="AO22" s="104"/>
      <c r="AP22" s="63"/>
      <c r="AQ22" s="104"/>
      <c r="AR22" s="63"/>
      <c r="AS22" s="104"/>
      <c r="AT22" s="63"/>
      <c r="AU22" s="104"/>
      <c r="AV22" s="63"/>
      <c r="AW22" s="104"/>
      <c r="AX22" s="63"/>
      <c r="AY22" s="104"/>
      <c r="AZ22" s="63"/>
      <c r="BA22" s="104"/>
      <c r="BB22" s="120"/>
      <c r="BC22" s="104"/>
      <c r="BD22" s="59"/>
    </row>
    <row r="23" spans="1:56" x14ac:dyDescent="0.25">
      <c r="A23" s="92" t="s">
        <v>20</v>
      </c>
      <c r="B23" s="62">
        <v>-5901195.8256000001</v>
      </c>
      <c r="C23" s="104">
        <v>-0.12749203056717143</v>
      </c>
      <c r="D23" s="116">
        <v>-7401195.8200000003</v>
      </c>
      <c r="E23" s="104">
        <v>-0.1505208250861079</v>
      </c>
      <c r="F23" s="62">
        <v>-7401195</v>
      </c>
      <c r="G23" s="104">
        <v>-0.15286063046729303</v>
      </c>
      <c r="H23" s="62">
        <v>-7779698.6605200004</v>
      </c>
      <c r="I23" s="104">
        <v>-0.1702756916305096</v>
      </c>
      <c r="J23" s="62">
        <v>-9218007.0099999998</v>
      </c>
      <c r="K23" s="104">
        <v>-0.16255233368226746</v>
      </c>
      <c r="L23" s="62">
        <v>0</v>
      </c>
      <c r="M23" s="104">
        <v>0</v>
      </c>
      <c r="N23" s="62">
        <v>0</v>
      </c>
      <c r="O23" s="104">
        <v>0</v>
      </c>
      <c r="P23" s="62">
        <v>0</v>
      </c>
      <c r="Q23" s="104">
        <v>0</v>
      </c>
      <c r="R23" s="62">
        <v>0</v>
      </c>
      <c r="S23" s="104">
        <v>0</v>
      </c>
      <c r="T23" s="62">
        <v>0</v>
      </c>
      <c r="U23" s="104">
        <v>0</v>
      </c>
      <c r="V23" s="62">
        <v>0</v>
      </c>
      <c r="W23" s="104">
        <v>0</v>
      </c>
      <c r="X23" s="62">
        <v>0</v>
      </c>
      <c r="Y23" s="104">
        <v>0</v>
      </c>
      <c r="Z23" s="117">
        <v>-37701292.316119999</v>
      </c>
      <c r="AA23" s="104">
        <v>-0.15308798048840783</v>
      </c>
      <c r="AB23" s="59"/>
      <c r="AD23" s="63">
        <v>-4975.8390394360731</v>
      </c>
      <c r="AE23" s="104">
        <v>-0.12749203056717143</v>
      </c>
      <c r="AF23" s="63">
        <v>-6066.6534041541663</v>
      </c>
      <c r="AG23" s="104">
        <v>-0.1505208250861079</v>
      </c>
      <c r="AH23" s="63">
        <v>-5609.260606611796</v>
      </c>
      <c r="AI23" s="104">
        <v>-0.15286063046729301</v>
      </c>
      <c r="AJ23" s="63">
        <v>-6506.2335648683229</v>
      </c>
      <c r="AK23" s="104">
        <v>-0.1702756916305096</v>
      </c>
      <c r="AL23" s="63">
        <v>-7650.3062526972735</v>
      </c>
      <c r="AM23" s="104">
        <v>-0.16255233368226746</v>
      </c>
      <c r="AN23" s="63">
        <v>0</v>
      </c>
      <c r="AO23" s="104">
        <v>0</v>
      </c>
      <c r="AP23" s="63">
        <v>0</v>
      </c>
      <c r="AQ23" s="104">
        <v>0</v>
      </c>
      <c r="AR23" s="63">
        <v>0</v>
      </c>
      <c r="AS23" s="104">
        <v>0</v>
      </c>
      <c r="AT23" s="63">
        <v>0</v>
      </c>
      <c r="AU23" s="104">
        <v>0</v>
      </c>
      <c r="AV23" s="63">
        <v>0</v>
      </c>
      <c r="AW23" s="104">
        <v>0</v>
      </c>
      <c r="AX23" s="63">
        <v>0</v>
      </c>
      <c r="AY23" s="104">
        <v>0</v>
      </c>
      <c r="AZ23" s="63">
        <v>0</v>
      </c>
      <c r="BA23" s="104">
        <v>0</v>
      </c>
      <c r="BB23" s="117">
        <v>-30808.292867767632</v>
      </c>
      <c r="BC23" s="104">
        <v>-0.15304518024049735</v>
      </c>
      <c r="BD23" s="59"/>
    </row>
    <row r="24" spans="1:56" x14ac:dyDescent="0.25">
      <c r="A24" s="92" t="s">
        <v>21</v>
      </c>
      <c r="B24" s="62">
        <v>-1870539.2417475199</v>
      </c>
      <c r="C24" s="104">
        <v>-4.0411952633637824E-2</v>
      </c>
      <c r="D24" s="116">
        <v>-1124342.56</v>
      </c>
      <c r="E24" s="104">
        <v>-2.2866165674647259E-2</v>
      </c>
      <c r="F24" s="62">
        <v>-1161900.0444593749</v>
      </c>
      <c r="G24" s="104">
        <v>-2.3997310344618109E-2</v>
      </c>
      <c r="H24" s="62">
        <v>-1219129.25</v>
      </c>
      <c r="I24" s="104">
        <v>-2.6683305522383707E-2</v>
      </c>
      <c r="J24" s="62">
        <v>-1289840</v>
      </c>
      <c r="K24" s="104">
        <v>-2.2745318141902331E-2</v>
      </c>
      <c r="L24" s="62">
        <v>0</v>
      </c>
      <c r="M24" s="104">
        <v>0</v>
      </c>
      <c r="N24" s="62">
        <v>0</v>
      </c>
      <c r="O24" s="104">
        <v>0</v>
      </c>
      <c r="P24" s="62">
        <v>0</v>
      </c>
      <c r="Q24" s="104">
        <v>0</v>
      </c>
      <c r="R24" s="62">
        <v>0</v>
      </c>
      <c r="S24" s="104">
        <v>0</v>
      </c>
      <c r="T24" s="62">
        <v>0</v>
      </c>
      <c r="U24" s="104">
        <v>0</v>
      </c>
      <c r="V24" s="62">
        <v>0</v>
      </c>
      <c r="W24" s="104">
        <v>0</v>
      </c>
      <c r="X24" s="62">
        <v>0</v>
      </c>
      <c r="Y24" s="104">
        <v>0</v>
      </c>
      <c r="Z24" s="117">
        <v>-6665751.0962068951</v>
      </c>
      <c r="AA24" s="104">
        <v>-2.7066615255530387E-2</v>
      </c>
      <c r="AB24" s="59"/>
      <c r="AD24" s="63">
        <v>-1577.2230678242449</v>
      </c>
      <c r="AE24" s="104">
        <v>-4.0411952633637831E-2</v>
      </c>
      <c r="AF24" s="63">
        <v>-921.60737061263308</v>
      </c>
      <c r="AG24" s="104">
        <v>-2.2866165674647259E-2</v>
      </c>
      <c r="AH24" s="63">
        <v>-880.58754676865897</v>
      </c>
      <c r="AI24" s="104">
        <v>-2.3997310344618106E-2</v>
      </c>
      <c r="AJ24" s="63">
        <v>-1019.5690080536576</v>
      </c>
      <c r="AK24" s="104">
        <v>-2.668330552238371E-2</v>
      </c>
      <c r="AL24" s="63">
        <v>-1070.4777080636059</v>
      </c>
      <c r="AM24" s="104">
        <v>-2.2745318141902334E-2</v>
      </c>
      <c r="AN24" s="63">
        <v>0</v>
      </c>
      <c r="AO24" s="104">
        <v>0</v>
      </c>
      <c r="AP24" s="63">
        <v>0</v>
      </c>
      <c r="AQ24" s="104">
        <v>0</v>
      </c>
      <c r="AR24" s="63">
        <v>0</v>
      </c>
      <c r="AS24" s="104">
        <v>0</v>
      </c>
      <c r="AT24" s="63">
        <v>0</v>
      </c>
      <c r="AU24" s="104">
        <v>0</v>
      </c>
      <c r="AV24" s="63">
        <v>0</v>
      </c>
      <c r="AW24" s="104">
        <v>0</v>
      </c>
      <c r="AX24" s="63">
        <v>0</v>
      </c>
      <c r="AY24" s="104">
        <v>0</v>
      </c>
      <c r="AZ24" s="63">
        <v>0</v>
      </c>
      <c r="BA24" s="104">
        <v>0</v>
      </c>
      <c r="BB24" s="117">
        <v>-5469.4647013228005</v>
      </c>
      <c r="BC24" s="104">
        <v>-2.7170450976488673E-2</v>
      </c>
      <c r="BD24" s="59"/>
    </row>
    <row r="25" spans="1:56" x14ac:dyDescent="0.25">
      <c r="A25" s="92" t="s">
        <v>22</v>
      </c>
      <c r="B25" s="62">
        <v>-204930.65</v>
      </c>
      <c r="C25" s="104">
        <v>-4.4274119121091634E-3</v>
      </c>
      <c r="D25" s="116">
        <v>0</v>
      </c>
      <c r="E25" s="104">
        <v>0</v>
      </c>
      <c r="F25" s="62">
        <v>44229.330000000016</v>
      </c>
      <c r="G25" s="104">
        <v>9.1349076317350907E-4</v>
      </c>
      <c r="H25" s="62">
        <v>-21103.910000000003</v>
      </c>
      <c r="I25" s="104">
        <v>-4.6190514930790873E-4</v>
      </c>
      <c r="J25" s="62">
        <v>-128997.74999999999</v>
      </c>
      <c r="K25" s="104">
        <v>-2.2747742846706423E-3</v>
      </c>
      <c r="L25" s="62">
        <v>0</v>
      </c>
      <c r="M25" s="104">
        <v>0</v>
      </c>
      <c r="N25" s="62">
        <v>0</v>
      </c>
      <c r="O25" s="104">
        <v>0</v>
      </c>
      <c r="P25" s="62">
        <v>0</v>
      </c>
      <c r="Q25" s="104">
        <v>0</v>
      </c>
      <c r="R25" s="62">
        <v>0</v>
      </c>
      <c r="S25" s="104">
        <v>0</v>
      </c>
      <c r="T25" s="62">
        <v>0</v>
      </c>
      <c r="U25" s="104">
        <v>0</v>
      </c>
      <c r="V25" s="62">
        <v>0</v>
      </c>
      <c r="W25" s="104">
        <v>0</v>
      </c>
      <c r="X25" s="62">
        <v>0</v>
      </c>
      <c r="Y25" s="104">
        <v>0</v>
      </c>
      <c r="Z25" s="117">
        <v>-310802.98</v>
      </c>
      <c r="AA25" s="104">
        <v>-1.2620310237385433E-3</v>
      </c>
      <c r="AB25" s="59"/>
      <c r="AD25" s="63">
        <v>-172.79581271027092</v>
      </c>
      <c r="AE25" s="104">
        <v>-4.4274119121091643E-3</v>
      </c>
      <c r="AF25" s="63">
        <v>0</v>
      </c>
      <c r="AG25" s="104">
        <v>0</v>
      </c>
      <c r="AH25" s="63">
        <v>33.52078122868447</v>
      </c>
      <c r="AI25" s="104">
        <v>9.1349076317350896E-4</v>
      </c>
      <c r="AJ25" s="63">
        <v>-17.64939409398443</v>
      </c>
      <c r="AK25" s="104">
        <v>-4.6190514930790879E-4</v>
      </c>
      <c r="AL25" s="63">
        <v>-107.05918235235532</v>
      </c>
      <c r="AM25" s="104">
        <v>-2.2747742846706423E-3</v>
      </c>
      <c r="AN25" s="63">
        <v>0</v>
      </c>
      <c r="AO25" s="104">
        <v>0</v>
      </c>
      <c r="AP25" s="63">
        <v>0</v>
      </c>
      <c r="AQ25" s="104">
        <v>0</v>
      </c>
      <c r="AR25" s="63">
        <v>0</v>
      </c>
      <c r="AS25" s="104">
        <v>0</v>
      </c>
      <c r="AT25" s="63">
        <v>0</v>
      </c>
      <c r="AU25" s="104">
        <v>0</v>
      </c>
      <c r="AV25" s="63">
        <v>0</v>
      </c>
      <c r="AW25" s="104">
        <v>0</v>
      </c>
      <c r="AX25" s="63">
        <v>0</v>
      </c>
      <c r="AY25" s="104">
        <v>0</v>
      </c>
      <c r="AZ25" s="63">
        <v>0</v>
      </c>
      <c r="BA25" s="104">
        <v>0</v>
      </c>
      <c r="BB25" s="117">
        <v>-263.98360792792619</v>
      </c>
      <c r="BC25" s="104">
        <v>-1.3113812903971442E-3</v>
      </c>
      <c r="BD25" s="59"/>
    </row>
    <row r="26" spans="1:56" x14ac:dyDescent="0.25">
      <c r="A26" s="92" t="s">
        <v>23</v>
      </c>
      <c r="B26" s="62">
        <v>0</v>
      </c>
      <c r="C26" s="104">
        <v>0</v>
      </c>
      <c r="D26" s="116">
        <v>0</v>
      </c>
      <c r="E26" s="104">
        <v>0</v>
      </c>
      <c r="F26" s="62">
        <v>0</v>
      </c>
      <c r="G26" s="104">
        <v>0</v>
      </c>
      <c r="H26" s="62">
        <v>-138842.98000000001</v>
      </c>
      <c r="I26" s="104">
        <v>-3.0388817715416233E-3</v>
      </c>
      <c r="J26" s="62">
        <v>-161983.47</v>
      </c>
      <c r="K26" s="104">
        <v>-2.8564516210377194E-3</v>
      </c>
      <c r="L26" s="62">
        <v>0</v>
      </c>
      <c r="M26" s="104">
        <v>0</v>
      </c>
      <c r="N26" s="62">
        <v>0</v>
      </c>
      <c r="O26" s="104">
        <v>0</v>
      </c>
      <c r="P26" s="62">
        <v>0</v>
      </c>
      <c r="Q26" s="104">
        <v>0</v>
      </c>
      <c r="R26" s="62">
        <v>0</v>
      </c>
      <c r="S26" s="104">
        <v>0</v>
      </c>
      <c r="T26" s="62">
        <v>0</v>
      </c>
      <c r="U26" s="104">
        <v>0</v>
      </c>
      <c r="V26" s="62">
        <v>0</v>
      </c>
      <c r="W26" s="104">
        <v>0</v>
      </c>
      <c r="X26" s="62">
        <v>0</v>
      </c>
      <c r="Y26" s="104">
        <v>0</v>
      </c>
      <c r="Z26" s="117">
        <v>-300826.45</v>
      </c>
      <c r="AA26" s="104">
        <v>-1.221520825383115E-3</v>
      </c>
      <c r="AB26" s="59"/>
      <c r="AD26" s="63">
        <v>0</v>
      </c>
      <c r="AE26" s="104">
        <v>0</v>
      </c>
      <c r="AF26" s="63">
        <v>0</v>
      </c>
      <c r="AG26" s="104">
        <v>0</v>
      </c>
      <c r="AH26" s="63">
        <v>0</v>
      </c>
      <c r="AI26" s="104">
        <v>0</v>
      </c>
      <c r="AJ26" s="63">
        <v>-116.11566156239286</v>
      </c>
      <c r="AK26" s="104">
        <v>-3.0388817715416238E-3</v>
      </c>
      <c r="AL26" s="63">
        <v>-134.43504133054475</v>
      </c>
      <c r="AM26" s="104">
        <v>-2.8564516210377194E-3</v>
      </c>
      <c r="AN26" s="63">
        <v>0</v>
      </c>
      <c r="AO26" s="104">
        <v>0</v>
      </c>
      <c r="AP26" s="63">
        <v>0</v>
      </c>
      <c r="AQ26" s="104">
        <v>0</v>
      </c>
      <c r="AR26" s="63">
        <v>0</v>
      </c>
      <c r="AS26" s="104">
        <v>0</v>
      </c>
      <c r="AT26" s="63">
        <v>0</v>
      </c>
      <c r="AU26" s="104">
        <v>0</v>
      </c>
      <c r="AV26" s="63">
        <v>0</v>
      </c>
      <c r="AW26" s="104">
        <v>0</v>
      </c>
      <c r="AX26" s="63">
        <v>0</v>
      </c>
      <c r="AY26" s="104">
        <v>0</v>
      </c>
      <c r="AZ26" s="63">
        <v>0</v>
      </c>
      <c r="BA26" s="104">
        <v>0</v>
      </c>
      <c r="BB26" s="117">
        <v>-250.55070289293761</v>
      </c>
      <c r="BC26" s="104">
        <v>-1.2446511609135926E-3</v>
      </c>
      <c r="BD26" s="59"/>
    </row>
    <row r="27" spans="1:56" x14ac:dyDescent="0.25">
      <c r="A27" s="92" t="s">
        <v>24</v>
      </c>
      <c r="B27" s="62">
        <v>0</v>
      </c>
      <c r="C27" s="104">
        <v>0</v>
      </c>
      <c r="D27" s="116">
        <v>0</v>
      </c>
      <c r="E27" s="104">
        <v>0</v>
      </c>
      <c r="F27" s="62">
        <v>0</v>
      </c>
      <c r="G27" s="104">
        <v>0</v>
      </c>
      <c r="H27" s="62">
        <v>0</v>
      </c>
      <c r="I27" s="104">
        <v>0</v>
      </c>
      <c r="J27" s="62">
        <v>0</v>
      </c>
      <c r="K27" s="104">
        <v>0</v>
      </c>
      <c r="L27" s="62">
        <v>0</v>
      </c>
      <c r="M27" s="104">
        <v>0</v>
      </c>
      <c r="N27" s="62">
        <v>0</v>
      </c>
      <c r="O27" s="104">
        <v>0</v>
      </c>
      <c r="P27" s="62">
        <v>0</v>
      </c>
      <c r="Q27" s="104">
        <v>0</v>
      </c>
      <c r="R27" s="62">
        <v>0</v>
      </c>
      <c r="S27" s="104">
        <v>0</v>
      </c>
      <c r="T27" s="62">
        <v>0</v>
      </c>
      <c r="U27" s="104">
        <v>0</v>
      </c>
      <c r="V27" s="62">
        <v>0</v>
      </c>
      <c r="W27" s="104">
        <v>0</v>
      </c>
      <c r="X27" s="62">
        <v>0</v>
      </c>
      <c r="Y27" s="104">
        <v>0</v>
      </c>
      <c r="Z27" s="117">
        <v>0</v>
      </c>
      <c r="AA27" s="104">
        <v>0</v>
      </c>
      <c r="AB27" s="59"/>
      <c r="AD27" s="63">
        <v>0</v>
      </c>
      <c r="AE27" s="104">
        <v>0</v>
      </c>
      <c r="AF27" s="63">
        <v>0</v>
      </c>
      <c r="AG27" s="104">
        <v>0</v>
      </c>
      <c r="AH27" s="63">
        <v>0</v>
      </c>
      <c r="AI27" s="104">
        <v>0</v>
      </c>
      <c r="AJ27" s="63">
        <v>0</v>
      </c>
      <c r="AK27" s="104">
        <v>0</v>
      </c>
      <c r="AL27" s="63">
        <v>0</v>
      </c>
      <c r="AM27" s="104">
        <v>0</v>
      </c>
      <c r="AN27" s="63">
        <v>0</v>
      </c>
      <c r="AO27" s="104">
        <v>0</v>
      </c>
      <c r="AP27" s="63">
        <v>0</v>
      </c>
      <c r="AQ27" s="104">
        <v>0</v>
      </c>
      <c r="AR27" s="63">
        <v>0</v>
      </c>
      <c r="AS27" s="104">
        <v>0</v>
      </c>
      <c r="AT27" s="63">
        <v>0</v>
      </c>
      <c r="AU27" s="104">
        <v>0</v>
      </c>
      <c r="AV27" s="63">
        <v>0</v>
      </c>
      <c r="AW27" s="104">
        <v>0</v>
      </c>
      <c r="AX27" s="63">
        <v>0</v>
      </c>
      <c r="AY27" s="104">
        <v>0</v>
      </c>
      <c r="AZ27" s="63">
        <v>0</v>
      </c>
      <c r="BA27" s="104">
        <v>0</v>
      </c>
      <c r="BB27" s="117">
        <v>0</v>
      </c>
      <c r="BC27" s="104">
        <v>0</v>
      </c>
      <c r="BD27" s="59"/>
    </row>
    <row r="28" spans="1:56" x14ac:dyDescent="0.25">
      <c r="A28" s="92" t="s">
        <v>25</v>
      </c>
      <c r="B28" s="62">
        <v>0</v>
      </c>
      <c r="C28" s="104">
        <v>0</v>
      </c>
      <c r="D28" s="116">
        <v>0</v>
      </c>
      <c r="E28" s="104">
        <v>0</v>
      </c>
      <c r="F28" s="62">
        <v>0</v>
      </c>
      <c r="G28" s="104">
        <v>0</v>
      </c>
      <c r="H28" s="62">
        <v>0</v>
      </c>
      <c r="I28" s="104">
        <v>0</v>
      </c>
      <c r="J28" s="62">
        <v>0</v>
      </c>
      <c r="K28" s="104">
        <v>0</v>
      </c>
      <c r="L28" s="62">
        <v>0</v>
      </c>
      <c r="M28" s="104">
        <v>0</v>
      </c>
      <c r="N28" s="62">
        <v>0</v>
      </c>
      <c r="O28" s="104">
        <v>0</v>
      </c>
      <c r="P28" s="62">
        <v>0</v>
      </c>
      <c r="Q28" s="104">
        <v>0</v>
      </c>
      <c r="R28" s="62">
        <v>0</v>
      </c>
      <c r="S28" s="104">
        <v>0</v>
      </c>
      <c r="T28" s="62">
        <v>0</v>
      </c>
      <c r="U28" s="104">
        <v>0</v>
      </c>
      <c r="V28" s="62">
        <v>0</v>
      </c>
      <c r="W28" s="104">
        <v>0</v>
      </c>
      <c r="X28" s="62">
        <v>0</v>
      </c>
      <c r="Y28" s="104">
        <v>0</v>
      </c>
      <c r="Z28" s="117">
        <v>0</v>
      </c>
      <c r="AA28" s="104">
        <v>0</v>
      </c>
      <c r="AB28" s="59"/>
      <c r="AD28" s="63">
        <v>0</v>
      </c>
      <c r="AE28" s="104">
        <v>0</v>
      </c>
      <c r="AF28" s="63">
        <v>0</v>
      </c>
      <c r="AG28" s="104">
        <v>0</v>
      </c>
      <c r="AH28" s="63">
        <v>0</v>
      </c>
      <c r="AI28" s="104">
        <v>0</v>
      </c>
      <c r="AJ28" s="63">
        <v>0</v>
      </c>
      <c r="AK28" s="104">
        <v>0</v>
      </c>
      <c r="AL28" s="63">
        <v>0</v>
      </c>
      <c r="AM28" s="104">
        <v>0</v>
      </c>
      <c r="AN28" s="63">
        <v>0</v>
      </c>
      <c r="AO28" s="104">
        <v>0</v>
      </c>
      <c r="AP28" s="63">
        <v>0</v>
      </c>
      <c r="AQ28" s="104">
        <v>0</v>
      </c>
      <c r="AR28" s="63">
        <v>0</v>
      </c>
      <c r="AS28" s="104">
        <v>0</v>
      </c>
      <c r="AT28" s="63">
        <v>0</v>
      </c>
      <c r="AU28" s="104">
        <v>0</v>
      </c>
      <c r="AV28" s="63">
        <v>0</v>
      </c>
      <c r="AW28" s="104">
        <v>0</v>
      </c>
      <c r="AX28" s="63">
        <v>0</v>
      </c>
      <c r="AY28" s="104">
        <v>0</v>
      </c>
      <c r="AZ28" s="63">
        <v>0</v>
      </c>
      <c r="BA28" s="104">
        <v>0</v>
      </c>
      <c r="BB28" s="117">
        <v>0</v>
      </c>
      <c r="BC28" s="104">
        <v>0</v>
      </c>
      <c r="BD28" s="59"/>
    </row>
    <row r="29" spans="1:56" x14ac:dyDescent="0.25">
      <c r="A29" s="92" t="s">
        <v>26</v>
      </c>
      <c r="B29" s="62">
        <v>0</v>
      </c>
      <c r="C29" s="104">
        <v>0</v>
      </c>
      <c r="D29" s="116">
        <v>0</v>
      </c>
      <c r="E29" s="104">
        <v>0</v>
      </c>
      <c r="F29" s="62">
        <v>-120000</v>
      </c>
      <c r="G29" s="104">
        <v>-2.478420803137218E-3</v>
      </c>
      <c r="H29" s="62">
        <v>0</v>
      </c>
      <c r="I29" s="104">
        <v>0</v>
      </c>
      <c r="J29" s="62">
        <v>0</v>
      </c>
      <c r="K29" s="104">
        <v>0</v>
      </c>
      <c r="L29" s="62">
        <v>0</v>
      </c>
      <c r="M29" s="104">
        <v>0</v>
      </c>
      <c r="N29" s="62">
        <v>0</v>
      </c>
      <c r="O29" s="104">
        <v>0</v>
      </c>
      <c r="P29" s="62">
        <v>0</v>
      </c>
      <c r="Q29" s="104">
        <v>0</v>
      </c>
      <c r="R29" s="62">
        <v>0</v>
      </c>
      <c r="S29" s="104">
        <v>0</v>
      </c>
      <c r="T29" s="62">
        <v>0</v>
      </c>
      <c r="U29" s="104">
        <v>0</v>
      </c>
      <c r="V29" s="62">
        <v>0</v>
      </c>
      <c r="W29" s="104">
        <v>0</v>
      </c>
      <c r="X29" s="62">
        <v>0</v>
      </c>
      <c r="Y29" s="104">
        <v>0</v>
      </c>
      <c r="Z29" s="117">
        <v>-120000</v>
      </c>
      <c r="AA29" s="104">
        <v>-4.8726599355200913E-4</v>
      </c>
      <c r="AB29" s="59"/>
      <c r="AD29" s="63">
        <v>0</v>
      </c>
      <c r="AE29" s="104">
        <v>0</v>
      </c>
      <c r="AF29" s="63">
        <v>0</v>
      </c>
      <c r="AG29" s="104">
        <v>0</v>
      </c>
      <c r="AH29" s="63">
        <v>-90.946296212086764</v>
      </c>
      <c r="AI29" s="104">
        <v>-2.478420803137218E-3</v>
      </c>
      <c r="AJ29" s="63">
        <v>0</v>
      </c>
      <c r="AK29" s="104">
        <v>0</v>
      </c>
      <c r="AL29" s="63">
        <v>0</v>
      </c>
      <c r="AM29" s="104">
        <v>0</v>
      </c>
      <c r="AN29" s="63">
        <v>0</v>
      </c>
      <c r="AO29" s="104">
        <v>0</v>
      </c>
      <c r="AP29" s="63">
        <v>0</v>
      </c>
      <c r="AQ29" s="104">
        <v>0</v>
      </c>
      <c r="AR29" s="63">
        <v>0</v>
      </c>
      <c r="AS29" s="104">
        <v>0</v>
      </c>
      <c r="AT29" s="63">
        <v>0</v>
      </c>
      <c r="AU29" s="104">
        <v>0</v>
      </c>
      <c r="AV29" s="63">
        <v>0</v>
      </c>
      <c r="AW29" s="104">
        <v>0</v>
      </c>
      <c r="AX29" s="63">
        <v>0</v>
      </c>
      <c r="AY29" s="104">
        <v>0</v>
      </c>
      <c r="AZ29" s="63">
        <v>0</v>
      </c>
      <c r="BA29" s="104">
        <v>0</v>
      </c>
      <c r="BB29" s="117">
        <v>-90.946296212086764</v>
      </c>
      <c r="BC29" s="104">
        <v>-4.5179044342787188E-4</v>
      </c>
      <c r="BD29" s="59"/>
    </row>
    <row r="30" spans="1:56" x14ac:dyDescent="0.25">
      <c r="A30" s="92" t="s">
        <v>27</v>
      </c>
      <c r="B30" s="62">
        <v>0</v>
      </c>
      <c r="C30" s="104">
        <v>0</v>
      </c>
      <c r="D30" s="116">
        <v>-175000</v>
      </c>
      <c r="E30" s="104">
        <v>-3.5590389756866183E-3</v>
      </c>
      <c r="F30" s="62">
        <v>-200000</v>
      </c>
      <c r="G30" s="104">
        <v>-4.1307013385620305E-3</v>
      </c>
      <c r="H30" s="62">
        <v>0</v>
      </c>
      <c r="I30" s="104">
        <v>0</v>
      </c>
      <c r="J30" s="62">
        <v>0</v>
      </c>
      <c r="K30" s="104">
        <v>0</v>
      </c>
      <c r="L30" s="62">
        <v>0</v>
      </c>
      <c r="M30" s="104">
        <v>0</v>
      </c>
      <c r="N30" s="62">
        <v>0</v>
      </c>
      <c r="O30" s="104">
        <v>0</v>
      </c>
      <c r="P30" s="62">
        <v>0</v>
      </c>
      <c r="Q30" s="104">
        <v>0</v>
      </c>
      <c r="R30" s="62">
        <v>0</v>
      </c>
      <c r="S30" s="104">
        <v>0</v>
      </c>
      <c r="T30" s="62">
        <v>0</v>
      </c>
      <c r="U30" s="104">
        <v>0</v>
      </c>
      <c r="V30" s="62">
        <v>0</v>
      </c>
      <c r="W30" s="104">
        <v>0</v>
      </c>
      <c r="X30" s="62">
        <v>0</v>
      </c>
      <c r="Y30" s="104">
        <v>0</v>
      </c>
      <c r="Z30" s="117">
        <v>-375000</v>
      </c>
      <c r="AA30" s="104">
        <v>-1.5227062298500285E-3</v>
      </c>
      <c r="AB30" s="59"/>
      <c r="AD30" s="63">
        <v>0</v>
      </c>
      <c r="AE30" s="104">
        <v>0</v>
      </c>
      <c r="AF30" s="63">
        <v>-143.44497450777882</v>
      </c>
      <c r="AG30" s="104">
        <v>-3.5590389756866183E-3</v>
      </c>
      <c r="AH30" s="63">
        <v>-151.57716035347792</v>
      </c>
      <c r="AI30" s="104">
        <v>-4.1307013385620296E-3</v>
      </c>
      <c r="AJ30" s="63">
        <v>0</v>
      </c>
      <c r="AK30" s="104">
        <v>0</v>
      </c>
      <c r="AL30" s="63">
        <v>0</v>
      </c>
      <c r="AM30" s="104">
        <v>0</v>
      </c>
      <c r="AN30" s="63">
        <v>0</v>
      </c>
      <c r="AO30" s="104">
        <v>0</v>
      </c>
      <c r="AP30" s="63">
        <v>0</v>
      </c>
      <c r="AQ30" s="104">
        <v>0</v>
      </c>
      <c r="AR30" s="63">
        <v>0</v>
      </c>
      <c r="AS30" s="104">
        <v>0</v>
      </c>
      <c r="AT30" s="63">
        <v>0</v>
      </c>
      <c r="AU30" s="104">
        <v>0</v>
      </c>
      <c r="AV30" s="63">
        <v>0</v>
      </c>
      <c r="AW30" s="104">
        <v>0</v>
      </c>
      <c r="AX30" s="63">
        <v>0</v>
      </c>
      <c r="AY30" s="104">
        <v>0</v>
      </c>
      <c r="AZ30" s="63">
        <v>0</v>
      </c>
      <c r="BA30" s="104">
        <v>0</v>
      </c>
      <c r="BB30" s="117">
        <v>-295.02213486125675</v>
      </c>
      <c r="BC30" s="104">
        <v>-1.4655701956149657E-3</v>
      </c>
      <c r="BD30" s="59"/>
    </row>
    <row r="31" spans="1:56" x14ac:dyDescent="0.25">
      <c r="A31" s="92" t="s">
        <v>28</v>
      </c>
      <c r="B31" s="62">
        <v>-16000</v>
      </c>
      <c r="C31" s="104">
        <v>-3.4567103844030463E-4</v>
      </c>
      <c r="D31" s="116">
        <v>-160762.14000000001</v>
      </c>
      <c r="E31" s="104">
        <v>-3.2694784118559362E-3</v>
      </c>
      <c r="F31" s="62">
        <v>-186026.98</v>
      </c>
      <c r="G31" s="104">
        <v>-3.8421094764732604E-3</v>
      </c>
      <c r="H31" s="62">
        <v>-208516.6</v>
      </c>
      <c r="I31" s="104">
        <v>-4.5638410728712107E-3</v>
      </c>
      <c r="J31" s="62">
        <v>-394204.46</v>
      </c>
      <c r="K31" s="104">
        <v>-6.9514868942324726E-3</v>
      </c>
      <c r="L31" s="62">
        <v>0</v>
      </c>
      <c r="M31" s="104">
        <v>0</v>
      </c>
      <c r="N31" s="62">
        <v>0</v>
      </c>
      <c r="O31" s="104">
        <v>0</v>
      </c>
      <c r="P31" s="62">
        <v>0</v>
      </c>
      <c r="Q31" s="104">
        <v>0</v>
      </c>
      <c r="R31" s="62">
        <v>0</v>
      </c>
      <c r="S31" s="104">
        <v>0</v>
      </c>
      <c r="T31" s="62">
        <v>0</v>
      </c>
      <c r="U31" s="104">
        <v>0</v>
      </c>
      <c r="V31" s="62">
        <v>0</v>
      </c>
      <c r="W31" s="104">
        <v>0</v>
      </c>
      <c r="X31" s="62">
        <v>0</v>
      </c>
      <c r="Y31" s="104">
        <v>0</v>
      </c>
      <c r="Z31" s="117">
        <v>-965510.17999999993</v>
      </c>
      <c r="AA31" s="104">
        <v>-3.9205023095189931E-3</v>
      </c>
      <c r="AB31" s="59"/>
      <c r="AD31" s="63">
        <v>-13.491066384478527</v>
      </c>
      <c r="AE31" s="104">
        <v>-3.4567103844030463E-4</v>
      </c>
      <c r="AF31" s="63">
        <v>-131.77440613780556</v>
      </c>
      <c r="AG31" s="104">
        <v>-3.2694784118559358E-3</v>
      </c>
      <c r="AH31" s="63">
        <v>-140.98720688766616</v>
      </c>
      <c r="AI31" s="104">
        <v>-3.8421094764732595E-3</v>
      </c>
      <c r="AJ31" s="63">
        <v>-174.38435098224517</v>
      </c>
      <c r="AK31" s="104">
        <v>-4.5638410728712116E-3</v>
      </c>
      <c r="AL31" s="63">
        <v>-327.16235102745412</v>
      </c>
      <c r="AM31" s="104">
        <v>-6.9514868942324734E-3</v>
      </c>
      <c r="AN31" s="63">
        <v>0</v>
      </c>
      <c r="AO31" s="104">
        <v>0</v>
      </c>
      <c r="AP31" s="63">
        <v>0</v>
      </c>
      <c r="AQ31" s="104">
        <v>0</v>
      </c>
      <c r="AR31" s="63">
        <v>0</v>
      </c>
      <c r="AS31" s="104">
        <v>0</v>
      </c>
      <c r="AT31" s="63">
        <v>0</v>
      </c>
      <c r="AU31" s="104">
        <v>0</v>
      </c>
      <c r="AV31" s="63">
        <v>0</v>
      </c>
      <c r="AW31" s="104">
        <v>0</v>
      </c>
      <c r="AX31" s="63">
        <v>0</v>
      </c>
      <c r="AY31" s="104">
        <v>0</v>
      </c>
      <c r="AZ31" s="63">
        <v>0</v>
      </c>
      <c r="BA31" s="104">
        <v>0</v>
      </c>
      <c r="BB31" s="117">
        <v>-787.79938141964954</v>
      </c>
      <c r="BC31" s="104">
        <v>-3.9135209094582658E-3</v>
      </c>
      <c r="BD31" s="59"/>
    </row>
    <row r="32" spans="1:56" x14ac:dyDescent="0.25">
      <c r="A32" s="92" t="s">
        <v>29</v>
      </c>
      <c r="B32" s="62">
        <v>-2469946</v>
      </c>
      <c r="C32" s="104">
        <v>-5.3361799919467288E-2</v>
      </c>
      <c r="D32" s="116">
        <v>-749075.90999999992</v>
      </c>
      <c r="E32" s="104">
        <v>-1.523423062535955E-2</v>
      </c>
      <c r="F32" s="62">
        <v>-461371.13</v>
      </c>
      <c r="G32" s="104">
        <v>-9.5289317213243831E-3</v>
      </c>
      <c r="H32" s="62">
        <v>-615170.34</v>
      </c>
      <c r="I32" s="104">
        <v>-1.3464346073665824E-2</v>
      </c>
      <c r="J32" s="62">
        <v>-278229.21999999997</v>
      </c>
      <c r="K32" s="104">
        <v>-4.9063543736225686E-3</v>
      </c>
      <c r="L32" s="62">
        <v>0</v>
      </c>
      <c r="M32" s="104">
        <v>0</v>
      </c>
      <c r="N32" s="62">
        <v>0</v>
      </c>
      <c r="O32" s="104">
        <v>0</v>
      </c>
      <c r="P32" s="62">
        <v>0</v>
      </c>
      <c r="Q32" s="104">
        <v>0</v>
      </c>
      <c r="R32" s="62">
        <v>0</v>
      </c>
      <c r="S32" s="104">
        <v>0</v>
      </c>
      <c r="T32" s="62">
        <v>0</v>
      </c>
      <c r="U32" s="104">
        <v>0</v>
      </c>
      <c r="V32" s="62">
        <v>0</v>
      </c>
      <c r="W32" s="104">
        <v>0</v>
      </c>
      <c r="X32" s="62">
        <v>0</v>
      </c>
      <c r="Y32" s="104">
        <v>0</v>
      </c>
      <c r="Z32" s="117">
        <v>-4573792.5999999996</v>
      </c>
      <c r="AA32" s="104">
        <v>-1.8572113296165222E-2</v>
      </c>
      <c r="AB32" s="59"/>
      <c r="AD32" s="63">
        <v>-2082.637840754825</v>
      </c>
      <c r="AE32" s="104">
        <v>-5.3361799919467295E-2</v>
      </c>
      <c r="AF32" s="63">
        <v>-614.00671322480684</v>
      </c>
      <c r="AG32" s="104">
        <v>-1.5234230625359549E-2</v>
      </c>
      <c r="AH32" s="63">
        <v>-349.66662877237655</v>
      </c>
      <c r="AI32" s="104">
        <v>-9.5289317213243813E-3</v>
      </c>
      <c r="AJ32" s="63">
        <v>-514.47261505523818</v>
      </c>
      <c r="AK32" s="104">
        <v>-1.3464346073665825E-2</v>
      </c>
      <c r="AL32" s="63">
        <v>-230.91094844470999</v>
      </c>
      <c r="AM32" s="104">
        <v>-4.9063543736225694E-3</v>
      </c>
      <c r="AN32" s="63">
        <v>0</v>
      </c>
      <c r="AO32" s="104">
        <v>0</v>
      </c>
      <c r="AP32" s="63">
        <v>0</v>
      </c>
      <c r="AQ32" s="104">
        <v>0</v>
      </c>
      <c r="AR32" s="63">
        <v>0</v>
      </c>
      <c r="AS32" s="104">
        <v>0</v>
      </c>
      <c r="AT32" s="63">
        <v>0</v>
      </c>
      <c r="AU32" s="104">
        <v>0</v>
      </c>
      <c r="AV32" s="63">
        <v>0</v>
      </c>
      <c r="AW32" s="104">
        <v>0</v>
      </c>
      <c r="AX32" s="63">
        <v>0</v>
      </c>
      <c r="AY32" s="104">
        <v>0</v>
      </c>
      <c r="AZ32" s="63">
        <v>0</v>
      </c>
      <c r="BA32" s="104">
        <v>0</v>
      </c>
      <c r="BB32" s="117">
        <v>-3791.6947462519565</v>
      </c>
      <c r="BC32" s="104">
        <v>-1.8835857226746952E-2</v>
      </c>
      <c r="BD32" s="59"/>
    </row>
    <row r="33" spans="1:56" x14ac:dyDescent="0.25">
      <c r="A33" s="92" t="s">
        <v>30</v>
      </c>
      <c r="B33" s="62">
        <v>-53774</v>
      </c>
      <c r="C33" s="104">
        <v>-1.1617571513180588E-3</v>
      </c>
      <c r="D33" s="116">
        <v>-237034.55</v>
      </c>
      <c r="E33" s="104">
        <v>-4.8206582973390772E-3</v>
      </c>
      <c r="F33" s="62">
        <v>-510955.11000000004</v>
      </c>
      <c r="G33" s="104">
        <v>-1.0553014784110549E-2</v>
      </c>
      <c r="H33" s="62">
        <v>-273251.78999999998</v>
      </c>
      <c r="I33" s="104">
        <v>-5.9807120509234209E-3</v>
      </c>
      <c r="J33" s="62">
        <v>-486124.37999999995</v>
      </c>
      <c r="K33" s="104">
        <v>-8.572422687802379E-3</v>
      </c>
      <c r="L33" s="62">
        <v>0</v>
      </c>
      <c r="M33" s="104">
        <v>0</v>
      </c>
      <c r="N33" s="62">
        <v>0</v>
      </c>
      <c r="O33" s="104">
        <v>0</v>
      </c>
      <c r="P33" s="62">
        <v>0</v>
      </c>
      <c r="Q33" s="104">
        <v>0</v>
      </c>
      <c r="R33" s="62">
        <v>0</v>
      </c>
      <c r="S33" s="104">
        <v>0</v>
      </c>
      <c r="T33" s="62">
        <v>0</v>
      </c>
      <c r="U33" s="104">
        <v>0</v>
      </c>
      <c r="V33" s="62">
        <v>0</v>
      </c>
      <c r="W33" s="104">
        <v>0</v>
      </c>
      <c r="X33" s="62">
        <v>0</v>
      </c>
      <c r="Y33" s="104">
        <v>0</v>
      </c>
      <c r="Z33" s="117">
        <v>-1561139.8299999998</v>
      </c>
      <c r="AA33" s="104">
        <v>-6.3390862528213713E-3</v>
      </c>
      <c r="AB33" s="59"/>
      <c r="AD33" s="63">
        <v>-45.341787734934272</v>
      </c>
      <c r="AE33" s="104">
        <v>-1.1617571513180588E-3</v>
      </c>
      <c r="AF33" s="63">
        <v>-194.29379989835897</v>
      </c>
      <c r="AG33" s="104">
        <v>-4.8206582973390763E-3</v>
      </c>
      <c r="AH33" s="63">
        <v>-387.24562320949479</v>
      </c>
      <c r="AI33" s="104">
        <v>-1.0553014784110545E-2</v>
      </c>
      <c r="AJ33" s="63">
        <v>-228.52298595836851</v>
      </c>
      <c r="AK33" s="104">
        <v>-5.9807120509234217E-3</v>
      </c>
      <c r="AL33" s="63">
        <v>-403.44950702121298</v>
      </c>
      <c r="AM33" s="104">
        <v>-8.5724226878023807E-3</v>
      </c>
      <c r="AN33" s="63">
        <v>0</v>
      </c>
      <c r="AO33" s="104">
        <v>0</v>
      </c>
      <c r="AP33" s="63">
        <v>0</v>
      </c>
      <c r="AQ33" s="104">
        <v>0</v>
      </c>
      <c r="AR33" s="63">
        <v>0</v>
      </c>
      <c r="AS33" s="104">
        <v>0</v>
      </c>
      <c r="AT33" s="63">
        <v>0</v>
      </c>
      <c r="AU33" s="104">
        <v>0</v>
      </c>
      <c r="AV33" s="63">
        <v>0</v>
      </c>
      <c r="AW33" s="104">
        <v>0</v>
      </c>
      <c r="AX33" s="63">
        <v>0</v>
      </c>
      <c r="AY33" s="104">
        <v>0</v>
      </c>
      <c r="AZ33" s="63">
        <v>0</v>
      </c>
      <c r="BA33" s="104">
        <v>0</v>
      </c>
      <c r="BB33" s="117">
        <v>-1258.8537038223694</v>
      </c>
      <c r="BC33" s="104">
        <v>-6.2535594823392255E-3</v>
      </c>
      <c r="BD33" s="59"/>
    </row>
    <row r="34" spans="1:56" x14ac:dyDescent="0.25">
      <c r="A34" s="92" t="s">
        <v>31</v>
      </c>
      <c r="B34" s="62">
        <v>0</v>
      </c>
      <c r="C34" s="104">
        <v>0</v>
      </c>
      <c r="D34" s="116">
        <v>0</v>
      </c>
      <c r="E34" s="104">
        <v>0</v>
      </c>
      <c r="F34" s="62">
        <v>0</v>
      </c>
      <c r="G34" s="104">
        <v>0</v>
      </c>
      <c r="H34" s="62">
        <v>-17200</v>
      </c>
      <c r="I34" s="104">
        <v>-3.7645955503487407E-4</v>
      </c>
      <c r="J34" s="62">
        <v>-279451.06</v>
      </c>
      <c r="K34" s="104">
        <v>-4.9279005650249928E-3</v>
      </c>
      <c r="L34" s="62">
        <v>0</v>
      </c>
      <c r="M34" s="104">
        <v>0</v>
      </c>
      <c r="N34" s="62">
        <v>0</v>
      </c>
      <c r="O34" s="104">
        <v>0</v>
      </c>
      <c r="P34" s="62">
        <v>0</v>
      </c>
      <c r="Q34" s="104">
        <v>0</v>
      </c>
      <c r="R34" s="62">
        <v>0</v>
      </c>
      <c r="S34" s="104">
        <v>0</v>
      </c>
      <c r="T34" s="62">
        <v>0</v>
      </c>
      <c r="U34" s="104">
        <v>0</v>
      </c>
      <c r="V34" s="62">
        <v>0</v>
      </c>
      <c r="W34" s="104">
        <v>0</v>
      </c>
      <c r="X34" s="62">
        <v>0</v>
      </c>
      <c r="Y34" s="104">
        <v>0</v>
      </c>
      <c r="Z34" s="117">
        <v>-296651.06</v>
      </c>
      <c r="AA34" s="104">
        <v>-1.2045664457429723E-3</v>
      </c>
      <c r="AB34" s="59"/>
      <c r="AD34" s="63">
        <v>0</v>
      </c>
      <c r="AE34" s="104">
        <v>0</v>
      </c>
      <c r="AF34" s="63">
        <v>0</v>
      </c>
      <c r="AG34" s="104">
        <v>0</v>
      </c>
      <c r="AH34" s="63">
        <v>0</v>
      </c>
      <c r="AI34" s="104">
        <v>0</v>
      </c>
      <c r="AJ34" s="63">
        <v>-14.384518244085204</v>
      </c>
      <c r="AK34" s="104">
        <v>-3.7645955503487412E-4</v>
      </c>
      <c r="AL34" s="63">
        <v>-231.9249908707632</v>
      </c>
      <c r="AM34" s="104">
        <v>-4.9279005650249928E-3</v>
      </c>
      <c r="AN34" s="63">
        <v>0</v>
      </c>
      <c r="AO34" s="104">
        <v>0</v>
      </c>
      <c r="AP34" s="63">
        <v>0</v>
      </c>
      <c r="AQ34" s="104">
        <v>0</v>
      </c>
      <c r="AR34" s="63">
        <v>0</v>
      </c>
      <c r="AS34" s="104">
        <v>0</v>
      </c>
      <c r="AT34" s="63">
        <v>0</v>
      </c>
      <c r="AU34" s="104">
        <v>0</v>
      </c>
      <c r="AV34" s="63">
        <v>0</v>
      </c>
      <c r="AW34" s="104">
        <v>0</v>
      </c>
      <c r="AX34" s="63">
        <v>0</v>
      </c>
      <c r="AY34" s="104">
        <v>0</v>
      </c>
      <c r="AZ34" s="63">
        <v>0</v>
      </c>
      <c r="BA34" s="104">
        <v>0</v>
      </c>
      <c r="BB34" s="117">
        <v>-246.3095091148484</v>
      </c>
      <c r="BC34" s="104">
        <v>-1.223582344507941E-3</v>
      </c>
      <c r="BD34" s="59"/>
    </row>
    <row r="35" spans="1:56" x14ac:dyDescent="0.25">
      <c r="A35" s="92" t="s">
        <v>32</v>
      </c>
      <c r="B35" s="62">
        <v>-217505</v>
      </c>
      <c r="C35" s="104">
        <v>-4.6990737009974031E-3</v>
      </c>
      <c r="D35" s="116">
        <v>-263831.07</v>
      </c>
      <c r="E35" s="104">
        <v>-5.3656289207263119E-3</v>
      </c>
      <c r="F35" s="62">
        <v>-283220.96000000002</v>
      </c>
      <c r="G35" s="104">
        <v>-5.8495059929041162E-3</v>
      </c>
      <c r="H35" s="62">
        <v>-311286.90000000002</v>
      </c>
      <c r="I35" s="104">
        <v>-6.8131934803596127E-3</v>
      </c>
      <c r="J35" s="62">
        <v>-371919.53</v>
      </c>
      <c r="K35" s="104">
        <v>-6.5585096081969768E-3</v>
      </c>
      <c r="L35" s="62">
        <v>0</v>
      </c>
      <c r="M35" s="104">
        <v>0</v>
      </c>
      <c r="N35" s="62">
        <v>0</v>
      </c>
      <c r="O35" s="104">
        <v>0</v>
      </c>
      <c r="P35" s="62">
        <v>0</v>
      </c>
      <c r="Q35" s="104">
        <v>0</v>
      </c>
      <c r="R35" s="62">
        <v>0</v>
      </c>
      <c r="S35" s="104">
        <v>0</v>
      </c>
      <c r="T35" s="62">
        <v>0</v>
      </c>
      <c r="U35" s="104">
        <v>0</v>
      </c>
      <c r="V35" s="62">
        <v>0</v>
      </c>
      <c r="W35" s="104">
        <v>0</v>
      </c>
      <c r="X35" s="62">
        <v>0</v>
      </c>
      <c r="Y35" s="104">
        <v>0</v>
      </c>
      <c r="Z35" s="117">
        <v>-1447763.4600000002</v>
      </c>
      <c r="AA35" s="104">
        <v>-5.878715839709954E-3</v>
      </c>
      <c r="AB35" s="59"/>
      <c r="AD35" s="63">
        <v>-183.39839962225014</v>
      </c>
      <c r="AE35" s="104">
        <v>-4.699073700997404E-3</v>
      </c>
      <c r="AF35" s="63">
        <v>-216.25852063148577</v>
      </c>
      <c r="AG35" s="104">
        <v>-5.3656289207263111E-3</v>
      </c>
      <c r="AH35" s="63">
        <v>-214.6491443469298</v>
      </c>
      <c r="AI35" s="104">
        <v>-5.8495059929041153E-3</v>
      </c>
      <c r="AJ35" s="63">
        <v>-260.33209838341435</v>
      </c>
      <c r="AK35" s="104">
        <v>-6.8131934803596144E-3</v>
      </c>
      <c r="AL35" s="63">
        <v>-308.66740530491649</v>
      </c>
      <c r="AM35" s="104">
        <v>-6.5585096081969768E-3</v>
      </c>
      <c r="AN35" s="63">
        <v>0</v>
      </c>
      <c r="AO35" s="104">
        <v>0</v>
      </c>
      <c r="AP35" s="63">
        <v>0</v>
      </c>
      <c r="AQ35" s="104">
        <v>0</v>
      </c>
      <c r="AR35" s="63">
        <v>0</v>
      </c>
      <c r="AS35" s="104">
        <v>0</v>
      </c>
      <c r="AT35" s="63">
        <v>0</v>
      </c>
      <c r="AU35" s="104">
        <v>0</v>
      </c>
      <c r="AV35" s="63">
        <v>0</v>
      </c>
      <c r="AW35" s="104">
        <v>0</v>
      </c>
      <c r="AX35" s="63">
        <v>0</v>
      </c>
      <c r="AY35" s="104">
        <v>0</v>
      </c>
      <c r="AZ35" s="63">
        <v>0</v>
      </c>
      <c r="BA35" s="104">
        <v>0</v>
      </c>
      <c r="BB35" s="117">
        <v>-1183.3055682889965</v>
      </c>
      <c r="BC35" s="104">
        <v>-5.8782618938241762E-3</v>
      </c>
      <c r="BD35" s="59"/>
    </row>
    <row r="36" spans="1:56" x14ac:dyDescent="0.25">
      <c r="A36" s="92" t="s">
        <v>33</v>
      </c>
      <c r="B36" s="62">
        <v>0</v>
      </c>
      <c r="C36" s="104">
        <v>0</v>
      </c>
      <c r="D36" s="116">
        <v>0</v>
      </c>
      <c r="E36" s="104">
        <v>0</v>
      </c>
      <c r="F36" s="62">
        <v>0</v>
      </c>
      <c r="G36" s="104">
        <v>0</v>
      </c>
      <c r="H36" s="62">
        <v>0</v>
      </c>
      <c r="I36" s="104">
        <v>0</v>
      </c>
      <c r="J36" s="62">
        <v>0</v>
      </c>
      <c r="K36" s="104">
        <v>0</v>
      </c>
      <c r="L36" s="62">
        <v>0</v>
      </c>
      <c r="M36" s="104">
        <v>0</v>
      </c>
      <c r="N36" s="62">
        <v>0</v>
      </c>
      <c r="O36" s="104">
        <v>0</v>
      </c>
      <c r="P36" s="62">
        <v>0</v>
      </c>
      <c r="Q36" s="104">
        <v>0</v>
      </c>
      <c r="R36" s="62">
        <v>0</v>
      </c>
      <c r="S36" s="104">
        <v>0</v>
      </c>
      <c r="T36" s="62">
        <v>0</v>
      </c>
      <c r="U36" s="104">
        <v>0</v>
      </c>
      <c r="V36" s="62">
        <v>0</v>
      </c>
      <c r="W36" s="104">
        <v>0</v>
      </c>
      <c r="X36" s="62">
        <v>0</v>
      </c>
      <c r="Y36" s="104">
        <v>0</v>
      </c>
      <c r="Z36" s="117">
        <v>0</v>
      </c>
      <c r="AA36" s="104">
        <v>0</v>
      </c>
      <c r="AB36" s="59"/>
      <c r="AD36" s="63">
        <v>0</v>
      </c>
      <c r="AE36" s="104">
        <v>0</v>
      </c>
      <c r="AF36" s="63">
        <v>0</v>
      </c>
      <c r="AG36" s="104">
        <v>0</v>
      </c>
      <c r="AH36" s="63">
        <v>0</v>
      </c>
      <c r="AI36" s="104">
        <v>0</v>
      </c>
      <c r="AJ36" s="63">
        <v>0</v>
      </c>
      <c r="AK36" s="104">
        <v>0</v>
      </c>
      <c r="AL36" s="63">
        <v>0</v>
      </c>
      <c r="AM36" s="104">
        <v>0</v>
      </c>
      <c r="AN36" s="63">
        <v>0</v>
      </c>
      <c r="AO36" s="104">
        <v>0</v>
      </c>
      <c r="AP36" s="63">
        <v>0</v>
      </c>
      <c r="AQ36" s="104">
        <v>0</v>
      </c>
      <c r="AR36" s="63">
        <v>0</v>
      </c>
      <c r="AS36" s="104">
        <v>0</v>
      </c>
      <c r="AT36" s="63">
        <v>0</v>
      </c>
      <c r="AU36" s="104">
        <v>0</v>
      </c>
      <c r="AV36" s="63">
        <v>0</v>
      </c>
      <c r="AW36" s="104">
        <v>0</v>
      </c>
      <c r="AX36" s="63">
        <v>0</v>
      </c>
      <c r="AY36" s="104">
        <v>0</v>
      </c>
      <c r="AZ36" s="63">
        <v>0</v>
      </c>
      <c r="BA36" s="104">
        <v>0</v>
      </c>
      <c r="BB36" s="117">
        <v>0</v>
      </c>
      <c r="BC36" s="104">
        <v>0</v>
      </c>
      <c r="BD36" s="59"/>
    </row>
    <row r="37" spans="1:56" x14ac:dyDescent="0.25">
      <c r="A37" s="92" t="s">
        <v>34</v>
      </c>
      <c r="B37" s="62">
        <v>0</v>
      </c>
      <c r="C37" s="104">
        <v>0</v>
      </c>
      <c r="D37" s="116">
        <v>0</v>
      </c>
      <c r="E37" s="104">
        <v>0</v>
      </c>
      <c r="F37" s="62">
        <v>0</v>
      </c>
      <c r="G37" s="104">
        <v>0</v>
      </c>
      <c r="H37" s="62">
        <v>0</v>
      </c>
      <c r="I37" s="104">
        <v>0</v>
      </c>
      <c r="J37" s="62">
        <v>0</v>
      </c>
      <c r="K37" s="104">
        <v>0</v>
      </c>
      <c r="L37" s="62">
        <v>0</v>
      </c>
      <c r="M37" s="104">
        <v>0</v>
      </c>
      <c r="N37" s="62">
        <v>0</v>
      </c>
      <c r="O37" s="104">
        <v>0</v>
      </c>
      <c r="P37" s="62">
        <v>0</v>
      </c>
      <c r="Q37" s="104">
        <v>0</v>
      </c>
      <c r="R37" s="62">
        <v>0</v>
      </c>
      <c r="S37" s="104">
        <v>0</v>
      </c>
      <c r="T37" s="62">
        <v>0</v>
      </c>
      <c r="U37" s="104">
        <v>0</v>
      </c>
      <c r="V37" s="62">
        <v>0</v>
      </c>
      <c r="W37" s="104">
        <v>0</v>
      </c>
      <c r="X37" s="62">
        <v>0</v>
      </c>
      <c r="Y37" s="104">
        <v>0</v>
      </c>
      <c r="Z37" s="117">
        <v>0</v>
      </c>
      <c r="AA37" s="104">
        <v>0</v>
      </c>
      <c r="AB37" s="59"/>
      <c r="AD37" s="63">
        <v>0</v>
      </c>
      <c r="AE37" s="104">
        <v>0</v>
      </c>
      <c r="AF37" s="63">
        <v>0</v>
      </c>
      <c r="AG37" s="104">
        <v>0</v>
      </c>
      <c r="AH37" s="63">
        <v>0</v>
      </c>
      <c r="AI37" s="104">
        <v>0</v>
      </c>
      <c r="AJ37" s="63">
        <v>0</v>
      </c>
      <c r="AK37" s="104">
        <v>0</v>
      </c>
      <c r="AL37" s="63">
        <v>0</v>
      </c>
      <c r="AM37" s="104">
        <v>0</v>
      </c>
      <c r="AN37" s="63">
        <v>0</v>
      </c>
      <c r="AO37" s="104">
        <v>0</v>
      </c>
      <c r="AP37" s="63">
        <v>0</v>
      </c>
      <c r="AQ37" s="104">
        <v>0</v>
      </c>
      <c r="AR37" s="63">
        <v>0</v>
      </c>
      <c r="AS37" s="104">
        <v>0</v>
      </c>
      <c r="AT37" s="63">
        <v>0</v>
      </c>
      <c r="AU37" s="104">
        <v>0</v>
      </c>
      <c r="AV37" s="63">
        <v>0</v>
      </c>
      <c r="AW37" s="104">
        <v>0</v>
      </c>
      <c r="AX37" s="63">
        <v>0</v>
      </c>
      <c r="AY37" s="104">
        <v>0</v>
      </c>
      <c r="AZ37" s="63">
        <v>0</v>
      </c>
      <c r="BA37" s="104">
        <v>0</v>
      </c>
      <c r="BB37" s="117">
        <v>0</v>
      </c>
      <c r="BC37" s="104">
        <v>0</v>
      </c>
      <c r="BD37" s="59"/>
    </row>
    <row r="38" spans="1:56" x14ac:dyDescent="0.25">
      <c r="A38" s="92" t="s">
        <v>35</v>
      </c>
      <c r="B38" s="62">
        <v>0</v>
      </c>
      <c r="C38" s="104">
        <v>0</v>
      </c>
      <c r="D38" s="116">
        <v>0</v>
      </c>
      <c r="E38" s="104">
        <v>0</v>
      </c>
      <c r="F38" s="62">
        <v>0</v>
      </c>
      <c r="G38" s="104">
        <v>0</v>
      </c>
      <c r="H38" s="62">
        <v>0</v>
      </c>
      <c r="I38" s="104">
        <v>0</v>
      </c>
      <c r="J38" s="62">
        <v>0</v>
      </c>
      <c r="K38" s="104">
        <v>0</v>
      </c>
      <c r="L38" s="62">
        <v>0</v>
      </c>
      <c r="M38" s="104">
        <v>0</v>
      </c>
      <c r="N38" s="62">
        <v>0</v>
      </c>
      <c r="O38" s="104">
        <v>0</v>
      </c>
      <c r="P38" s="62">
        <v>0</v>
      </c>
      <c r="Q38" s="104">
        <v>0</v>
      </c>
      <c r="R38" s="62">
        <v>0</v>
      </c>
      <c r="S38" s="104">
        <v>0</v>
      </c>
      <c r="T38" s="62">
        <v>0</v>
      </c>
      <c r="U38" s="104">
        <v>0</v>
      </c>
      <c r="V38" s="62">
        <v>0</v>
      </c>
      <c r="W38" s="104">
        <v>0</v>
      </c>
      <c r="X38" s="62">
        <v>0</v>
      </c>
      <c r="Y38" s="104">
        <v>0</v>
      </c>
      <c r="Z38" s="117">
        <v>0</v>
      </c>
      <c r="AA38" s="104">
        <v>0</v>
      </c>
      <c r="AB38" s="59"/>
      <c r="AD38" s="63">
        <v>0</v>
      </c>
      <c r="AE38" s="104">
        <v>0</v>
      </c>
      <c r="AF38" s="63">
        <v>0</v>
      </c>
      <c r="AG38" s="104">
        <v>0</v>
      </c>
      <c r="AH38" s="63">
        <v>0</v>
      </c>
      <c r="AI38" s="104">
        <v>0</v>
      </c>
      <c r="AJ38" s="63">
        <v>0</v>
      </c>
      <c r="AK38" s="104">
        <v>0</v>
      </c>
      <c r="AL38" s="63">
        <v>0</v>
      </c>
      <c r="AM38" s="104">
        <v>0</v>
      </c>
      <c r="AN38" s="63">
        <v>0</v>
      </c>
      <c r="AO38" s="104">
        <v>0</v>
      </c>
      <c r="AP38" s="63">
        <v>0</v>
      </c>
      <c r="AQ38" s="104">
        <v>0</v>
      </c>
      <c r="AR38" s="63">
        <v>0</v>
      </c>
      <c r="AS38" s="104">
        <v>0</v>
      </c>
      <c r="AT38" s="63">
        <v>0</v>
      </c>
      <c r="AU38" s="104">
        <v>0</v>
      </c>
      <c r="AV38" s="63">
        <v>0</v>
      </c>
      <c r="AW38" s="104">
        <v>0</v>
      </c>
      <c r="AX38" s="63">
        <v>0</v>
      </c>
      <c r="AY38" s="104">
        <v>0</v>
      </c>
      <c r="AZ38" s="63">
        <v>0</v>
      </c>
      <c r="BA38" s="104">
        <v>0</v>
      </c>
      <c r="BB38" s="117">
        <v>0</v>
      </c>
      <c r="BC38" s="104">
        <v>0</v>
      </c>
      <c r="BD38" s="59"/>
    </row>
    <row r="39" spans="1:56" x14ac:dyDescent="0.25">
      <c r="A39" s="92" t="s">
        <v>36</v>
      </c>
      <c r="B39" s="62">
        <v>0</v>
      </c>
      <c r="C39" s="104">
        <v>0</v>
      </c>
      <c r="D39" s="116">
        <v>0</v>
      </c>
      <c r="E39" s="104">
        <v>0</v>
      </c>
      <c r="F39" s="62">
        <v>0</v>
      </c>
      <c r="G39" s="104">
        <v>0</v>
      </c>
      <c r="H39" s="62">
        <v>0</v>
      </c>
      <c r="I39" s="104">
        <v>0</v>
      </c>
      <c r="J39" s="62">
        <v>0</v>
      </c>
      <c r="K39" s="104">
        <v>0</v>
      </c>
      <c r="L39" s="62">
        <v>0</v>
      </c>
      <c r="M39" s="104">
        <v>0</v>
      </c>
      <c r="N39" s="62">
        <v>0</v>
      </c>
      <c r="O39" s="104">
        <v>0</v>
      </c>
      <c r="P39" s="62">
        <v>0</v>
      </c>
      <c r="Q39" s="104">
        <v>0</v>
      </c>
      <c r="R39" s="62">
        <v>0</v>
      </c>
      <c r="S39" s="104">
        <v>0</v>
      </c>
      <c r="T39" s="62">
        <v>0</v>
      </c>
      <c r="U39" s="104">
        <v>0</v>
      </c>
      <c r="V39" s="62">
        <v>0</v>
      </c>
      <c r="W39" s="104">
        <v>0</v>
      </c>
      <c r="X39" s="62">
        <v>0</v>
      </c>
      <c r="Y39" s="104">
        <v>0</v>
      </c>
      <c r="Z39" s="117">
        <v>0</v>
      </c>
      <c r="AA39" s="104">
        <v>0</v>
      </c>
      <c r="AB39" s="59"/>
      <c r="AD39" s="63">
        <v>0</v>
      </c>
      <c r="AE39" s="104">
        <v>0</v>
      </c>
      <c r="AF39" s="63">
        <v>0</v>
      </c>
      <c r="AG39" s="104">
        <v>0</v>
      </c>
      <c r="AH39" s="63">
        <v>0</v>
      </c>
      <c r="AI39" s="104">
        <v>0</v>
      </c>
      <c r="AJ39" s="63">
        <v>0</v>
      </c>
      <c r="AK39" s="104">
        <v>0</v>
      </c>
      <c r="AL39" s="63">
        <v>0</v>
      </c>
      <c r="AM39" s="104">
        <v>0</v>
      </c>
      <c r="AN39" s="63">
        <v>0</v>
      </c>
      <c r="AO39" s="104">
        <v>0</v>
      </c>
      <c r="AP39" s="63">
        <v>0</v>
      </c>
      <c r="AQ39" s="104">
        <v>0</v>
      </c>
      <c r="AR39" s="63">
        <v>0</v>
      </c>
      <c r="AS39" s="104">
        <v>0</v>
      </c>
      <c r="AT39" s="63">
        <v>0</v>
      </c>
      <c r="AU39" s="104">
        <v>0</v>
      </c>
      <c r="AV39" s="63">
        <v>0</v>
      </c>
      <c r="AW39" s="104">
        <v>0</v>
      </c>
      <c r="AX39" s="63">
        <v>0</v>
      </c>
      <c r="AY39" s="104">
        <v>0</v>
      </c>
      <c r="AZ39" s="63">
        <v>0</v>
      </c>
      <c r="BA39" s="104">
        <v>0</v>
      </c>
      <c r="BB39" s="117">
        <v>0</v>
      </c>
      <c r="BC39" s="104">
        <v>0</v>
      </c>
      <c r="BD39" s="59"/>
    </row>
    <row r="40" spans="1:56" x14ac:dyDescent="0.25">
      <c r="A40" s="92" t="s">
        <v>37</v>
      </c>
      <c r="B40" s="62">
        <v>0</v>
      </c>
      <c r="C40" s="104">
        <v>0</v>
      </c>
      <c r="D40" s="116">
        <v>0</v>
      </c>
      <c r="E40" s="104">
        <v>0</v>
      </c>
      <c r="F40" s="62">
        <v>0</v>
      </c>
      <c r="G40" s="104">
        <v>0</v>
      </c>
      <c r="H40" s="62">
        <v>0</v>
      </c>
      <c r="I40" s="104">
        <v>0</v>
      </c>
      <c r="J40" s="62">
        <v>0</v>
      </c>
      <c r="K40" s="104">
        <v>0</v>
      </c>
      <c r="L40" s="62">
        <v>0</v>
      </c>
      <c r="M40" s="104">
        <v>0</v>
      </c>
      <c r="N40" s="62">
        <v>0</v>
      </c>
      <c r="O40" s="104">
        <v>0</v>
      </c>
      <c r="P40" s="62">
        <v>0</v>
      </c>
      <c r="Q40" s="104">
        <v>0</v>
      </c>
      <c r="R40" s="62">
        <v>0</v>
      </c>
      <c r="S40" s="104">
        <v>0</v>
      </c>
      <c r="T40" s="62">
        <v>0</v>
      </c>
      <c r="U40" s="104">
        <v>0</v>
      </c>
      <c r="V40" s="62">
        <v>0</v>
      </c>
      <c r="W40" s="104">
        <v>0</v>
      </c>
      <c r="X40" s="62">
        <v>0</v>
      </c>
      <c r="Y40" s="104">
        <v>0</v>
      </c>
      <c r="Z40" s="117">
        <v>0</v>
      </c>
      <c r="AA40" s="104">
        <v>0</v>
      </c>
      <c r="AB40" s="59"/>
      <c r="AD40" s="63">
        <v>0</v>
      </c>
      <c r="AE40" s="104">
        <v>0</v>
      </c>
      <c r="AF40" s="63">
        <v>0</v>
      </c>
      <c r="AG40" s="104">
        <v>0</v>
      </c>
      <c r="AH40" s="63">
        <v>0</v>
      </c>
      <c r="AI40" s="104">
        <v>0</v>
      </c>
      <c r="AJ40" s="63">
        <v>0</v>
      </c>
      <c r="AK40" s="104">
        <v>0</v>
      </c>
      <c r="AL40" s="63">
        <v>0</v>
      </c>
      <c r="AM40" s="104">
        <v>0</v>
      </c>
      <c r="AN40" s="63">
        <v>0</v>
      </c>
      <c r="AO40" s="104">
        <v>0</v>
      </c>
      <c r="AP40" s="63">
        <v>0</v>
      </c>
      <c r="AQ40" s="104">
        <v>0</v>
      </c>
      <c r="AR40" s="63">
        <v>0</v>
      </c>
      <c r="AS40" s="104">
        <v>0</v>
      </c>
      <c r="AT40" s="63">
        <v>0</v>
      </c>
      <c r="AU40" s="104">
        <v>0</v>
      </c>
      <c r="AV40" s="63">
        <v>0</v>
      </c>
      <c r="AW40" s="104">
        <v>0</v>
      </c>
      <c r="AX40" s="63">
        <v>0</v>
      </c>
      <c r="AY40" s="104">
        <v>0</v>
      </c>
      <c r="AZ40" s="63">
        <v>0</v>
      </c>
      <c r="BA40" s="104">
        <v>0</v>
      </c>
      <c r="BB40" s="117">
        <v>0</v>
      </c>
      <c r="BC40" s="104">
        <v>0</v>
      </c>
      <c r="BD40" s="59"/>
    </row>
    <row r="41" spans="1:56" x14ac:dyDescent="0.25">
      <c r="A41" s="92" t="s">
        <v>38</v>
      </c>
      <c r="B41" s="62">
        <v>-12940.419999999998</v>
      </c>
      <c r="C41" s="104">
        <v>-2.7957052620335539E-4</v>
      </c>
      <c r="D41" s="116">
        <v>-12912.42</v>
      </c>
      <c r="E41" s="104">
        <v>-2.6260460600248804E-4</v>
      </c>
      <c r="F41" s="62">
        <v>-12912.42</v>
      </c>
      <c r="G41" s="104">
        <v>-2.6668675289037567E-4</v>
      </c>
      <c r="H41" s="62">
        <v>-13234.42</v>
      </c>
      <c r="I41" s="104">
        <v>-2.8966417815957197E-4</v>
      </c>
      <c r="J41" s="62">
        <v>-13630.42</v>
      </c>
      <c r="K41" s="104">
        <v>-2.4036178076951279E-4</v>
      </c>
      <c r="L41" s="62">
        <v>0</v>
      </c>
      <c r="M41" s="104">
        <v>0</v>
      </c>
      <c r="N41" s="62">
        <v>0</v>
      </c>
      <c r="O41" s="104">
        <v>0</v>
      </c>
      <c r="P41" s="62">
        <v>0</v>
      </c>
      <c r="Q41" s="104">
        <v>0</v>
      </c>
      <c r="R41" s="62">
        <v>0</v>
      </c>
      <c r="S41" s="104">
        <v>0</v>
      </c>
      <c r="T41" s="62">
        <v>0</v>
      </c>
      <c r="U41" s="104">
        <v>0</v>
      </c>
      <c r="V41" s="62">
        <v>0</v>
      </c>
      <c r="W41" s="104">
        <v>0</v>
      </c>
      <c r="X41" s="62">
        <v>0</v>
      </c>
      <c r="Y41" s="104">
        <v>0</v>
      </c>
      <c r="Z41" s="117">
        <v>-65630.099999999991</v>
      </c>
      <c r="AA41" s="104">
        <v>-2.6649429902848089E-4</v>
      </c>
      <c r="AB41" s="59"/>
      <c r="AD41" s="63">
        <v>-10.911254078939601</v>
      </c>
      <c r="AE41" s="104">
        <v>-2.7957052620335545E-4</v>
      </c>
      <c r="AF41" s="63">
        <v>-10.584124329907048</v>
      </c>
      <c r="AG41" s="104">
        <v>-2.6260460600248804E-4</v>
      </c>
      <c r="AH41" s="63">
        <v>-9.7861397844572782</v>
      </c>
      <c r="AI41" s="104">
        <v>-2.6668675289037561E-4</v>
      </c>
      <c r="AJ41" s="63">
        <v>-11.068067205807331</v>
      </c>
      <c r="AK41" s="104">
        <v>-2.8966417815957203E-4</v>
      </c>
      <c r="AL41" s="63">
        <v>-11.312302891478272</v>
      </c>
      <c r="AM41" s="104">
        <v>-2.4036178076951279E-4</v>
      </c>
      <c r="AN41" s="63">
        <v>0</v>
      </c>
      <c r="AO41" s="104">
        <v>0</v>
      </c>
      <c r="AP41" s="63">
        <v>0</v>
      </c>
      <c r="AQ41" s="104">
        <v>0</v>
      </c>
      <c r="AR41" s="63">
        <v>0</v>
      </c>
      <c r="AS41" s="104">
        <v>0</v>
      </c>
      <c r="AT41" s="63">
        <v>0</v>
      </c>
      <c r="AU41" s="104">
        <v>0</v>
      </c>
      <c r="AV41" s="63">
        <v>0</v>
      </c>
      <c r="AW41" s="104">
        <v>0</v>
      </c>
      <c r="AX41" s="63">
        <v>0</v>
      </c>
      <c r="AY41" s="104">
        <v>0</v>
      </c>
      <c r="AZ41" s="63">
        <v>0</v>
      </c>
      <c r="BA41" s="104">
        <v>0</v>
      </c>
      <c r="BB41" s="117">
        <v>-53.66188829058953</v>
      </c>
      <c r="BC41" s="104">
        <v>-2.6657411368842911E-4</v>
      </c>
      <c r="BD41" s="59"/>
    </row>
    <row r="42" spans="1:56" x14ac:dyDescent="0.25">
      <c r="A42" s="92" t="s">
        <v>39</v>
      </c>
      <c r="B42" s="62">
        <v>-150000</v>
      </c>
      <c r="C42" s="104">
        <v>-3.2406659853778559E-3</v>
      </c>
      <c r="D42" s="116">
        <v>0</v>
      </c>
      <c r="E42" s="104">
        <v>0</v>
      </c>
      <c r="F42" s="62">
        <v>0</v>
      </c>
      <c r="G42" s="104">
        <v>0</v>
      </c>
      <c r="H42" s="62">
        <v>0</v>
      </c>
      <c r="I42" s="104">
        <v>0</v>
      </c>
      <c r="J42" s="62">
        <v>0</v>
      </c>
      <c r="K42" s="104">
        <v>0</v>
      </c>
      <c r="L42" s="62">
        <v>0</v>
      </c>
      <c r="M42" s="104">
        <v>0</v>
      </c>
      <c r="N42" s="62">
        <v>0</v>
      </c>
      <c r="O42" s="104">
        <v>0</v>
      </c>
      <c r="P42" s="62">
        <v>0</v>
      </c>
      <c r="Q42" s="104">
        <v>0</v>
      </c>
      <c r="R42" s="62">
        <v>0</v>
      </c>
      <c r="S42" s="104">
        <v>0</v>
      </c>
      <c r="T42" s="62">
        <v>0</v>
      </c>
      <c r="U42" s="104">
        <v>0</v>
      </c>
      <c r="V42" s="62">
        <v>0</v>
      </c>
      <c r="W42" s="104">
        <v>0</v>
      </c>
      <c r="X42" s="62">
        <v>0</v>
      </c>
      <c r="Y42" s="104">
        <v>0</v>
      </c>
      <c r="Z42" s="117">
        <v>-150000</v>
      </c>
      <c r="AA42" s="104">
        <v>-6.0908249194001134E-4</v>
      </c>
      <c r="AB42" s="59"/>
      <c r="AD42" s="63">
        <v>-126.4787473544862</v>
      </c>
      <c r="AE42" s="104">
        <v>-3.2406659853778563E-3</v>
      </c>
      <c r="AF42" s="63">
        <v>0</v>
      </c>
      <c r="AG42" s="104">
        <v>0</v>
      </c>
      <c r="AH42" s="63">
        <v>0</v>
      </c>
      <c r="AI42" s="104">
        <v>0</v>
      </c>
      <c r="AJ42" s="63">
        <v>0</v>
      </c>
      <c r="AK42" s="104">
        <v>0</v>
      </c>
      <c r="AL42" s="63">
        <v>0</v>
      </c>
      <c r="AM42" s="104">
        <v>0</v>
      </c>
      <c r="AN42" s="63">
        <v>0</v>
      </c>
      <c r="AO42" s="104">
        <v>0</v>
      </c>
      <c r="AP42" s="63">
        <v>0</v>
      </c>
      <c r="AQ42" s="104">
        <v>0</v>
      </c>
      <c r="AR42" s="63">
        <v>0</v>
      </c>
      <c r="AS42" s="104">
        <v>0</v>
      </c>
      <c r="AT42" s="63">
        <v>0</v>
      </c>
      <c r="AU42" s="104">
        <v>0</v>
      </c>
      <c r="AV42" s="63">
        <v>0</v>
      </c>
      <c r="AW42" s="104">
        <v>0</v>
      </c>
      <c r="AX42" s="63">
        <v>0</v>
      </c>
      <c r="AY42" s="104">
        <v>0</v>
      </c>
      <c r="AZ42" s="63">
        <v>0</v>
      </c>
      <c r="BA42" s="104">
        <v>0</v>
      </c>
      <c r="BB42" s="117">
        <v>-126.4787473544862</v>
      </c>
      <c r="BC42" s="104">
        <v>-6.2830364436425442E-4</v>
      </c>
      <c r="BD42" s="59"/>
    </row>
    <row r="43" spans="1:56" x14ac:dyDescent="0.25">
      <c r="A43" s="92" t="s">
        <v>40</v>
      </c>
      <c r="B43" s="62">
        <v>-350000</v>
      </c>
      <c r="C43" s="104">
        <v>-7.5615539658816632E-3</v>
      </c>
      <c r="D43" s="116">
        <v>-350000</v>
      </c>
      <c r="E43" s="104">
        <v>-7.1180779513732367E-3</v>
      </c>
      <c r="F43" s="62">
        <v>-376250</v>
      </c>
      <c r="G43" s="104">
        <v>-7.7708818931698197E-3</v>
      </c>
      <c r="H43" s="62">
        <v>-376250</v>
      </c>
      <c r="I43" s="104">
        <v>-8.2350527663878695E-3</v>
      </c>
      <c r="J43" s="62">
        <v>-376250</v>
      </c>
      <c r="K43" s="104">
        <v>-6.6348740548368415E-3</v>
      </c>
      <c r="L43" s="62">
        <v>0</v>
      </c>
      <c r="M43" s="104">
        <v>0</v>
      </c>
      <c r="N43" s="62">
        <v>0</v>
      </c>
      <c r="O43" s="104">
        <v>0</v>
      </c>
      <c r="P43" s="62">
        <v>0</v>
      </c>
      <c r="Q43" s="104">
        <v>0</v>
      </c>
      <c r="R43" s="62">
        <v>0</v>
      </c>
      <c r="S43" s="104">
        <v>0</v>
      </c>
      <c r="T43" s="62">
        <v>0</v>
      </c>
      <c r="U43" s="104">
        <v>0</v>
      </c>
      <c r="V43" s="62">
        <v>0</v>
      </c>
      <c r="W43" s="104">
        <v>0</v>
      </c>
      <c r="X43" s="62">
        <v>0</v>
      </c>
      <c r="Y43" s="104">
        <v>0</v>
      </c>
      <c r="Z43" s="117">
        <v>-1828750</v>
      </c>
      <c r="AA43" s="104">
        <v>-7.4257307142353056E-3</v>
      </c>
      <c r="AB43" s="59"/>
      <c r="AD43" s="63">
        <v>-295.11707716046777</v>
      </c>
      <c r="AE43" s="104">
        <v>-7.5615539658816641E-3</v>
      </c>
      <c r="AF43" s="63">
        <v>-286.88994901555765</v>
      </c>
      <c r="AG43" s="104">
        <v>-7.1180779513732367E-3</v>
      </c>
      <c r="AH43" s="63">
        <v>-285.15453291498034</v>
      </c>
      <c r="AI43" s="104">
        <v>-7.7708818931698179E-3</v>
      </c>
      <c r="AJ43" s="63">
        <v>-314.66133658936383</v>
      </c>
      <c r="AK43" s="104">
        <v>-8.2350527663878712E-3</v>
      </c>
      <c r="AL43" s="63">
        <v>-312.26139494738237</v>
      </c>
      <c r="AM43" s="104">
        <v>-6.6348740548368415E-3</v>
      </c>
      <c r="AN43" s="63">
        <v>0</v>
      </c>
      <c r="AO43" s="104">
        <v>0</v>
      </c>
      <c r="AP43" s="63">
        <v>0</v>
      </c>
      <c r="AQ43" s="104">
        <v>0</v>
      </c>
      <c r="AR43" s="63">
        <v>0</v>
      </c>
      <c r="AS43" s="104">
        <v>0</v>
      </c>
      <c r="AT43" s="63">
        <v>0</v>
      </c>
      <c r="AU43" s="104">
        <v>0</v>
      </c>
      <c r="AV43" s="63">
        <v>0</v>
      </c>
      <c r="AW43" s="104">
        <v>0</v>
      </c>
      <c r="AX43" s="63">
        <v>0</v>
      </c>
      <c r="AY43" s="104">
        <v>0</v>
      </c>
      <c r="AZ43" s="63">
        <v>0</v>
      </c>
      <c r="BA43" s="104">
        <v>0</v>
      </c>
      <c r="BB43" s="117">
        <v>-1494.0842906277519</v>
      </c>
      <c r="BC43" s="104">
        <v>-7.4221054874758071E-3</v>
      </c>
      <c r="BD43" s="59"/>
    </row>
    <row r="44" spans="1:56" x14ac:dyDescent="0.25">
      <c r="A44" s="92" t="s">
        <v>41</v>
      </c>
      <c r="B44" s="62">
        <v>-25000</v>
      </c>
      <c r="C44" s="104">
        <v>-5.4011099756297602E-4</v>
      </c>
      <c r="D44" s="116">
        <v>-25000</v>
      </c>
      <c r="E44" s="104">
        <v>-5.0843413938380267E-4</v>
      </c>
      <c r="F44" s="62">
        <v>-30000</v>
      </c>
      <c r="G44" s="104">
        <v>-6.1960520078430451E-4</v>
      </c>
      <c r="H44" s="62">
        <v>-30000</v>
      </c>
      <c r="I44" s="104">
        <v>-6.5661550296780362E-4</v>
      </c>
      <c r="J44" s="62">
        <v>-35000</v>
      </c>
      <c r="K44" s="104">
        <v>-6.1719758649645036E-4</v>
      </c>
      <c r="L44" s="62">
        <v>0</v>
      </c>
      <c r="M44" s="104">
        <v>0</v>
      </c>
      <c r="N44" s="62">
        <v>0</v>
      </c>
      <c r="O44" s="104">
        <v>0</v>
      </c>
      <c r="P44" s="62">
        <v>0</v>
      </c>
      <c r="Q44" s="104">
        <v>0</v>
      </c>
      <c r="R44" s="62">
        <v>0</v>
      </c>
      <c r="S44" s="104">
        <v>0</v>
      </c>
      <c r="T44" s="62">
        <v>0</v>
      </c>
      <c r="U44" s="104">
        <v>0</v>
      </c>
      <c r="V44" s="62">
        <v>0</v>
      </c>
      <c r="W44" s="104">
        <v>0</v>
      </c>
      <c r="X44" s="62">
        <v>0</v>
      </c>
      <c r="Y44" s="104">
        <v>0</v>
      </c>
      <c r="Z44" s="117">
        <v>-145000</v>
      </c>
      <c r="AA44" s="104">
        <v>-5.8877974220867765E-4</v>
      </c>
      <c r="AB44" s="59"/>
      <c r="AD44" s="63">
        <v>-21.079791225747698</v>
      </c>
      <c r="AE44" s="104">
        <v>-5.4011099756297602E-4</v>
      </c>
      <c r="AF44" s="63">
        <v>-20.492139215396975</v>
      </c>
      <c r="AG44" s="104">
        <v>-5.0843413938380267E-4</v>
      </c>
      <c r="AH44" s="63">
        <v>-22.736574053021691</v>
      </c>
      <c r="AI44" s="104">
        <v>-6.1960520078430451E-4</v>
      </c>
      <c r="AJ44" s="63">
        <v>-25.089276007125353</v>
      </c>
      <c r="AK44" s="104">
        <v>-6.5661550296780362E-4</v>
      </c>
      <c r="AL44" s="63">
        <v>-29.047571623012313</v>
      </c>
      <c r="AM44" s="104">
        <v>-6.1719758649645036E-4</v>
      </c>
      <c r="AN44" s="63">
        <v>0</v>
      </c>
      <c r="AO44" s="104">
        <v>0</v>
      </c>
      <c r="AP44" s="63">
        <v>0</v>
      </c>
      <c r="AQ44" s="104">
        <v>0</v>
      </c>
      <c r="AR44" s="63">
        <v>0</v>
      </c>
      <c r="AS44" s="104">
        <v>0</v>
      </c>
      <c r="AT44" s="63">
        <v>0</v>
      </c>
      <c r="AU44" s="104">
        <v>0</v>
      </c>
      <c r="AV44" s="63">
        <v>0</v>
      </c>
      <c r="AW44" s="104">
        <v>0</v>
      </c>
      <c r="AX44" s="63">
        <v>0</v>
      </c>
      <c r="AY44" s="104">
        <v>0</v>
      </c>
      <c r="AZ44" s="63">
        <v>0</v>
      </c>
      <c r="BA44" s="104">
        <v>0</v>
      </c>
      <c r="BB44" s="117">
        <v>-118.44535212430402</v>
      </c>
      <c r="BC44" s="104">
        <v>-5.8839645358859521E-4</v>
      </c>
      <c r="BD44" s="59"/>
    </row>
    <row r="45" spans="1:56" x14ac:dyDescent="0.25">
      <c r="A45" s="92" t="s">
        <v>42</v>
      </c>
      <c r="B45" s="62">
        <v>0</v>
      </c>
      <c r="C45" s="104">
        <v>0</v>
      </c>
      <c r="D45" s="116">
        <v>0</v>
      </c>
      <c r="E45" s="104">
        <v>0</v>
      </c>
      <c r="F45" s="62">
        <v>0</v>
      </c>
      <c r="G45" s="104">
        <v>0</v>
      </c>
      <c r="H45" s="62">
        <v>0</v>
      </c>
      <c r="I45" s="104">
        <v>0</v>
      </c>
      <c r="J45" s="62">
        <v>0</v>
      </c>
      <c r="K45" s="104">
        <v>0</v>
      </c>
      <c r="L45" s="62">
        <v>0</v>
      </c>
      <c r="M45" s="104">
        <v>0</v>
      </c>
      <c r="N45" s="62">
        <v>0</v>
      </c>
      <c r="O45" s="104">
        <v>0</v>
      </c>
      <c r="P45" s="62">
        <v>0</v>
      </c>
      <c r="Q45" s="104">
        <v>0</v>
      </c>
      <c r="R45" s="62">
        <v>0</v>
      </c>
      <c r="S45" s="104">
        <v>0</v>
      </c>
      <c r="T45" s="62">
        <v>0</v>
      </c>
      <c r="U45" s="104">
        <v>0</v>
      </c>
      <c r="V45" s="62">
        <v>0</v>
      </c>
      <c r="W45" s="104">
        <v>0</v>
      </c>
      <c r="X45" s="62">
        <v>0</v>
      </c>
      <c r="Y45" s="104">
        <v>0</v>
      </c>
      <c r="Z45" s="117">
        <v>0</v>
      </c>
      <c r="AA45" s="104">
        <v>0</v>
      </c>
      <c r="AB45" s="59"/>
      <c r="AD45" s="63">
        <v>0</v>
      </c>
      <c r="AE45" s="104">
        <v>0</v>
      </c>
      <c r="AF45" s="63">
        <v>0</v>
      </c>
      <c r="AG45" s="104">
        <v>0</v>
      </c>
      <c r="AH45" s="63">
        <v>0</v>
      </c>
      <c r="AI45" s="104">
        <v>0</v>
      </c>
      <c r="AJ45" s="63">
        <v>0</v>
      </c>
      <c r="AK45" s="104">
        <v>0</v>
      </c>
      <c r="AL45" s="63">
        <v>0</v>
      </c>
      <c r="AM45" s="104">
        <v>0</v>
      </c>
      <c r="AN45" s="63">
        <v>0</v>
      </c>
      <c r="AO45" s="104">
        <v>0</v>
      </c>
      <c r="AP45" s="63">
        <v>0</v>
      </c>
      <c r="AQ45" s="104">
        <v>0</v>
      </c>
      <c r="AR45" s="63">
        <v>0</v>
      </c>
      <c r="AS45" s="104">
        <v>0</v>
      </c>
      <c r="AT45" s="63">
        <v>0</v>
      </c>
      <c r="AU45" s="104">
        <v>0</v>
      </c>
      <c r="AV45" s="63">
        <v>0</v>
      </c>
      <c r="AW45" s="104">
        <v>0</v>
      </c>
      <c r="AX45" s="63">
        <v>0</v>
      </c>
      <c r="AY45" s="104">
        <v>0</v>
      </c>
      <c r="AZ45" s="63">
        <v>0</v>
      </c>
      <c r="BA45" s="104">
        <v>0</v>
      </c>
      <c r="BB45" s="117">
        <v>0</v>
      </c>
      <c r="BC45" s="104">
        <v>0</v>
      </c>
      <c r="BD45" s="59"/>
    </row>
    <row r="46" spans="1:56" x14ac:dyDescent="0.25">
      <c r="A46" s="92" t="s">
        <v>43</v>
      </c>
      <c r="B46" s="62">
        <v>0</v>
      </c>
      <c r="C46" s="104">
        <v>0</v>
      </c>
      <c r="D46" s="116">
        <v>0</v>
      </c>
      <c r="E46" s="104">
        <v>0</v>
      </c>
      <c r="F46" s="62">
        <v>0</v>
      </c>
      <c r="G46" s="104">
        <v>0</v>
      </c>
      <c r="H46" s="62">
        <v>-352087.31</v>
      </c>
      <c r="I46" s="104">
        <v>-7.706199538141033E-3</v>
      </c>
      <c r="J46" s="62">
        <v>0</v>
      </c>
      <c r="K46" s="104">
        <v>0</v>
      </c>
      <c r="L46" s="62">
        <v>0</v>
      </c>
      <c r="M46" s="104">
        <v>0</v>
      </c>
      <c r="N46" s="62">
        <v>0</v>
      </c>
      <c r="O46" s="104">
        <v>0</v>
      </c>
      <c r="P46" s="62">
        <v>0</v>
      </c>
      <c r="Q46" s="104">
        <v>0</v>
      </c>
      <c r="R46" s="62">
        <v>0</v>
      </c>
      <c r="S46" s="104">
        <v>0</v>
      </c>
      <c r="T46" s="62">
        <v>0</v>
      </c>
      <c r="U46" s="104">
        <v>0</v>
      </c>
      <c r="V46" s="62">
        <v>0</v>
      </c>
      <c r="W46" s="104">
        <v>0</v>
      </c>
      <c r="X46" s="62">
        <v>0</v>
      </c>
      <c r="Y46" s="104">
        <v>0</v>
      </c>
      <c r="Z46" s="117">
        <v>-352087.31</v>
      </c>
      <c r="AA46" s="104">
        <v>-1.429668107701702E-3</v>
      </c>
      <c r="AB46" s="59"/>
      <c r="AD46" s="63">
        <v>0</v>
      </c>
      <c r="AE46" s="104">
        <v>0</v>
      </c>
      <c r="AF46" s="63">
        <v>0</v>
      </c>
      <c r="AG46" s="104">
        <v>0</v>
      </c>
      <c r="AH46" s="63">
        <v>0</v>
      </c>
      <c r="AI46" s="104">
        <v>0</v>
      </c>
      <c r="AJ46" s="63">
        <v>-294.4538566398769</v>
      </c>
      <c r="AK46" s="104">
        <v>-7.7061995381410339E-3</v>
      </c>
      <c r="AL46" s="63">
        <v>0</v>
      </c>
      <c r="AM46" s="104">
        <v>0</v>
      </c>
      <c r="AN46" s="63">
        <v>0</v>
      </c>
      <c r="AO46" s="104">
        <v>0</v>
      </c>
      <c r="AP46" s="63">
        <v>0</v>
      </c>
      <c r="AQ46" s="104">
        <v>0</v>
      </c>
      <c r="AR46" s="63">
        <v>0</v>
      </c>
      <c r="AS46" s="104">
        <v>0</v>
      </c>
      <c r="AT46" s="63">
        <v>0</v>
      </c>
      <c r="AU46" s="104">
        <v>0</v>
      </c>
      <c r="AV46" s="63">
        <v>0</v>
      </c>
      <c r="AW46" s="104">
        <v>0</v>
      </c>
      <c r="AX46" s="63">
        <v>0</v>
      </c>
      <c r="AY46" s="104">
        <v>0</v>
      </c>
      <c r="AZ46" s="63">
        <v>0</v>
      </c>
      <c r="BA46" s="104">
        <v>0</v>
      </c>
      <c r="BB46" s="117">
        <v>-294.4538566398769</v>
      </c>
      <c r="BC46" s="104">
        <v>-1.4627471815910752E-3</v>
      </c>
      <c r="BD46" s="59"/>
    </row>
    <row r="47" spans="1:56" x14ac:dyDescent="0.25">
      <c r="A47" s="92" t="s">
        <v>108</v>
      </c>
      <c r="B47" s="62">
        <v>0</v>
      </c>
      <c r="C47" s="104">
        <v>0</v>
      </c>
      <c r="D47" s="116">
        <v>0</v>
      </c>
      <c r="E47" s="104">
        <v>0</v>
      </c>
      <c r="F47" s="62">
        <v>-91000</v>
      </c>
      <c r="G47" s="104">
        <v>-1.8794691090457238E-3</v>
      </c>
      <c r="H47" s="62">
        <v>0</v>
      </c>
      <c r="I47" s="104">
        <v>0</v>
      </c>
      <c r="J47" s="62">
        <v>0</v>
      </c>
      <c r="K47" s="104">
        <v>0</v>
      </c>
      <c r="L47" s="62">
        <v>0</v>
      </c>
      <c r="M47" s="104">
        <v>0</v>
      </c>
      <c r="N47" s="62">
        <v>0</v>
      </c>
      <c r="O47" s="104">
        <v>0</v>
      </c>
      <c r="P47" s="62">
        <v>0</v>
      </c>
      <c r="Q47" s="104">
        <v>0</v>
      </c>
      <c r="R47" s="62">
        <v>0</v>
      </c>
      <c r="S47" s="104">
        <v>0</v>
      </c>
      <c r="T47" s="62">
        <v>0</v>
      </c>
      <c r="U47" s="104">
        <v>0</v>
      </c>
      <c r="V47" s="62">
        <v>0</v>
      </c>
      <c r="W47" s="104">
        <v>0</v>
      </c>
      <c r="X47" s="62">
        <v>0</v>
      </c>
      <c r="Y47" s="104">
        <v>0</v>
      </c>
      <c r="Z47" s="117">
        <v>-91000</v>
      </c>
      <c r="AA47" s="104">
        <v>-3.6951004511027357E-4</v>
      </c>
      <c r="AB47" s="59"/>
      <c r="AD47" s="63">
        <v>0</v>
      </c>
      <c r="AE47" s="104">
        <v>0</v>
      </c>
      <c r="AF47" s="63">
        <v>0</v>
      </c>
      <c r="AG47" s="104">
        <v>0</v>
      </c>
      <c r="AH47" s="63">
        <v>-68.967607960832453</v>
      </c>
      <c r="AI47" s="104">
        <v>-1.8794691090457233E-3</v>
      </c>
      <c r="AJ47" s="63">
        <v>0</v>
      </c>
      <c r="AK47" s="104">
        <v>0</v>
      </c>
      <c r="AL47" s="63">
        <v>0</v>
      </c>
      <c r="AM47" s="104">
        <v>0</v>
      </c>
      <c r="AN47" s="63">
        <v>0</v>
      </c>
      <c r="AO47" s="104">
        <v>0</v>
      </c>
      <c r="AP47" s="63">
        <v>0</v>
      </c>
      <c r="AQ47" s="104">
        <v>0</v>
      </c>
      <c r="AR47" s="63">
        <v>0</v>
      </c>
      <c r="AS47" s="104">
        <v>0</v>
      </c>
      <c r="AT47" s="63">
        <v>0</v>
      </c>
      <c r="AU47" s="104">
        <v>0</v>
      </c>
      <c r="AV47" s="63">
        <v>0</v>
      </c>
      <c r="AW47" s="104">
        <v>0</v>
      </c>
      <c r="AX47" s="63">
        <v>0</v>
      </c>
      <c r="AY47" s="104">
        <v>0</v>
      </c>
      <c r="AZ47" s="63">
        <v>0</v>
      </c>
      <c r="BA47" s="104">
        <v>0</v>
      </c>
      <c r="BB47" s="117">
        <v>-68.967607960832453</v>
      </c>
      <c r="BC47" s="104">
        <v>-3.4260775293280278E-4</v>
      </c>
      <c r="BD47" s="59"/>
    </row>
    <row r="48" spans="1:56" x14ac:dyDescent="0.25">
      <c r="A48" s="92" t="s">
        <v>44</v>
      </c>
      <c r="B48" s="62">
        <v>-405063.24</v>
      </c>
      <c r="C48" s="104">
        <v>-8.751164425299645E-3</v>
      </c>
      <c r="D48" s="116">
        <v>-405063.24</v>
      </c>
      <c r="E48" s="104">
        <v>-8.2379191930165886E-3</v>
      </c>
      <c r="F48" s="62">
        <v>-431763.24</v>
      </c>
      <c r="G48" s="104">
        <v>-8.9174249670493956E-3</v>
      </c>
      <c r="H48" s="62">
        <v>-431763.24</v>
      </c>
      <c r="I48" s="104">
        <v>-9.4500812331869497E-3</v>
      </c>
      <c r="J48" s="62">
        <v>-431763.24</v>
      </c>
      <c r="K48" s="104">
        <v>-7.6138065618825048E-3</v>
      </c>
      <c r="L48" s="62">
        <v>0</v>
      </c>
      <c r="M48" s="104">
        <v>0</v>
      </c>
      <c r="N48" s="62">
        <v>0</v>
      </c>
      <c r="O48" s="104">
        <v>0</v>
      </c>
      <c r="P48" s="62">
        <v>0</v>
      </c>
      <c r="Q48" s="104">
        <v>0</v>
      </c>
      <c r="R48" s="62">
        <v>0</v>
      </c>
      <c r="S48" s="104">
        <v>0</v>
      </c>
      <c r="T48" s="62">
        <v>0</v>
      </c>
      <c r="U48" s="104">
        <v>0</v>
      </c>
      <c r="V48" s="62">
        <v>0</v>
      </c>
      <c r="W48" s="104">
        <v>0</v>
      </c>
      <c r="X48" s="62">
        <v>0</v>
      </c>
      <c r="Y48" s="104">
        <v>0</v>
      </c>
      <c r="Z48" s="117">
        <v>-2105416.2000000002</v>
      </c>
      <c r="AA48" s="104">
        <v>-8.5491476377791299E-3</v>
      </c>
      <c r="AB48" s="59"/>
      <c r="AD48" s="63">
        <v>-341.5459412969974</v>
      </c>
      <c r="AE48" s="104">
        <v>-8.7511644252996467E-3</v>
      </c>
      <c r="AF48" s="63">
        <v>-332.02449220479025</v>
      </c>
      <c r="AG48" s="104">
        <v>-8.2379191930165869E-3</v>
      </c>
      <c r="AH48" s="63">
        <v>-327.22722932108587</v>
      </c>
      <c r="AI48" s="104">
        <v>-8.9174249670493939E-3</v>
      </c>
      <c r="AJ48" s="63">
        <v>-361.08756993635683</v>
      </c>
      <c r="AK48" s="104">
        <v>-9.4500812331869497E-3</v>
      </c>
      <c r="AL48" s="63">
        <v>-358.3335325166816</v>
      </c>
      <c r="AM48" s="104">
        <v>-7.6138065618825057E-3</v>
      </c>
      <c r="AN48" s="63">
        <v>0</v>
      </c>
      <c r="AO48" s="104">
        <v>0</v>
      </c>
      <c r="AP48" s="63">
        <v>0</v>
      </c>
      <c r="AQ48" s="104">
        <v>0</v>
      </c>
      <c r="AR48" s="63">
        <v>0</v>
      </c>
      <c r="AS48" s="104">
        <v>0</v>
      </c>
      <c r="AT48" s="63">
        <v>0</v>
      </c>
      <c r="AU48" s="104">
        <v>0</v>
      </c>
      <c r="AV48" s="63">
        <v>0</v>
      </c>
      <c r="AW48" s="104">
        <v>0</v>
      </c>
      <c r="AX48" s="63">
        <v>0</v>
      </c>
      <c r="AY48" s="104">
        <v>0</v>
      </c>
      <c r="AZ48" s="63">
        <v>0</v>
      </c>
      <c r="BA48" s="104">
        <v>0</v>
      </c>
      <c r="BB48" s="117">
        <v>-1720.2187652759119</v>
      </c>
      <c r="BC48" s="104">
        <v>-8.545465083532048E-3</v>
      </c>
      <c r="BD48" s="59"/>
    </row>
    <row r="49" spans="1:56" x14ac:dyDescent="0.25">
      <c r="A49" s="92" t="s">
        <v>45</v>
      </c>
      <c r="B49" s="62">
        <v>-127024.81</v>
      </c>
      <c r="C49" s="104">
        <v>-2.7442998737738995E-3</v>
      </c>
      <c r="D49" s="116">
        <v>-1196294.3500000001</v>
      </c>
      <c r="E49" s="104">
        <v>-2.4329475531678225E-2</v>
      </c>
      <c r="F49" s="62">
        <v>-497178.88</v>
      </c>
      <c r="G49" s="104">
        <v>-1.0268487325603854E-2</v>
      </c>
      <c r="H49" s="62">
        <v>-349866.76</v>
      </c>
      <c r="I49" s="104">
        <v>-7.6575979529705275E-3</v>
      </c>
      <c r="J49" s="62">
        <v>-611031.29</v>
      </c>
      <c r="K49" s="104">
        <v>-1.0775058213194648E-2</v>
      </c>
      <c r="L49" s="62">
        <v>0</v>
      </c>
      <c r="M49" s="104">
        <v>0</v>
      </c>
      <c r="N49" s="62">
        <v>0</v>
      </c>
      <c r="O49" s="104">
        <v>0</v>
      </c>
      <c r="P49" s="62">
        <v>0</v>
      </c>
      <c r="Q49" s="104">
        <v>0</v>
      </c>
      <c r="R49" s="62">
        <v>0</v>
      </c>
      <c r="S49" s="104">
        <v>0</v>
      </c>
      <c r="T49" s="62">
        <v>0</v>
      </c>
      <c r="U49" s="104">
        <v>0</v>
      </c>
      <c r="V49" s="62">
        <v>0</v>
      </c>
      <c r="W49" s="104">
        <v>0</v>
      </c>
      <c r="X49" s="62">
        <v>0</v>
      </c>
      <c r="Y49" s="104">
        <v>0</v>
      </c>
      <c r="Z49" s="117">
        <v>-2781396.09</v>
      </c>
      <c r="AA49" s="104">
        <v>-1.1293997743796027E-2</v>
      </c>
      <c r="AB49" s="59"/>
      <c r="AD49" s="63">
        <v>-107.10625901161075</v>
      </c>
      <c r="AE49" s="104">
        <v>-2.7442998737738995E-3</v>
      </c>
      <c r="AF49" s="63">
        <v>-980.58521451171339</v>
      </c>
      <c r="AG49" s="104">
        <v>-2.4329475531678222E-2</v>
      </c>
      <c r="AH49" s="63">
        <v>-376.80481409061281</v>
      </c>
      <c r="AI49" s="104">
        <v>-1.0268487325603853E-2</v>
      </c>
      <c r="AJ49" s="63">
        <v>-292.59679024528947</v>
      </c>
      <c r="AK49" s="104">
        <v>-7.6575979529705275E-3</v>
      </c>
      <c r="AL49" s="63">
        <v>-507.11357600504596</v>
      </c>
      <c r="AM49" s="104">
        <v>-1.0775058213194648E-2</v>
      </c>
      <c r="AN49" s="63">
        <v>0</v>
      </c>
      <c r="AO49" s="104">
        <v>0</v>
      </c>
      <c r="AP49" s="63">
        <v>0</v>
      </c>
      <c r="AQ49" s="104">
        <v>0</v>
      </c>
      <c r="AR49" s="63">
        <v>0</v>
      </c>
      <c r="AS49" s="104">
        <v>0</v>
      </c>
      <c r="AT49" s="63">
        <v>0</v>
      </c>
      <c r="AU49" s="104">
        <v>0</v>
      </c>
      <c r="AV49" s="63">
        <v>0</v>
      </c>
      <c r="AW49" s="104">
        <v>0</v>
      </c>
      <c r="AX49" s="63">
        <v>0</v>
      </c>
      <c r="AY49" s="104">
        <v>0</v>
      </c>
      <c r="AZ49" s="63">
        <v>0</v>
      </c>
      <c r="BA49" s="104">
        <v>0</v>
      </c>
      <c r="BB49" s="117">
        <v>-2264.2066538642721</v>
      </c>
      <c r="BC49" s="104">
        <v>-1.1247812948601724E-2</v>
      </c>
      <c r="BD49" s="59"/>
    </row>
    <row r="50" spans="1:56" x14ac:dyDescent="0.25">
      <c r="A50" s="92" t="s">
        <v>46</v>
      </c>
      <c r="B50" s="62">
        <v>-429752.07</v>
      </c>
      <c r="C50" s="104">
        <v>-9.2845527692981544E-3</v>
      </c>
      <c r="D50" s="116">
        <v>0</v>
      </c>
      <c r="E50" s="104">
        <v>0</v>
      </c>
      <c r="F50" s="62">
        <v>-545454.55000000005</v>
      </c>
      <c r="G50" s="104">
        <v>-1.1265549199048749E-2</v>
      </c>
      <c r="H50" s="62">
        <v>-595041.31999999995</v>
      </c>
      <c r="I50" s="104">
        <v>-1.302377852061419E-2</v>
      </c>
      <c r="J50" s="62">
        <v>0</v>
      </c>
      <c r="K50" s="104">
        <v>0</v>
      </c>
      <c r="L50" s="62">
        <v>0</v>
      </c>
      <c r="M50" s="104">
        <v>0</v>
      </c>
      <c r="N50" s="62">
        <v>0</v>
      </c>
      <c r="O50" s="104">
        <v>0</v>
      </c>
      <c r="P50" s="62">
        <v>0</v>
      </c>
      <c r="Q50" s="104">
        <v>0</v>
      </c>
      <c r="R50" s="62">
        <v>0</v>
      </c>
      <c r="S50" s="104">
        <v>0</v>
      </c>
      <c r="T50" s="62">
        <v>0</v>
      </c>
      <c r="U50" s="104">
        <v>0</v>
      </c>
      <c r="V50" s="62">
        <v>0</v>
      </c>
      <c r="W50" s="104">
        <v>0</v>
      </c>
      <c r="X50" s="62">
        <v>0</v>
      </c>
      <c r="Y50" s="104">
        <v>0</v>
      </c>
      <c r="Z50" s="117">
        <v>-1570247.94</v>
      </c>
      <c r="AA50" s="104">
        <v>-6.3760701883924633E-3</v>
      </c>
      <c r="AB50" s="59"/>
      <c r="AD50" s="63">
        <v>-362.36335657731644</v>
      </c>
      <c r="AE50" s="104">
        <v>-9.2845527692981562E-3</v>
      </c>
      <c r="AF50" s="63">
        <v>0</v>
      </c>
      <c r="AG50" s="104">
        <v>0</v>
      </c>
      <c r="AH50" s="63">
        <v>-413.39225895442075</v>
      </c>
      <c r="AI50" s="104">
        <v>-1.1265549199048748E-2</v>
      </c>
      <c r="AJ50" s="63">
        <v>-497.63853043747326</v>
      </c>
      <c r="AK50" s="104">
        <v>-1.3023778520614192E-2</v>
      </c>
      <c r="AL50" s="63">
        <v>0</v>
      </c>
      <c r="AM50" s="104">
        <v>0</v>
      </c>
      <c r="AN50" s="63">
        <v>0</v>
      </c>
      <c r="AO50" s="104">
        <v>0</v>
      </c>
      <c r="AP50" s="63">
        <v>0</v>
      </c>
      <c r="AQ50" s="104">
        <v>0</v>
      </c>
      <c r="AR50" s="63">
        <v>0</v>
      </c>
      <c r="AS50" s="104">
        <v>0</v>
      </c>
      <c r="AT50" s="63">
        <v>0</v>
      </c>
      <c r="AU50" s="104">
        <v>0</v>
      </c>
      <c r="AV50" s="63">
        <v>0</v>
      </c>
      <c r="AW50" s="104">
        <v>0</v>
      </c>
      <c r="AX50" s="63">
        <v>0</v>
      </c>
      <c r="AY50" s="104">
        <v>0</v>
      </c>
      <c r="AZ50" s="63">
        <v>0</v>
      </c>
      <c r="BA50" s="104">
        <v>0</v>
      </c>
      <c r="BB50" s="117">
        <v>-1273.3941459692105</v>
      </c>
      <c r="BC50" s="104">
        <v>-6.3257914816483478E-3</v>
      </c>
      <c r="BD50" s="59"/>
    </row>
    <row r="51" spans="1:56" x14ac:dyDescent="0.25">
      <c r="A51" s="92" t="s">
        <v>48</v>
      </c>
      <c r="B51" s="62">
        <v>0</v>
      </c>
      <c r="C51" s="104">
        <v>0</v>
      </c>
      <c r="D51" s="116">
        <v>0</v>
      </c>
      <c r="E51" s="104">
        <v>0</v>
      </c>
      <c r="F51" s="62">
        <v>0</v>
      </c>
      <c r="G51" s="104">
        <v>0</v>
      </c>
      <c r="H51" s="62">
        <v>0</v>
      </c>
      <c r="I51" s="104">
        <v>0</v>
      </c>
      <c r="J51" s="62">
        <v>0</v>
      </c>
      <c r="K51" s="104">
        <v>0</v>
      </c>
      <c r="L51" s="62">
        <v>0</v>
      </c>
      <c r="M51" s="104">
        <v>0</v>
      </c>
      <c r="N51" s="62">
        <v>0</v>
      </c>
      <c r="O51" s="104">
        <v>0</v>
      </c>
      <c r="P51" s="62">
        <v>0</v>
      </c>
      <c r="Q51" s="104">
        <v>0</v>
      </c>
      <c r="R51" s="62">
        <v>0</v>
      </c>
      <c r="S51" s="104">
        <v>0</v>
      </c>
      <c r="T51" s="62">
        <v>0</v>
      </c>
      <c r="U51" s="104">
        <v>0</v>
      </c>
      <c r="V51" s="62">
        <v>0</v>
      </c>
      <c r="W51" s="104">
        <v>0</v>
      </c>
      <c r="X51" s="62">
        <v>0</v>
      </c>
      <c r="Y51" s="104">
        <v>0</v>
      </c>
      <c r="Z51" s="117">
        <v>0</v>
      </c>
      <c r="AA51" s="104">
        <v>0</v>
      </c>
      <c r="AB51" s="59"/>
      <c r="AD51" s="63">
        <v>0</v>
      </c>
      <c r="AE51" s="104">
        <v>0</v>
      </c>
      <c r="AF51" s="63">
        <v>0</v>
      </c>
      <c r="AG51" s="104">
        <v>0</v>
      </c>
      <c r="AH51" s="63">
        <v>0</v>
      </c>
      <c r="AI51" s="104">
        <v>0</v>
      </c>
      <c r="AJ51" s="63">
        <v>0</v>
      </c>
      <c r="AK51" s="104">
        <v>0</v>
      </c>
      <c r="AL51" s="63">
        <v>0</v>
      </c>
      <c r="AM51" s="104">
        <v>0</v>
      </c>
      <c r="AN51" s="63">
        <v>0</v>
      </c>
      <c r="AO51" s="104">
        <v>0</v>
      </c>
      <c r="AP51" s="63">
        <v>0</v>
      </c>
      <c r="AQ51" s="104">
        <v>0</v>
      </c>
      <c r="AR51" s="63">
        <v>0</v>
      </c>
      <c r="AS51" s="104">
        <v>0</v>
      </c>
      <c r="AT51" s="63">
        <v>0</v>
      </c>
      <c r="AU51" s="104">
        <v>0</v>
      </c>
      <c r="AV51" s="63">
        <v>0</v>
      </c>
      <c r="AW51" s="104">
        <v>0</v>
      </c>
      <c r="AX51" s="63">
        <v>0</v>
      </c>
      <c r="AY51" s="104">
        <v>0</v>
      </c>
      <c r="AZ51" s="63">
        <v>0</v>
      </c>
      <c r="BA51" s="104">
        <v>0</v>
      </c>
      <c r="BB51" s="117">
        <v>0</v>
      </c>
      <c r="BC51" s="104">
        <v>0</v>
      </c>
      <c r="BD51" s="59"/>
    </row>
    <row r="52" spans="1:56" ht="15.75" customHeight="1" x14ac:dyDescent="0.25">
      <c r="A52" s="38" t="s">
        <v>49</v>
      </c>
      <c r="B52" s="60">
        <v>-12233671.25734752</v>
      </c>
      <c r="C52" s="107">
        <v>-0.26430161546653902</v>
      </c>
      <c r="D52" s="60">
        <v>-12100512.060000001</v>
      </c>
      <c r="E52" s="107">
        <v>-0.24609253741317699</v>
      </c>
      <c r="F52" s="60">
        <v>-12264998.984459374</v>
      </c>
      <c r="G52" s="107">
        <v>-0.25331523861284139</v>
      </c>
      <c r="H52" s="60">
        <v>-12732443.480519999</v>
      </c>
      <c r="I52" s="107">
        <v>-0.27867732599902567</v>
      </c>
      <c r="J52" s="60">
        <v>-14076431.83</v>
      </c>
      <c r="K52" s="107">
        <v>-0.2482268500559375</v>
      </c>
      <c r="L52" s="60">
        <v>0</v>
      </c>
      <c r="M52" s="107">
        <v>0</v>
      </c>
      <c r="N52" s="60">
        <v>0</v>
      </c>
      <c r="O52" s="107">
        <v>0</v>
      </c>
      <c r="P52" s="60">
        <v>0</v>
      </c>
      <c r="Q52" s="107">
        <v>0</v>
      </c>
      <c r="R52" s="60">
        <v>0</v>
      </c>
      <c r="S52" s="107">
        <v>0</v>
      </c>
      <c r="T52" s="60">
        <v>0</v>
      </c>
      <c r="U52" s="107">
        <v>0</v>
      </c>
      <c r="V52" s="60">
        <v>0</v>
      </c>
      <c r="W52" s="107">
        <v>0</v>
      </c>
      <c r="X52" s="60">
        <v>0</v>
      </c>
      <c r="Y52" s="107">
        <v>0</v>
      </c>
      <c r="Z52" s="123">
        <v>-63408057.61232689</v>
      </c>
      <c r="AA52" s="107">
        <v>-0.25747158493061245</v>
      </c>
      <c r="AB52" s="59"/>
      <c r="AD52" s="68">
        <v>-10315.329441172644</v>
      </c>
      <c r="AE52" s="107">
        <v>-0.26430161546653907</v>
      </c>
      <c r="AF52" s="68">
        <v>-9918.6151084443991</v>
      </c>
      <c r="AG52" s="107">
        <v>-0.24609253741317694</v>
      </c>
      <c r="AH52" s="68">
        <v>-9295.4685890132132</v>
      </c>
      <c r="AI52" s="107">
        <v>-0.25331523861284139</v>
      </c>
      <c r="AJ52" s="68">
        <v>-10648.259624263002</v>
      </c>
      <c r="AK52" s="107">
        <v>-0.27867732599902573</v>
      </c>
      <c r="AL52" s="68">
        <v>-11682.461765096439</v>
      </c>
      <c r="AM52" s="107">
        <v>-0.24822685005593756</v>
      </c>
      <c r="AN52" s="68">
        <v>0</v>
      </c>
      <c r="AO52" s="107">
        <v>0</v>
      </c>
      <c r="AP52" s="68">
        <v>0</v>
      </c>
      <c r="AQ52" s="107">
        <v>0</v>
      </c>
      <c r="AR52" s="68">
        <v>0</v>
      </c>
      <c r="AS52" s="107">
        <v>0</v>
      </c>
      <c r="AT52" s="68">
        <v>0</v>
      </c>
      <c r="AU52" s="107">
        <v>0</v>
      </c>
      <c r="AV52" s="68">
        <v>0</v>
      </c>
      <c r="AW52" s="107">
        <v>0</v>
      </c>
      <c r="AX52" s="68">
        <v>0</v>
      </c>
      <c r="AY52" s="107">
        <v>0</v>
      </c>
      <c r="AZ52" s="68">
        <v>0</v>
      </c>
      <c r="BA52" s="107">
        <v>0</v>
      </c>
      <c r="BB52" s="123">
        <v>-51860.1345279897</v>
      </c>
      <c r="BC52" s="107">
        <v>-0.25762361031163927</v>
      </c>
      <c r="BD52" s="59"/>
    </row>
    <row r="53" spans="1:56" ht="15.75" customHeight="1" x14ac:dyDescent="0.25">
      <c r="A53" s="32"/>
      <c r="B53" s="62"/>
      <c r="C53" s="104"/>
      <c r="D53" s="116"/>
      <c r="E53" s="104"/>
      <c r="F53" s="62"/>
      <c r="G53" s="104"/>
      <c r="H53" s="62"/>
      <c r="I53" s="104"/>
      <c r="J53" s="62"/>
      <c r="K53" s="104"/>
      <c r="L53" s="62"/>
      <c r="M53" s="104"/>
      <c r="N53" s="62"/>
      <c r="O53" s="104"/>
      <c r="P53" s="62"/>
      <c r="Q53" s="104"/>
      <c r="R53" s="62"/>
      <c r="S53" s="104"/>
      <c r="T53" s="62"/>
      <c r="U53" s="104"/>
      <c r="V53" s="62"/>
      <c r="W53" s="104"/>
      <c r="X53" s="62"/>
      <c r="Y53" s="104"/>
      <c r="Z53" s="120"/>
      <c r="AA53" s="104"/>
      <c r="AB53" s="59"/>
      <c r="AD53" s="63"/>
      <c r="AE53" s="104"/>
      <c r="AF53" s="63"/>
      <c r="AG53" s="104"/>
      <c r="AH53" s="63"/>
      <c r="AI53" s="104"/>
      <c r="AJ53" s="63"/>
      <c r="AK53" s="104"/>
      <c r="AL53" s="63"/>
      <c r="AM53" s="104"/>
      <c r="AN53" s="63"/>
      <c r="AO53" s="104"/>
      <c r="AP53" s="63"/>
      <c r="AQ53" s="104"/>
      <c r="AR53" s="63"/>
      <c r="AS53" s="104"/>
      <c r="AT53" s="63"/>
      <c r="AU53" s="104"/>
      <c r="AV53" s="63"/>
      <c r="AW53" s="104"/>
      <c r="AX53" s="63"/>
      <c r="AY53" s="104"/>
      <c r="AZ53" s="63"/>
      <c r="BA53" s="104"/>
      <c r="BB53" s="120"/>
      <c r="BC53" s="104"/>
      <c r="BD53" s="59"/>
    </row>
    <row r="54" spans="1:56" ht="15.75" customHeight="1" x14ac:dyDescent="0.25">
      <c r="A54" s="38" t="s">
        <v>50</v>
      </c>
      <c r="B54" s="60">
        <v>17776480.518348482</v>
      </c>
      <c r="C54" s="107">
        <v>0.38405090503696027</v>
      </c>
      <c r="D54" s="60">
        <v>20882544.581467494</v>
      </c>
      <c r="E54" s="107">
        <v>0.42469594329689264</v>
      </c>
      <c r="F54" s="60">
        <v>19657083.786562499</v>
      </c>
      <c r="G54" s="107">
        <v>0.40598771154689844</v>
      </c>
      <c r="H54" s="60">
        <v>14910419.576042503</v>
      </c>
      <c r="I54" s="107">
        <v>0.3263470883128044</v>
      </c>
      <c r="J54" s="60">
        <v>20416507.630000003</v>
      </c>
      <c r="K54" s="107">
        <v>0.36002912096921047</v>
      </c>
      <c r="L54" s="60">
        <v>0</v>
      </c>
      <c r="M54" s="107">
        <v>0</v>
      </c>
      <c r="N54" s="60">
        <v>0</v>
      </c>
      <c r="O54" s="107">
        <v>0</v>
      </c>
      <c r="P54" s="60">
        <v>0</v>
      </c>
      <c r="Q54" s="107">
        <v>0</v>
      </c>
      <c r="R54" s="60">
        <v>0</v>
      </c>
      <c r="S54" s="107">
        <v>0</v>
      </c>
      <c r="T54" s="60">
        <v>0</v>
      </c>
      <c r="U54" s="107">
        <v>0</v>
      </c>
      <c r="V54" s="60">
        <v>0</v>
      </c>
      <c r="W54" s="107">
        <v>0</v>
      </c>
      <c r="X54" s="60">
        <v>0</v>
      </c>
      <c r="Y54" s="107">
        <v>0</v>
      </c>
      <c r="Z54" s="124">
        <v>93643036.092420965</v>
      </c>
      <c r="AA54" s="107">
        <v>0.38024222517333456</v>
      </c>
      <c r="AB54" s="59"/>
      <c r="AD54" s="68">
        <v>14988.979922214285</v>
      </c>
      <c r="AE54" s="107">
        <v>0.38405090503696016</v>
      </c>
      <c r="AF54" s="69">
        <v>17117.120429406634</v>
      </c>
      <c r="AG54" s="107">
        <v>0.42469594329689286</v>
      </c>
      <c r="AH54" s="69">
        <v>14897.824705987681</v>
      </c>
      <c r="AI54" s="107">
        <v>0.40598771154689856</v>
      </c>
      <c r="AJ54" s="69">
        <v>12469.721070845837</v>
      </c>
      <c r="AK54" s="107">
        <v>0.32634708831280423</v>
      </c>
      <c r="AL54" s="69">
        <v>16944.28479069149</v>
      </c>
      <c r="AM54" s="107">
        <v>0.3600291209692103</v>
      </c>
      <c r="AN54" s="69">
        <v>0</v>
      </c>
      <c r="AO54" s="107">
        <v>0</v>
      </c>
      <c r="AP54" s="69">
        <v>0</v>
      </c>
      <c r="AQ54" s="107">
        <v>0</v>
      </c>
      <c r="AR54" s="69">
        <v>0</v>
      </c>
      <c r="AS54" s="107">
        <v>0</v>
      </c>
      <c r="AT54" s="69">
        <v>0</v>
      </c>
      <c r="AU54" s="107">
        <v>0</v>
      </c>
      <c r="AV54" s="69">
        <v>0</v>
      </c>
      <c r="AW54" s="107">
        <v>0</v>
      </c>
      <c r="AX54" s="69">
        <v>0</v>
      </c>
      <c r="AY54" s="107">
        <v>0</v>
      </c>
      <c r="AZ54" s="69">
        <v>0</v>
      </c>
      <c r="BA54" s="107">
        <v>0</v>
      </c>
      <c r="BB54" s="124">
        <v>76417.930919145932</v>
      </c>
      <c r="BC54" s="107">
        <v>0.3796184378447845</v>
      </c>
      <c r="BD54" s="59"/>
    </row>
    <row r="55" spans="1:56" ht="15.75" customHeight="1" x14ac:dyDescent="0.25">
      <c r="A55" s="32"/>
      <c r="B55" s="62"/>
      <c r="C55" s="104"/>
      <c r="D55" s="116"/>
      <c r="E55" s="104"/>
      <c r="F55" s="62"/>
      <c r="G55" s="104"/>
      <c r="H55" s="62"/>
      <c r="I55" s="104"/>
      <c r="J55" s="62"/>
      <c r="K55" s="104"/>
      <c r="L55" s="62"/>
      <c r="M55" s="104"/>
      <c r="N55" s="62"/>
      <c r="O55" s="104"/>
      <c r="P55" s="62"/>
      <c r="Q55" s="104"/>
      <c r="R55" s="62"/>
      <c r="S55" s="104"/>
      <c r="T55" s="62"/>
      <c r="U55" s="104"/>
      <c r="V55" s="62"/>
      <c r="W55" s="104"/>
      <c r="X55" s="62"/>
      <c r="Y55" s="104"/>
      <c r="Z55" s="120"/>
      <c r="AA55" s="104"/>
      <c r="AB55" s="59"/>
      <c r="AD55" s="63"/>
      <c r="AE55" s="104"/>
      <c r="AF55" s="63"/>
      <c r="AG55" s="104"/>
      <c r="AH55" s="63"/>
      <c r="AI55" s="104"/>
      <c r="AJ55" s="63"/>
      <c r="AK55" s="104"/>
      <c r="AL55" s="63"/>
      <c r="AM55" s="104"/>
      <c r="AN55" s="63"/>
      <c r="AO55" s="104"/>
      <c r="AP55" s="63"/>
      <c r="AQ55" s="104"/>
      <c r="AR55" s="63"/>
      <c r="AS55" s="104"/>
      <c r="AT55" s="63"/>
      <c r="AU55" s="104"/>
      <c r="AV55" s="63"/>
      <c r="AW55" s="104"/>
      <c r="AX55" s="63"/>
      <c r="AY55" s="104"/>
      <c r="AZ55" s="63"/>
      <c r="BA55" s="104"/>
      <c r="BB55" s="120"/>
      <c r="BC55" s="104"/>
      <c r="BD55" s="59"/>
    </row>
    <row r="56" spans="1:56" ht="15.75" customHeight="1" x14ac:dyDescent="0.25">
      <c r="A56" s="41" t="s">
        <v>51</v>
      </c>
      <c r="B56" s="62"/>
      <c r="C56" s="104"/>
      <c r="D56" s="116"/>
      <c r="E56" s="104"/>
      <c r="F56" s="62"/>
      <c r="G56" s="104"/>
      <c r="H56" s="62"/>
      <c r="I56" s="104"/>
      <c r="J56" s="62"/>
      <c r="K56" s="104"/>
      <c r="L56" s="62"/>
      <c r="M56" s="104"/>
      <c r="N56" s="62"/>
      <c r="O56" s="104"/>
      <c r="P56" s="62"/>
      <c r="Q56" s="104"/>
      <c r="R56" s="62"/>
      <c r="S56" s="104"/>
      <c r="T56" s="62"/>
      <c r="U56" s="104"/>
      <c r="V56" s="62"/>
      <c r="W56" s="104"/>
      <c r="X56" s="62"/>
      <c r="Y56" s="104"/>
      <c r="Z56" s="120"/>
      <c r="AA56" s="104"/>
      <c r="AB56" s="59"/>
      <c r="AD56" s="63"/>
      <c r="AE56" s="104"/>
      <c r="AF56" s="63"/>
      <c r="AG56" s="104"/>
      <c r="AH56" s="63"/>
      <c r="AI56" s="104"/>
      <c r="AJ56" s="63"/>
      <c r="AK56" s="104"/>
      <c r="AL56" s="63"/>
      <c r="AM56" s="104"/>
      <c r="AN56" s="63"/>
      <c r="AO56" s="104"/>
      <c r="AP56" s="63"/>
      <c r="AQ56" s="104"/>
      <c r="AR56" s="63"/>
      <c r="AS56" s="104"/>
      <c r="AT56" s="63"/>
      <c r="AU56" s="104"/>
      <c r="AV56" s="63"/>
      <c r="AW56" s="104"/>
      <c r="AX56" s="63"/>
      <c r="AY56" s="104"/>
      <c r="AZ56" s="63"/>
      <c r="BA56" s="104"/>
      <c r="BB56" s="120"/>
      <c r="BC56" s="104"/>
      <c r="BD56" s="59"/>
    </row>
    <row r="57" spans="1:56" ht="15.75" customHeight="1" x14ac:dyDescent="0.25">
      <c r="A57" s="42" t="s">
        <v>53</v>
      </c>
      <c r="B57" s="62">
        <v>0</v>
      </c>
      <c r="C57" s="104">
        <v>0</v>
      </c>
      <c r="D57" s="116">
        <v>0</v>
      </c>
      <c r="E57" s="104">
        <v>0</v>
      </c>
      <c r="F57" s="62">
        <v>0</v>
      </c>
      <c r="G57" s="104">
        <v>0</v>
      </c>
      <c r="H57" s="62">
        <v>0</v>
      </c>
      <c r="I57" s="104">
        <v>0</v>
      </c>
      <c r="J57" s="62">
        <v>0</v>
      </c>
      <c r="K57" s="104">
        <v>0</v>
      </c>
      <c r="L57" s="62">
        <v>0</v>
      </c>
      <c r="M57" s="104">
        <v>0</v>
      </c>
      <c r="N57" s="62">
        <v>0</v>
      </c>
      <c r="O57" s="104">
        <v>0</v>
      </c>
      <c r="P57" s="62">
        <v>0</v>
      </c>
      <c r="Q57" s="104">
        <v>0</v>
      </c>
      <c r="R57" s="62">
        <v>0</v>
      </c>
      <c r="S57" s="104">
        <v>0</v>
      </c>
      <c r="T57" s="62">
        <v>0</v>
      </c>
      <c r="U57" s="104">
        <v>0</v>
      </c>
      <c r="V57" s="62">
        <v>0</v>
      </c>
      <c r="W57" s="104">
        <v>0</v>
      </c>
      <c r="X57" s="62">
        <v>0</v>
      </c>
      <c r="Y57" s="104">
        <v>0</v>
      </c>
      <c r="Z57" s="117">
        <v>0</v>
      </c>
      <c r="AA57" s="104">
        <v>0</v>
      </c>
      <c r="AB57" s="59"/>
      <c r="AD57" s="63">
        <v>0</v>
      </c>
      <c r="AE57" s="104">
        <v>0</v>
      </c>
      <c r="AF57" s="63">
        <v>0</v>
      </c>
      <c r="AG57" s="104">
        <v>0</v>
      </c>
      <c r="AH57" s="63">
        <v>0</v>
      </c>
      <c r="AI57" s="104">
        <v>0</v>
      </c>
      <c r="AJ57" s="63">
        <v>0</v>
      </c>
      <c r="AK57" s="104">
        <v>0</v>
      </c>
      <c r="AL57" s="63">
        <v>0</v>
      </c>
      <c r="AM57" s="104">
        <v>0</v>
      </c>
      <c r="AN57" s="63">
        <v>0</v>
      </c>
      <c r="AO57" s="104">
        <v>0</v>
      </c>
      <c r="AP57" s="63">
        <v>0</v>
      </c>
      <c r="AQ57" s="104">
        <v>0</v>
      </c>
      <c r="AR57" s="63">
        <v>0</v>
      </c>
      <c r="AS57" s="104">
        <v>0</v>
      </c>
      <c r="AT57" s="63">
        <v>0</v>
      </c>
      <c r="AU57" s="104">
        <v>0</v>
      </c>
      <c r="AV57" s="63">
        <v>0</v>
      </c>
      <c r="AW57" s="104">
        <v>0</v>
      </c>
      <c r="AX57" s="63">
        <v>0</v>
      </c>
      <c r="AY57" s="104">
        <v>0</v>
      </c>
      <c r="AZ57" s="63">
        <v>0</v>
      </c>
      <c r="BA57" s="104">
        <v>0</v>
      </c>
      <c r="BB57" s="117">
        <v>0</v>
      </c>
      <c r="BC57" s="104">
        <v>0</v>
      </c>
      <c r="BD57" s="59"/>
    </row>
    <row r="58" spans="1:56" ht="15.75" customHeight="1" x14ac:dyDescent="0.25">
      <c r="A58" s="42" t="s">
        <v>54</v>
      </c>
      <c r="B58" s="62">
        <v>0</v>
      </c>
      <c r="C58" s="104">
        <v>0</v>
      </c>
      <c r="D58" s="116">
        <v>0</v>
      </c>
      <c r="E58" s="104">
        <v>0</v>
      </c>
      <c r="F58" s="62">
        <v>0</v>
      </c>
      <c r="G58" s="104">
        <v>0</v>
      </c>
      <c r="H58" s="62">
        <v>0</v>
      </c>
      <c r="I58" s="104">
        <v>0</v>
      </c>
      <c r="J58" s="62">
        <v>0</v>
      </c>
      <c r="K58" s="104">
        <v>0</v>
      </c>
      <c r="L58" s="62">
        <v>0</v>
      </c>
      <c r="M58" s="104">
        <v>0</v>
      </c>
      <c r="N58" s="62">
        <v>0</v>
      </c>
      <c r="O58" s="104">
        <v>0</v>
      </c>
      <c r="P58" s="62">
        <v>0</v>
      </c>
      <c r="Q58" s="104">
        <v>0</v>
      </c>
      <c r="R58" s="62">
        <v>0</v>
      </c>
      <c r="S58" s="104">
        <v>0</v>
      </c>
      <c r="T58" s="62">
        <v>0</v>
      </c>
      <c r="U58" s="104">
        <v>0</v>
      </c>
      <c r="V58" s="62">
        <v>0</v>
      </c>
      <c r="W58" s="104">
        <v>0</v>
      </c>
      <c r="X58" s="62">
        <v>0</v>
      </c>
      <c r="Y58" s="104">
        <v>0</v>
      </c>
      <c r="Z58" s="117">
        <v>0</v>
      </c>
      <c r="AA58" s="104">
        <v>0</v>
      </c>
      <c r="AB58" s="59"/>
      <c r="AD58" s="63">
        <v>0</v>
      </c>
      <c r="AE58" s="104">
        <v>0</v>
      </c>
      <c r="AF58" s="63">
        <v>0</v>
      </c>
      <c r="AG58" s="104">
        <v>0</v>
      </c>
      <c r="AH58" s="63">
        <v>0</v>
      </c>
      <c r="AI58" s="104">
        <v>0</v>
      </c>
      <c r="AJ58" s="63">
        <v>0</v>
      </c>
      <c r="AK58" s="104">
        <v>0</v>
      </c>
      <c r="AL58" s="63">
        <v>0</v>
      </c>
      <c r="AM58" s="104">
        <v>0</v>
      </c>
      <c r="AN58" s="63">
        <v>0</v>
      </c>
      <c r="AO58" s="104">
        <v>0</v>
      </c>
      <c r="AP58" s="63">
        <v>0</v>
      </c>
      <c r="AQ58" s="104">
        <v>0</v>
      </c>
      <c r="AR58" s="63">
        <v>0</v>
      </c>
      <c r="AS58" s="104">
        <v>0</v>
      </c>
      <c r="AT58" s="63">
        <v>0</v>
      </c>
      <c r="AU58" s="104">
        <v>0</v>
      </c>
      <c r="AV58" s="63">
        <v>0</v>
      </c>
      <c r="AW58" s="104">
        <v>0</v>
      </c>
      <c r="AX58" s="63">
        <v>0</v>
      </c>
      <c r="AY58" s="104">
        <v>0</v>
      </c>
      <c r="AZ58" s="63">
        <v>0</v>
      </c>
      <c r="BA58" s="104">
        <v>0</v>
      </c>
      <c r="BB58" s="117">
        <v>0</v>
      </c>
      <c r="BC58" s="104">
        <v>0</v>
      </c>
      <c r="BD58" s="59"/>
    </row>
    <row r="59" spans="1:56" x14ac:dyDescent="0.25">
      <c r="A59" s="92" t="s">
        <v>123</v>
      </c>
      <c r="B59" s="62">
        <v>0</v>
      </c>
      <c r="C59" s="104">
        <v>0</v>
      </c>
      <c r="D59" s="116">
        <v>0</v>
      </c>
      <c r="E59" s="104">
        <v>0</v>
      </c>
      <c r="F59" s="62">
        <v>0</v>
      </c>
      <c r="G59" s="104">
        <v>0</v>
      </c>
      <c r="H59" s="62">
        <v>0</v>
      </c>
      <c r="I59" s="104">
        <v>0</v>
      </c>
      <c r="J59" s="62">
        <v>0</v>
      </c>
      <c r="K59" s="104">
        <v>0</v>
      </c>
      <c r="L59" s="62">
        <v>0</v>
      </c>
      <c r="M59" s="104">
        <v>0</v>
      </c>
      <c r="N59" s="62">
        <v>0</v>
      </c>
      <c r="O59" s="104">
        <v>0</v>
      </c>
      <c r="P59" s="62">
        <v>0</v>
      </c>
      <c r="Q59" s="104">
        <v>0</v>
      </c>
      <c r="R59" s="62">
        <v>0</v>
      </c>
      <c r="S59" s="104">
        <v>0</v>
      </c>
      <c r="T59" s="62">
        <v>0</v>
      </c>
      <c r="U59" s="104">
        <v>0</v>
      </c>
      <c r="V59" s="62">
        <v>0</v>
      </c>
      <c r="W59" s="104">
        <v>0</v>
      </c>
      <c r="X59" s="62">
        <v>0</v>
      </c>
      <c r="Y59" s="104">
        <v>0</v>
      </c>
      <c r="Z59" s="117">
        <v>0</v>
      </c>
      <c r="AA59" s="104">
        <v>0</v>
      </c>
      <c r="AB59" s="59"/>
      <c r="AD59" s="63">
        <v>0</v>
      </c>
      <c r="AE59" s="104">
        <v>0</v>
      </c>
      <c r="AF59" s="63">
        <v>0</v>
      </c>
      <c r="AG59" s="104">
        <v>0</v>
      </c>
      <c r="AH59" s="63">
        <v>0</v>
      </c>
      <c r="AI59" s="104">
        <v>0</v>
      </c>
      <c r="AJ59" s="63">
        <v>0</v>
      </c>
      <c r="AK59" s="104">
        <v>0</v>
      </c>
      <c r="AL59" s="63">
        <v>0</v>
      </c>
      <c r="AM59" s="104">
        <v>0</v>
      </c>
      <c r="AN59" s="63">
        <v>0</v>
      </c>
      <c r="AO59" s="104">
        <v>0</v>
      </c>
      <c r="AP59" s="63">
        <v>0</v>
      </c>
      <c r="AQ59" s="104">
        <v>0</v>
      </c>
      <c r="AR59" s="63">
        <v>0</v>
      </c>
      <c r="AS59" s="104">
        <v>0</v>
      </c>
      <c r="AT59" s="63">
        <v>0</v>
      </c>
      <c r="AU59" s="104">
        <v>0</v>
      </c>
      <c r="AV59" s="63">
        <v>0</v>
      </c>
      <c r="AW59" s="104">
        <v>0</v>
      </c>
      <c r="AX59" s="63">
        <v>0</v>
      </c>
      <c r="AY59" s="104">
        <v>0</v>
      </c>
      <c r="AZ59" s="63">
        <v>0</v>
      </c>
      <c r="BA59" s="104">
        <v>0</v>
      </c>
      <c r="BB59" s="117">
        <v>0</v>
      </c>
      <c r="BC59" s="104">
        <v>0</v>
      </c>
      <c r="BD59" s="59"/>
    </row>
    <row r="60" spans="1:56" x14ac:dyDescent="0.25">
      <c r="A60" s="92" t="s">
        <v>47</v>
      </c>
      <c r="B60" s="62">
        <v>0</v>
      </c>
      <c r="C60" s="104">
        <v>0</v>
      </c>
      <c r="D60" s="116">
        <v>0</v>
      </c>
      <c r="E60" s="104">
        <v>0</v>
      </c>
      <c r="F60" s="62">
        <v>0</v>
      </c>
      <c r="G60" s="104">
        <v>0</v>
      </c>
      <c r="H60" s="62">
        <v>0</v>
      </c>
      <c r="I60" s="104">
        <v>0</v>
      </c>
      <c r="J60" s="62">
        <v>0</v>
      </c>
      <c r="K60" s="104">
        <v>0</v>
      </c>
      <c r="L60" s="62">
        <v>0</v>
      </c>
      <c r="M60" s="104">
        <v>0</v>
      </c>
      <c r="N60" s="62">
        <v>0</v>
      </c>
      <c r="O60" s="104">
        <v>0</v>
      </c>
      <c r="P60" s="62">
        <v>0</v>
      </c>
      <c r="Q60" s="104">
        <v>0</v>
      </c>
      <c r="R60" s="62">
        <v>0</v>
      </c>
      <c r="S60" s="104">
        <v>0</v>
      </c>
      <c r="T60" s="62">
        <v>0</v>
      </c>
      <c r="U60" s="104">
        <v>0</v>
      </c>
      <c r="V60" s="62">
        <v>0</v>
      </c>
      <c r="W60" s="104">
        <v>0</v>
      </c>
      <c r="X60" s="62">
        <v>0</v>
      </c>
      <c r="Y60" s="104">
        <v>0</v>
      </c>
      <c r="Z60" s="117">
        <v>0</v>
      </c>
      <c r="AA60" s="104">
        <v>0</v>
      </c>
      <c r="AB60" s="59"/>
      <c r="AD60" s="63">
        <v>0</v>
      </c>
      <c r="AE60" s="104">
        <v>0</v>
      </c>
      <c r="AF60" s="63">
        <v>0</v>
      </c>
      <c r="AG60" s="104">
        <v>0</v>
      </c>
      <c r="AH60" s="63">
        <v>0</v>
      </c>
      <c r="AI60" s="104">
        <v>0</v>
      </c>
      <c r="AJ60" s="63">
        <v>0</v>
      </c>
      <c r="AK60" s="104">
        <v>0</v>
      </c>
      <c r="AL60" s="63">
        <v>0</v>
      </c>
      <c r="AM60" s="104">
        <v>0</v>
      </c>
      <c r="AN60" s="63">
        <v>0</v>
      </c>
      <c r="AO60" s="104">
        <v>0</v>
      </c>
      <c r="AP60" s="63">
        <v>0</v>
      </c>
      <c r="AQ60" s="104">
        <v>0</v>
      </c>
      <c r="AR60" s="63">
        <v>0</v>
      </c>
      <c r="AS60" s="104">
        <v>0</v>
      </c>
      <c r="AT60" s="63">
        <v>0</v>
      </c>
      <c r="AU60" s="104">
        <v>0</v>
      </c>
      <c r="AV60" s="63">
        <v>0</v>
      </c>
      <c r="AW60" s="104">
        <v>0</v>
      </c>
      <c r="AX60" s="63">
        <v>0</v>
      </c>
      <c r="AY60" s="104">
        <v>0</v>
      </c>
      <c r="AZ60" s="63">
        <v>0</v>
      </c>
      <c r="BA60" s="104">
        <v>0</v>
      </c>
      <c r="BB60" s="117">
        <v>0</v>
      </c>
      <c r="BC60" s="104">
        <v>0</v>
      </c>
      <c r="BD60" s="59"/>
    </row>
    <row r="61" spans="1:56" x14ac:dyDescent="0.25">
      <c r="A61" s="32" t="s">
        <v>119</v>
      </c>
      <c r="B61" s="62">
        <v>0</v>
      </c>
      <c r="C61" s="104">
        <v>0</v>
      </c>
      <c r="D61" s="116">
        <v>0</v>
      </c>
      <c r="E61" s="104">
        <v>0</v>
      </c>
      <c r="F61" s="62">
        <v>0</v>
      </c>
      <c r="G61" s="104">
        <v>0</v>
      </c>
      <c r="H61" s="62">
        <v>0</v>
      </c>
      <c r="I61" s="104">
        <v>0</v>
      </c>
      <c r="J61" s="62">
        <v>0</v>
      </c>
      <c r="K61" s="104">
        <v>0</v>
      </c>
      <c r="L61" s="62">
        <v>0</v>
      </c>
      <c r="M61" s="104">
        <v>0</v>
      </c>
      <c r="N61" s="62">
        <v>0</v>
      </c>
      <c r="O61" s="104">
        <v>0</v>
      </c>
      <c r="P61" s="62">
        <v>0</v>
      </c>
      <c r="Q61" s="104">
        <v>0</v>
      </c>
      <c r="R61" s="62">
        <v>0</v>
      </c>
      <c r="S61" s="104">
        <v>0</v>
      </c>
      <c r="T61" s="62">
        <v>0</v>
      </c>
      <c r="U61" s="104">
        <v>0</v>
      </c>
      <c r="V61" s="62">
        <v>0</v>
      </c>
      <c r="W61" s="104">
        <v>0</v>
      </c>
      <c r="X61" s="62">
        <v>0</v>
      </c>
      <c r="Y61" s="104">
        <v>0</v>
      </c>
      <c r="Z61" s="117">
        <v>0</v>
      </c>
      <c r="AA61" s="104">
        <v>0</v>
      </c>
      <c r="AB61" s="59"/>
      <c r="AD61" s="63">
        <v>0</v>
      </c>
      <c r="AE61" s="104">
        <v>0</v>
      </c>
      <c r="AF61" s="63">
        <v>0</v>
      </c>
      <c r="AG61" s="104">
        <v>0</v>
      </c>
      <c r="AH61" s="63">
        <v>0</v>
      </c>
      <c r="AI61" s="104">
        <v>0</v>
      </c>
      <c r="AJ61" s="63">
        <v>0</v>
      </c>
      <c r="AK61" s="104">
        <v>0</v>
      </c>
      <c r="AL61" s="63">
        <v>0</v>
      </c>
      <c r="AM61" s="104">
        <v>0</v>
      </c>
      <c r="AN61" s="63">
        <v>0</v>
      </c>
      <c r="AO61" s="104">
        <v>0</v>
      </c>
      <c r="AP61" s="63">
        <v>0</v>
      </c>
      <c r="AQ61" s="104">
        <v>0</v>
      </c>
      <c r="AR61" s="63">
        <v>0</v>
      </c>
      <c r="AS61" s="104">
        <v>0</v>
      </c>
      <c r="AT61" s="63">
        <v>0</v>
      </c>
      <c r="AU61" s="104">
        <v>0</v>
      </c>
      <c r="AV61" s="63">
        <v>0</v>
      </c>
      <c r="AW61" s="104">
        <v>0</v>
      </c>
      <c r="AX61" s="63">
        <v>0</v>
      </c>
      <c r="AY61" s="104">
        <v>0</v>
      </c>
      <c r="AZ61" s="63">
        <v>0</v>
      </c>
      <c r="BA61" s="104">
        <v>0</v>
      </c>
      <c r="BB61" s="117">
        <v>0</v>
      </c>
      <c r="BC61" s="104">
        <v>0</v>
      </c>
      <c r="BD61" s="59"/>
    </row>
    <row r="62" spans="1:56" x14ac:dyDescent="0.25">
      <c r="A62" s="93" t="s">
        <v>120</v>
      </c>
      <c r="B62" s="125">
        <v>-2433333</v>
      </c>
      <c r="C62" s="104">
        <v>-5.2570796561316357E-2</v>
      </c>
      <c r="D62" s="125">
        <v>-7319880</v>
      </c>
      <c r="E62" s="104">
        <v>-0.14886707552770836</v>
      </c>
      <c r="F62" s="125">
        <v>-7916760</v>
      </c>
      <c r="G62" s="104">
        <v>-0.16350885564537168</v>
      </c>
      <c r="H62" s="125">
        <v>-9578888.9999999646</v>
      </c>
      <c r="I62" s="104">
        <v>-0.20965490062025793</v>
      </c>
      <c r="J62" s="125">
        <v>-10861111.11111111</v>
      </c>
      <c r="K62" s="104">
        <v>-0.19152718755564452</v>
      </c>
      <c r="L62" s="125">
        <v>0</v>
      </c>
      <c r="M62" s="104">
        <v>0</v>
      </c>
      <c r="N62" s="125">
        <v>0</v>
      </c>
      <c r="O62" s="104">
        <v>0</v>
      </c>
      <c r="P62" s="125">
        <v>0</v>
      </c>
      <c r="Q62" s="104">
        <v>0</v>
      </c>
      <c r="R62" s="125">
        <v>0</v>
      </c>
      <c r="S62" s="104">
        <v>0</v>
      </c>
      <c r="T62" s="125">
        <v>0</v>
      </c>
      <c r="U62" s="104">
        <v>0</v>
      </c>
      <c r="V62" s="125">
        <v>0</v>
      </c>
      <c r="W62" s="104">
        <v>0</v>
      </c>
      <c r="X62" s="125">
        <v>0</v>
      </c>
      <c r="Y62" s="104">
        <v>0</v>
      </c>
      <c r="Z62" s="126">
        <v>-38109973.111111075</v>
      </c>
      <c r="AA62" s="104">
        <v>-0.15474744926854908</v>
      </c>
      <c r="AB62" s="59"/>
      <c r="AD62" s="72">
        <v>-2051.766064908893</v>
      </c>
      <c r="AE62" s="104">
        <v>-5.2570796561316364E-2</v>
      </c>
      <c r="AF62" s="72">
        <v>-6000</v>
      </c>
      <c r="AG62" s="104">
        <v>-0.14886707552770836</v>
      </c>
      <c r="AH62" s="72">
        <v>-6000</v>
      </c>
      <c r="AI62" s="104">
        <v>-0.16350885564537168</v>
      </c>
      <c r="AJ62" s="72">
        <v>-8010.9129987538699</v>
      </c>
      <c r="AK62" s="104">
        <v>-0.20965490062025796</v>
      </c>
      <c r="AL62" s="72">
        <v>-9013.9686544427095</v>
      </c>
      <c r="AM62" s="104">
        <v>-0.19152718755564452</v>
      </c>
      <c r="AN62" s="72">
        <v>0</v>
      </c>
      <c r="AO62" s="104">
        <v>0</v>
      </c>
      <c r="AP62" s="72">
        <v>0</v>
      </c>
      <c r="AQ62" s="104">
        <v>0</v>
      </c>
      <c r="AR62" s="72">
        <v>0</v>
      </c>
      <c r="AS62" s="104">
        <v>0</v>
      </c>
      <c r="AT62" s="72">
        <v>0</v>
      </c>
      <c r="AU62" s="104">
        <v>0</v>
      </c>
      <c r="AV62" s="72">
        <v>0</v>
      </c>
      <c r="AW62" s="104">
        <v>0</v>
      </c>
      <c r="AX62" s="72">
        <v>0</v>
      </c>
      <c r="AY62" s="104">
        <v>0</v>
      </c>
      <c r="AZ62" s="72">
        <v>0</v>
      </c>
      <c r="BA62" s="104">
        <v>0</v>
      </c>
      <c r="BB62" s="126">
        <v>-31076.647718105472</v>
      </c>
      <c r="BC62" s="104">
        <v>-0.1543782763849233</v>
      </c>
      <c r="BD62" s="59"/>
    </row>
    <row r="63" spans="1:56" ht="15.75" customHeight="1" x14ac:dyDescent="0.25">
      <c r="A63" s="38" t="s">
        <v>58</v>
      </c>
      <c r="B63" s="60">
        <v>-2433333</v>
      </c>
      <c r="C63" s="107">
        <v>-5.2570796561316357E-2</v>
      </c>
      <c r="D63" s="60">
        <v>-7319880</v>
      </c>
      <c r="E63" s="107">
        <v>-0.14886707552770836</v>
      </c>
      <c r="F63" s="60">
        <v>-7916760</v>
      </c>
      <c r="G63" s="107">
        <v>-0.16350885564537168</v>
      </c>
      <c r="H63" s="60">
        <v>-9578888.9999999646</v>
      </c>
      <c r="I63" s="107">
        <v>-0.20965490062025793</v>
      </c>
      <c r="J63" s="60">
        <v>-10861111.11111111</v>
      </c>
      <c r="K63" s="107">
        <v>-0.19152718755564452</v>
      </c>
      <c r="L63" s="60">
        <v>0</v>
      </c>
      <c r="M63" s="107">
        <v>0</v>
      </c>
      <c r="N63" s="60">
        <v>0</v>
      </c>
      <c r="O63" s="107">
        <v>0</v>
      </c>
      <c r="P63" s="60">
        <v>0</v>
      </c>
      <c r="Q63" s="107">
        <v>0</v>
      </c>
      <c r="R63" s="60">
        <v>0</v>
      </c>
      <c r="S63" s="107">
        <v>0</v>
      </c>
      <c r="T63" s="60">
        <v>0</v>
      </c>
      <c r="U63" s="107">
        <v>0</v>
      </c>
      <c r="V63" s="60">
        <v>0</v>
      </c>
      <c r="W63" s="107">
        <v>0</v>
      </c>
      <c r="X63" s="60">
        <v>0</v>
      </c>
      <c r="Y63" s="107">
        <v>0</v>
      </c>
      <c r="Z63" s="127">
        <v>-38109973.111111075</v>
      </c>
      <c r="AA63" s="107">
        <v>-0.15474744926854908</v>
      </c>
      <c r="AB63" s="59"/>
      <c r="AD63" s="60">
        <v>-2051.766064908893</v>
      </c>
      <c r="AE63" s="107">
        <v>-5.2570796561316364E-2</v>
      </c>
      <c r="AF63" s="60">
        <v>-6000</v>
      </c>
      <c r="AG63" s="107">
        <v>-0.14886707552770836</v>
      </c>
      <c r="AH63" s="60">
        <v>-6000</v>
      </c>
      <c r="AI63" s="107">
        <v>-0.16350885564537168</v>
      </c>
      <c r="AJ63" s="60">
        <v>-8010.9129987538699</v>
      </c>
      <c r="AK63" s="107">
        <v>-0.20965490062025796</v>
      </c>
      <c r="AL63" s="60">
        <v>-9013.9686544427095</v>
      </c>
      <c r="AM63" s="107">
        <v>-0.19152718755564452</v>
      </c>
      <c r="AN63" s="60">
        <v>0</v>
      </c>
      <c r="AO63" s="107">
        <v>0</v>
      </c>
      <c r="AP63" s="60">
        <v>0</v>
      </c>
      <c r="AQ63" s="107">
        <v>0</v>
      </c>
      <c r="AR63" s="60">
        <v>0</v>
      </c>
      <c r="AS63" s="107">
        <v>0</v>
      </c>
      <c r="AT63" s="60">
        <v>0</v>
      </c>
      <c r="AU63" s="107">
        <v>0</v>
      </c>
      <c r="AV63" s="60">
        <v>0</v>
      </c>
      <c r="AW63" s="107">
        <v>0</v>
      </c>
      <c r="AX63" s="60">
        <v>0</v>
      </c>
      <c r="AY63" s="107">
        <v>0</v>
      </c>
      <c r="AZ63" s="60">
        <v>0</v>
      </c>
      <c r="BA63" s="107">
        <v>0</v>
      </c>
      <c r="BB63" s="127">
        <v>-31076.647718105472</v>
      </c>
      <c r="BC63" s="107">
        <v>-0.1543782763849233</v>
      </c>
      <c r="BD63" s="59"/>
    </row>
    <row r="64" spans="1:56" ht="15.75" customHeight="1" x14ac:dyDescent="0.25">
      <c r="A64" s="32"/>
      <c r="B64" s="62"/>
      <c r="C64" s="104"/>
      <c r="D64" s="116"/>
      <c r="E64" s="104"/>
      <c r="F64" s="62"/>
      <c r="G64" s="104"/>
      <c r="H64" s="62"/>
      <c r="I64" s="104"/>
      <c r="J64" s="62"/>
      <c r="K64" s="104"/>
      <c r="L64" s="62"/>
      <c r="M64" s="104"/>
      <c r="N64" s="62"/>
      <c r="O64" s="104"/>
      <c r="P64" s="62"/>
      <c r="Q64" s="104"/>
      <c r="R64" s="62"/>
      <c r="S64" s="104"/>
      <c r="T64" s="62"/>
      <c r="U64" s="104"/>
      <c r="V64" s="62"/>
      <c r="W64" s="104"/>
      <c r="X64" s="62"/>
      <c r="Y64" s="104"/>
      <c r="Z64" s="120"/>
      <c r="AA64" s="104"/>
      <c r="AB64" s="59"/>
      <c r="AD64" s="63"/>
      <c r="AE64" s="104"/>
      <c r="AF64" s="63"/>
      <c r="AG64" s="104"/>
      <c r="AH64" s="63"/>
      <c r="AI64" s="104"/>
      <c r="AJ64" s="63"/>
      <c r="AK64" s="104"/>
      <c r="AL64" s="63"/>
      <c r="AM64" s="104"/>
      <c r="AN64" s="63"/>
      <c r="AO64" s="104"/>
      <c r="AP64" s="63"/>
      <c r="AQ64" s="104"/>
      <c r="AR64" s="63"/>
      <c r="AS64" s="104"/>
      <c r="AT64" s="63"/>
      <c r="AU64" s="104"/>
      <c r="AV64" s="63"/>
      <c r="AW64" s="104"/>
      <c r="AX64" s="63"/>
      <c r="AY64" s="104"/>
      <c r="AZ64" s="63"/>
      <c r="BA64" s="104"/>
      <c r="BB64" s="120"/>
      <c r="BC64" s="104"/>
      <c r="BD64" s="59"/>
    </row>
    <row r="65" spans="1:56" ht="15.75" customHeight="1" x14ac:dyDescent="0.25">
      <c r="A65" s="38" t="s">
        <v>117</v>
      </c>
      <c r="B65" s="60">
        <v>15343147.518348482</v>
      </c>
      <c r="C65" s="107">
        <v>0.33148010847564391</v>
      </c>
      <c r="D65" s="118">
        <v>13562664.581467494</v>
      </c>
      <c r="E65" s="107">
        <v>0.2758288677691843</v>
      </c>
      <c r="F65" s="118">
        <v>11740323.786562499</v>
      </c>
      <c r="G65" s="107">
        <v>0.24247885590152679</v>
      </c>
      <c r="H65" s="118">
        <v>5331530.5760425385</v>
      </c>
      <c r="I65" s="107">
        <v>0.1166921876925465</v>
      </c>
      <c r="J65" s="118">
        <v>9555396.5188888926</v>
      </c>
      <c r="K65" s="107">
        <v>0.16850193341356595</v>
      </c>
      <c r="L65" s="118">
        <v>0</v>
      </c>
      <c r="M65" s="107">
        <v>0</v>
      </c>
      <c r="N65" s="118">
        <v>0</v>
      </c>
      <c r="O65" s="107">
        <v>0</v>
      </c>
      <c r="P65" s="118">
        <v>0</v>
      </c>
      <c r="Q65" s="107">
        <v>0</v>
      </c>
      <c r="R65" s="118">
        <v>0</v>
      </c>
      <c r="S65" s="107">
        <v>0</v>
      </c>
      <c r="T65" s="118">
        <v>0</v>
      </c>
      <c r="U65" s="107">
        <v>0</v>
      </c>
      <c r="V65" s="118">
        <v>0</v>
      </c>
      <c r="W65" s="107">
        <v>0</v>
      </c>
      <c r="X65" s="118">
        <v>0</v>
      </c>
      <c r="Y65" s="107">
        <v>0</v>
      </c>
      <c r="Z65" s="119">
        <v>55533062.981309891</v>
      </c>
      <c r="AA65" s="107">
        <v>0.2254947759047855</v>
      </c>
      <c r="AB65" s="59"/>
      <c r="AD65" s="68">
        <v>12937.213857305393</v>
      </c>
      <c r="AE65" s="107">
        <v>0.33148010847564385</v>
      </c>
      <c r="AF65" s="69">
        <v>11117.120429406634</v>
      </c>
      <c r="AG65" s="107">
        <v>0.27582886776918447</v>
      </c>
      <c r="AH65" s="69">
        <v>8897.8247059876812</v>
      </c>
      <c r="AI65" s="107">
        <v>0.2424788559015269</v>
      </c>
      <c r="AJ65" s="69">
        <v>4458.808072091967</v>
      </c>
      <c r="AK65" s="107">
        <v>0.11669218769254627</v>
      </c>
      <c r="AL65" s="69">
        <v>7930.3161362487808</v>
      </c>
      <c r="AM65" s="107">
        <v>0.16850193341356576</v>
      </c>
      <c r="AN65" s="69">
        <v>0</v>
      </c>
      <c r="AO65" s="107">
        <v>0</v>
      </c>
      <c r="AP65" s="69">
        <v>0</v>
      </c>
      <c r="AQ65" s="107">
        <v>0</v>
      </c>
      <c r="AR65" s="69">
        <v>0</v>
      </c>
      <c r="AS65" s="107">
        <v>0</v>
      </c>
      <c r="AT65" s="69">
        <v>0</v>
      </c>
      <c r="AU65" s="107">
        <v>0</v>
      </c>
      <c r="AV65" s="69">
        <v>0</v>
      </c>
      <c r="AW65" s="107">
        <v>0</v>
      </c>
      <c r="AX65" s="69">
        <v>0</v>
      </c>
      <c r="AY65" s="107">
        <v>0</v>
      </c>
      <c r="AZ65" s="69">
        <v>0</v>
      </c>
      <c r="BA65" s="107">
        <v>0</v>
      </c>
      <c r="BB65" s="119">
        <v>45341.28320104046</v>
      </c>
      <c r="BC65" s="107">
        <v>0.22524016145986123</v>
      </c>
      <c r="BD65" s="59"/>
    </row>
    <row r="66" spans="1:56" x14ac:dyDescent="0.25">
      <c r="A66" s="38" t="s">
        <v>118</v>
      </c>
      <c r="B66" s="45">
        <v>0.33148010847564391</v>
      </c>
      <c r="C66" s="107"/>
      <c r="D66" s="45">
        <v>0.2758288677691843</v>
      </c>
      <c r="E66" s="107"/>
      <c r="F66" s="45">
        <v>0.24247885590152679</v>
      </c>
      <c r="G66" s="107"/>
      <c r="H66" s="45">
        <v>0.1166921876925465</v>
      </c>
      <c r="I66" s="107"/>
      <c r="J66" s="45">
        <v>0.16850193341356595</v>
      </c>
      <c r="K66" s="107"/>
      <c r="L66" s="45">
        <v>0</v>
      </c>
      <c r="M66" s="107"/>
      <c r="N66" s="45">
        <v>0</v>
      </c>
      <c r="O66" s="107"/>
      <c r="P66" s="45">
        <v>0</v>
      </c>
      <c r="Q66" s="107"/>
      <c r="R66" s="45">
        <v>0</v>
      </c>
      <c r="S66" s="107"/>
      <c r="T66" s="45">
        <v>0</v>
      </c>
      <c r="U66" s="107"/>
      <c r="V66" s="45">
        <v>0</v>
      </c>
      <c r="W66" s="107"/>
      <c r="X66" s="45">
        <v>0</v>
      </c>
      <c r="Y66" s="107"/>
      <c r="Z66" s="128">
        <v>0.2254947759047855</v>
      </c>
      <c r="AA66" s="107"/>
      <c r="AB66" s="59"/>
      <c r="AD66" s="45">
        <v>0.33148010847564385</v>
      </c>
      <c r="AE66" s="107"/>
      <c r="AF66" s="45">
        <v>0.27582886776918447</v>
      </c>
      <c r="AG66" s="107"/>
      <c r="AH66" s="45">
        <v>0.2424788559015269</v>
      </c>
      <c r="AI66" s="107"/>
      <c r="AJ66" s="45">
        <v>0.11669218769254627</v>
      </c>
      <c r="AK66" s="107"/>
      <c r="AL66" s="45">
        <v>0.16850193341356576</v>
      </c>
      <c r="AM66" s="107"/>
      <c r="AN66" s="45">
        <v>0</v>
      </c>
      <c r="AO66" s="107"/>
      <c r="AP66" s="45">
        <v>0</v>
      </c>
      <c r="AQ66" s="107"/>
      <c r="AR66" s="45">
        <v>0</v>
      </c>
      <c r="AS66" s="107"/>
      <c r="AT66" s="45">
        <v>0</v>
      </c>
      <c r="AU66" s="107"/>
      <c r="AV66" s="45">
        <v>0</v>
      </c>
      <c r="AW66" s="107"/>
      <c r="AX66" s="45">
        <v>0</v>
      </c>
      <c r="AY66" s="107"/>
      <c r="AZ66" s="45">
        <v>0</v>
      </c>
      <c r="BA66" s="107"/>
      <c r="BB66" s="128">
        <v>0.22524016145986123</v>
      </c>
      <c r="BC66" s="107"/>
      <c r="BD66" s="59"/>
    </row>
    <row r="67" spans="1:56" ht="15.75" customHeight="1" x14ac:dyDescent="0.25">
      <c r="A67" s="32"/>
      <c r="B67" s="62"/>
      <c r="C67" s="104"/>
      <c r="D67" s="116"/>
      <c r="E67" s="104"/>
      <c r="F67" s="62"/>
      <c r="G67" s="104"/>
      <c r="H67" s="62"/>
      <c r="I67" s="104"/>
      <c r="J67" s="62"/>
      <c r="K67" s="104"/>
      <c r="L67" s="62"/>
      <c r="M67" s="104"/>
      <c r="N67" s="62"/>
      <c r="O67" s="104"/>
      <c r="P67" s="62"/>
      <c r="Q67" s="104"/>
      <c r="R67" s="62"/>
      <c r="S67" s="104"/>
      <c r="T67" s="62"/>
      <c r="U67" s="104"/>
      <c r="V67" s="62"/>
      <c r="W67" s="104"/>
      <c r="X67" s="62"/>
      <c r="Y67" s="104"/>
      <c r="Z67" s="120"/>
      <c r="AA67" s="104"/>
      <c r="AB67" s="59"/>
      <c r="AD67" s="63"/>
      <c r="AE67" s="104"/>
      <c r="AF67" s="63"/>
      <c r="AG67" s="104"/>
      <c r="AH67" s="63"/>
      <c r="AI67" s="104"/>
      <c r="AJ67" s="63"/>
      <c r="AK67" s="104"/>
      <c r="AL67" s="63"/>
      <c r="AM67" s="104"/>
      <c r="AN67" s="63"/>
      <c r="AO67" s="104"/>
      <c r="AP67" s="63"/>
      <c r="AQ67" s="104"/>
      <c r="AR67" s="63"/>
      <c r="AS67" s="104"/>
      <c r="AT67" s="63"/>
      <c r="AU67" s="104"/>
      <c r="AV67" s="63"/>
      <c r="AW67" s="104"/>
      <c r="AX67" s="63"/>
      <c r="AY67" s="104"/>
      <c r="AZ67" s="63"/>
      <c r="BA67" s="104"/>
      <c r="BB67" s="120"/>
      <c r="BC67" s="104"/>
      <c r="BD67" s="59"/>
    </row>
    <row r="68" spans="1:56" ht="15.75" customHeight="1" x14ac:dyDescent="0.25">
      <c r="A68" s="42" t="s">
        <v>109</v>
      </c>
      <c r="B68" s="62">
        <v>638055.65</v>
      </c>
      <c r="C68" s="104">
        <v>1.3784834944887723E-2</v>
      </c>
      <c r="D68" s="116">
        <v>780325.97</v>
      </c>
      <c r="E68" s="104">
        <v>1.586977451983124E-2</v>
      </c>
      <c r="F68" s="62">
        <v>668414.7699999999</v>
      </c>
      <c r="G68" s="104">
        <v>1.3805108925768155E-2</v>
      </c>
      <c r="H68" s="62">
        <v>558632.63000000012</v>
      </c>
      <c r="I68" s="104">
        <v>1.22268948440559E-2</v>
      </c>
      <c r="J68" s="62">
        <v>613641.31999999995</v>
      </c>
      <c r="K68" s="104">
        <v>1.0821084047957027E-2</v>
      </c>
      <c r="L68" s="62">
        <v>0</v>
      </c>
      <c r="M68" s="104">
        <v>0</v>
      </c>
      <c r="N68" s="62">
        <v>0</v>
      </c>
      <c r="O68" s="104">
        <v>0</v>
      </c>
      <c r="P68" s="62">
        <v>0</v>
      </c>
      <c r="Q68" s="104">
        <v>0</v>
      </c>
      <c r="R68" s="62">
        <v>0</v>
      </c>
      <c r="S68" s="104">
        <v>0</v>
      </c>
      <c r="T68" s="62">
        <v>0</v>
      </c>
      <c r="U68" s="104">
        <v>0</v>
      </c>
      <c r="V68" s="62">
        <v>0</v>
      </c>
      <c r="W68" s="104">
        <v>0</v>
      </c>
      <c r="X68" s="62">
        <v>0</v>
      </c>
      <c r="Y68" s="104">
        <v>0</v>
      </c>
      <c r="Z68" s="117">
        <v>3259070.3400000003</v>
      </c>
      <c r="AA68" s="104">
        <v>1.3233617893966536E-2</v>
      </c>
      <c r="AB68" s="59"/>
      <c r="AD68" s="63">
        <v>538.00319569634985</v>
      </c>
      <c r="AE68" s="104">
        <v>1.3784834944887725E-2</v>
      </c>
      <c r="AF68" s="63">
        <v>639.6219364251873</v>
      </c>
      <c r="AG68" s="104">
        <v>1.586977451983124E-2</v>
      </c>
      <c r="AH68" s="63">
        <v>506.5820638746153</v>
      </c>
      <c r="AI68" s="104">
        <v>1.3805108925768155E-2</v>
      </c>
      <c r="AJ68" s="63">
        <v>467.18960802187792</v>
      </c>
      <c r="AK68" s="104">
        <v>1.22268948440559E-2</v>
      </c>
      <c r="AL68" s="63">
        <v>509.27971981542333</v>
      </c>
      <c r="AM68" s="104">
        <v>1.0821084047957027E-2</v>
      </c>
      <c r="AN68" s="63">
        <v>0</v>
      </c>
      <c r="AO68" s="104">
        <v>0</v>
      </c>
      <c r="AP68" s="63">
        <v>0</v>
      </c>
      <c r="AQ68" s="104">
        <v>0</v>
      </c>
      <c r="AR68" s="63">
        <v>0</v>
      </c>
      <c r="AS68" s="104">
        <v>0</v>
      </c>
      <c r="AT68" s="63">
        <v>0</v>
      </c>
      <c r="AU68" s="104">
        <v>0</v>
      </c>
      <c r="AV68" s="63">
        <v>0</v>
      </c>
      <c r="AW68" s="104">
        <v>0</v>
      </c>
      <c r="AX68" s="63">
        <v>0</v>
      </c>
      <c r="AY68" s="104">
        <v>0</v>
      </c>
      <c r="AZ68" s="63">
        <v>0</v>
      </c>
      <c r="BA68" s="104">
        <v>0</v>
      </c>
      <c r="BB68" s="117">
        <v>2660.6765238334542</v>
      </c>
      <c r="BC68" s="104">
        <v>1.3217341184709951E-2</v>
      </c>
      <c r="BD68" s="59"/>
    </row>
    <row r="69" spans="1:56" ht="15.75" customHeight="1" x14ac:dyDescent="0.25">
      <c r="A69" s="42" t="s">
        <v>52</v>
      </c>
      <c r="B69" s="62">
        <v>0</v>
      </c>
      <c r="C69" s="104">
        <v>0</v>
      </c>
      <c r="D69" s="116">
        <v>0</v>
      </c>
      <c r="E69" s="104">
        <v>0</v>
      </c>
      <c r="F69" s="62">
        <v>0</v>
      </c>
      <c r="G69" s="104">
        <v>0</v>
      </c>
      <c r="H69" s="62">
        <v>0</v>
      </c>
      <c r="I69" s="104">
        <v>0</v>
      </c>
      <c r="J69" s="62">
        <v>0</v>
      </c>
      <c r="K69" s="104">
        <v>0</v>
      </c>
      <c r="L69" s="62">
        <v>0</v>
      </c>
      <c r="M69" s="104">
        <v>0</v>
      </c>
      <c r="N69" s="62">
        <v>0</v>
      </c>
      <c r="O69" s="104">
        <v>0</v>
      </c>
      <c r="P69" s="62">
        <v>0</v>
      </c>
      <c r="Q69" s="104">
        <v>0</v>
      </c>
      <c r="R69" s="62">
        <v>0</v>
      </c>
      <c r="S69" s="104">
        <v>0</v>
      </c>
      <c r="T69" s="62">
        <v>0</v>
      </c>
      <c r="U69" s="104">
        <v>0</v>
      </c>
      <c r="V69" s="62">
        <v>0</v>
      </c>
      <c r="W69" s="104">
        <v>0</v>
      </c>
      <c r="X69" s="62">
        <v>0</v>
      </c>
      <c r="Y69" s="104">
        <v>0</v>
      </c>
      <c r="Z69" s="117">
        <v>0</v>
      </c>
      <c r="AA69" s="104">
        <v>0</v>
      </c>
      <c r="AB69" s="59"/>
      <c r="AD69" s="63">
        <v>0</v>
      </c>
      <c r="AE69" s="104">
        <v>0</v>
      </c>
      <c r="AF69" s="63">
        <v>0</v>
      </c>
      <c r="AG69" s="104">
        <v>0</v>
      </c>
      <c r="AH69" s="63">
        <v>0</v>
      </c>
      <c r="AI69" s="104">
        <v>0</v>
      </c>
      <c r="AJ69" s="63">
        <v>0</v>
      </c>
      <c r="AK69" s="104">
        <v>0</v>
      </c>
      <c r="AL69" s="63">
        <v>0</v>
      </c>
      <c r="AM69" s="104">
        <v>0</v>
      </c>
      <c r="AN69" s="63">
        <v>0</v>
      </c>
      <c r="AO69" s="104">
        <v>0</v>
      </c>
      <c r="AP69" s="63">
        <v>0</v>
      </c>
      <c r="AQ69" s="104">
        <v>0</v>
      </c>
      <c r="AR69" s="63">
        <v>0</v>
      </c>
      <c r="AS69" s="104">
        <v>0</v>
      </c>
      <c r="AT69" s="63">
        <v>0</v>
      </c>
      <c r="AU69" s="104">
        <v>0</v>
      </c>
      <c r="AV69" s="63">
        <v>0</v>
      </c>
      <c r="AW69" s="104">
        <v>0</v>
      </c>
      <c r="AX69" s="63">
        <v>0</v>
      </c>
      <c r="AY69" s="104">
        <v>0</v>
      </c>
      <c r="AZ69" s="63">
        <v>0</v>
      </c>
      <c r="BA69" s="104">
        <v>0</v>
      </c>
      <c r="BB69" s="117">
        <v>0</v>
      </c>
      <c r="BC69" s="104">
        <v>0</v>
      </c>
      <c r="BD69" s="59"/>
    </row>
    <row r="70" spans="1:56" ht="15.75" customHeight="1" x14ac:dyDescent="0.25">
      <c r="A70" s="42" t="s">
        <v>55</v>
      </c>
      <c r="B70" s="62">
        <v>3078.39</v>
      </c>
      <c r="C70" s="104">
        <v>6.6506891751515583E-5</v>
      </c>
      <c r="D70" s="116">
        <v>98592.92</v>
      </c>
      <c r="E70" s="104">
        <v>2.0051202571814441E-3</v>
      </c>
      <c r="F70" s="62">
        <v>1314.59</v>
      </c>
      <c r="G70" s="104">
        <v>2.7150893363301293E-5</v>
      </c>
      <c r="H70" s="62">
        <v>13559.58</v>
      </c>
      <c r="I70" s="104">
        <v>2.9678101472440564E-4</v>
      </c>
      <c r="J70" s="62">
        <v>32833.089999999997</v>
      </c>
      <c r="K70" s="104">
        <v>5.7898582586344964E-4</v>
      </c>
      <c r="L70" s="62">
        <v>0</v>
      </c>
      <c r="M70" s="104">
        <v>0</v>
      </c>
      <c r="N70" s="62">
        <v>0</v>
      </c>
      <c r="O70" s="104">
        <v>0</v>
      </c>
      <c r="P70" s="62">
        <v>0</v>
      </c>
      <c r="Q70" s="104">
        <v>0</v>
      </c>
      <c r="R70" s="62">
        <v>0</v>
      </c>
      <c r="S70" s="104">
        <v>0</v>
      </c>
      <c r="T70" s="62">
        <v>0</v>
      </c>
      <c r="U70" s="104">
        <v>0</v>
      </c>
      <c r="V70" s="62">
        <v>0</v>
      </c>
      <c r="W70" s="104">
        <v>0</v>
      </c>
      <c r="X70" s="62">
        <v>0</v>
      </c>
      <c r="Y70" s="104">
        <v>0</v>
      </c>
      <c r="Z70" s="117">
        <v>149378.57</v>
      </c>
      <c r="AA70" s="104">
        <v>6.0655914438690283E-4</v>
      </c>
      <c r="AB70" s="59"/>
      <c r="AD70" s="63">
        <v>2.5956727404571782</v>
      </c>
      <c r="AE70" s="104">
        <v>6.6506891751515583E-5</v>
      </c>
      <c r="AF70" s="63">
        <v>80.815193691699861</v>
      </c>
      <c r="AG70" s="104">
        <v>2.0051202571814441E-3</v>
      </c>
      <c r="AH70" s="63">
        <v>0.99630909614539276</v>
      </c>
      <c r="AI70" s="104">
        <v>2.7150893363301293E-5</v>
      </c>
      <c r="AJ70" s="63">
        <v>11.340001505356561</v>
      </c>
      <c r="AK70" s="104">
        <v>2.967810147244057E-4</v>
      </c>
      <c r="AL70" s="63">
        <v>27.24918666799455</v>
      </c>
      <c r="AM70" s="104">
        <v>5.7898582586344964E-4</v>
      </c>
      <c r="AN70" s="63">
        <v>0</v>
      </c>
      <c r="AO70" s="104">
        <v>0</v>
      </c>
      <c r="AP70" s="63">
        <v>0</v>
      </c>
      <c r="AQ70" s="104">
        <v>0</v>
      </c>
      <c r="AR70" s="63">
        <v>0</v>
      </c>
      <c r="AS70" s="104">
        <v>0</v>
      </c>
      <c r="AT70" s="63">
        <v>0</v>
      </c>
      <c r="AU70" s="104">
        <v>0</v>
      </c>
      <c r="AV70" s="63">
        <v>0</v>
      </c>
      <c r="AW70" s="104">
        <v>0</v>
      </c>
      <c r="AX70" s="63">
        <v>0</v>
      </c>
      <c r="AY70" s="104">
        <v>0</v>
      </c>
      <c r="AZ70" s="63">
        <v>0</v>
      </c>
      <c r="BA70" s="104">
        <v>0</v>
      </c>
      <c r="BB70" s="117">
        <v>122.99636370165355</v>
      </c>
      <c r="BC70" s="104">
        <v>6.1100434004700895E-4</v>
      </c>
      <c r="BD70" s="59"/>
    </row>
    <row r="71" spans="1:56" ht="15.75" customHeight="1" x14ac:dyDescent="0.25">
      <c r="A71" s="42" t="s">
        <v>56</v>
      </c>
      <c r="B71" s="62">
        <v>0</v>
      </c>
      <c r="C71" s="104">
        <v>0</v>
      </c>
      <c r="D71" s="116">
        <v>-8712</v>
      </c>
      <c r="E71" s="104">
        <v>-1.7717912889246755E-4</v>
      </c>
      <c r="F71" s="62">
        <v>0</v>
      </c>
      <c r="G71" s="104">
        <v>0</v>
      </c>
      <c r="H71" s="62">
        <v>0</v>
      </c>
      <c r="I71" s="104">
        <v>0</v>
      </c>
      <c r="J71" s="62">
        <v>-4025.23</v>
      </c>
      <c r="K71" s="104">
        <v>-7.0981778316945917E-5</v>
      </c>
      <c r="L71" s="62">
        <v>0</v>
      </c>
      <c r="M71" s="104">
        <v>0</v>
      </c>
      <c r="N71" s="62">
        <v>0</v>
      </c>
      <c r="O71" s="104">
        <v>0</v>
      </c>
      <c r="P71" s="62">
        <v>0</v>
      </c>
      <c r="Q71" s="104">
        <v>0</v>
      </c>
      <c r="R71" s="62">
        <v>0</v>
      </c>
      <c r="S71" s="104">
        <v>0</v>
      </c>
      <c r="T71" s="62">
        <v>0</v>
      </c>
      <c r="U71" s="104">
        <v>0</v>
      </c>
      <c r="V71" s="62">
        <v>0</v>
      </c>
      <c r="W71" s="104">
        <v>0</v>
      </c>
      <c r="X71" s="62">
        <v>0</v>
      </c>
      <c r="Y71" s="104">
        <v>0</v>
      </c>
      <c r="Z71" s="117">
        <v>-12737.23</v>
      </c>
      <c r="AA71" s="104">
        <v>-5.1720158592087142E-5</v>
      </c>
      <c r="AB71" s="59"/>
      <c r="AD71" s="63">
        <v>0</v>
      </c>
      <c r="AE71" s="104">
        <v>0</v>
      </c>
      <c r="AF71" s="63">
        <v>-7.141100673781537</v>
      </c>
      <c r="AG71" s="104">
        <v>-1.7717912889246752E-4</v>
      </c>
      <c r="AH71" s="63">
        <v>0</v>
      </c>
      <c r="AI71" s="104">
        <v>0</v>
      </c>
      <c r="AJ71" s="63">
        <v>0</v>
      </c>
      <c r="AK71" s="104">
        <v>0</v>
      </c>
      <c r="AL71" s="63">
        <v>-3.3406616206885102</v>
      </c>
      <c r="AM71" s="104">
        <v>-7.0981778316945917E-5</v>
      </c>
      <c r="AN71" s="63">
        <v>0</v>
      </c>
      <c r="AO71" s="104">
        <v>0</v>
      </c>
      <c r="AP71" s="63">
        <v>0</v>
      </c>
      <c r="AQ71" s="104">
        <v>0</v>
      </c>
      <c r="AR71" s="63">
        <v>0</v>
      </c>
      <c r="AS71" s="104">
        <v>0</v>
      </c>
      <c r="AT71" s="63">
        <v>0</v>
      </c>
      <c r="AU71" s="104">
        <v>0</v>
      </c>
      <c r="AV71" s="63">
        <v>0</v>
      </c>
      <c r="AW71" s="104">
        <v>0</v>
      </c>
      <c r="AX71" s="63">
        <v>0</v>
      </c>
      <c r="AY71" s="104">
        <v>0</v>
      </c>
      <c r="AZ71" s="63">
        <v>0</v>
      </c>
      <c r="BA71" s="104">
        <v>0</v>
      </c>
      <c r="BB71" s="117">
        <v>-10.481762294470048</v>
      </c>
      <c r="BC71" s="104">
        <v>-5.206985036400872E-5</v>
      </c>
      <c r="BD71" s="59"/>
    </row>
    <row r="72" spans="1:56" ht="15.75" customHeight="1" x14ac:dyDescent="0.25">
      <c r="A72" s="42" t="s">
        <v>57</v>
      </c>
      <c r="B72" s="62">
        <v>0</v>
      </c>
      <c r="C72" s="104">
        <v>0</v>
      </c>
      <c r="D72" s="116">
        <v>0</v>
      </c>
      <c r="E72" s="104">
        <v>0</v>
      </c>
      <c r="F72" s="62">
        <v>0</v>
      </c>
      <c r="G72" s="104">
        <v>0</v>
      </c>
      <c r="H72" s="62">
        <v>0</v>
      </c>
      <c r="I72" s="104">
        <v>0</v>
      </c>
      <c r="J72" s="62">
        <v>0</v>
      </c>
      <c r="K72" s="104">
        <v>0</v>
      </c>
      <c r="L72" s="62">
        <v>0</v>
      </c>
      <c r="M72" s="104">
        <v>0</v>
      </c>
      <c r="N72" s="62">
        <v>0</v>
      </c>
      <c r="O72" s="104">
        <v>0</v>
      </c>
      <c r="P72" s="62">
        <v>0</v>
      </c>
      <c r="Q72" s="104">
        <v>0</v>
      </c>
      <c r="R72" s="62">
        <v>0</v>
      </c>
      <c r="S72" s="104">
        <v>0</v>
      </c>
      <c r="T72" s="62">
        <v>0</v>
      </c>
      <c r="U72" s="104">
        <v>0</v>
      </c>
      <c r="V72" s="62">
        <v>0</v>
      </c>
      <c r="W72" s="104">
        <v>0</v>
      </c>
      <c r="X72" s="62">
        <v>0</v>
      </c>
      <c r="Y72" s="104">
        <v>0</v>
      </c>
      <c r="Z72" s="117">
        <v>0</v>
      </c>
      <c r="AA72" s="104">
        <v>0</v>
      </c>
      <c r="AB72" s="59"/>
      <c r="AD72" s="63">
        <v>0</v>
      </c>
      <c r="AE72" s="104">
        <v>0</v>
      </c>
      <c r="AF72" s="63">
        <v>0</v>
      </c>
      <c r="AG72" s="104">
        <v>0</v>
      </c>
      <c r="AH72" s="63">
        <v>0</v>
      </c>
      <c r="AI72" s="104">
        <v>0</v>
      </c>
      <c r="AJ72" s="63">
        <v>0</v>
      </c>
      <c r="AK72" s="104">
        <v>0</v>
      </c>
      <c r="AL72" s="63">
        <v>0</v>
      </c>
      <c r="AM72" s="104">
        <v>0</v>
      </c>
      <c r="AN72" s="63">
        <v>0</v>
      </c>
      <c r="AO72" s="104">
        <v>0</v>
      </c>
      <c r="AP72" s="63">
        <v>0</v>
      </c>
      <c r="AQ72" s="104">
        <v>0</v>
      </c>
      <c r="AR72" s="63">
        <v>0</v>
      </c>
      <c r="AS72" s="104">
        <v>0</v>
      </c>
      <c r="AT72" s="63">
        <v>0</v>
      </c>
      <c r="AU72" s="104">
        <v>0</v>
      </c>
      <c r="AV72" s="63">
        <v>0</v>
      </c>
      <c r="AW72" s="104">
        <v>0</v>
      </c>
      <c r="AX72" s="63">
        <v>0</v>
      </c>
      <c r="AY72" s="104">
        <v>0</v>
      </c>
      <c r="AZ72" s="63">
        <v>0</v>
      </c>
      <c r="BA72" s="104">
        <v>0</v>
      </c>
      <c r="BB72" s="117">
        <v>0</v>
      </c>
      <c r="BC72" s="104">
        <v>0</v>
      </c>
      <c r="BD72" s="59"/>
    </row>
    <row r="73" spans="1:56" ht="15.75" customHeight="1" x14ac:dyDescent="0.25">
      <c r="A73" s="32"/>
      <c r="B73" s="62"/>
      <c r="C73" s="104">
        <v>0</v>
      </c>
      <c r="D73" s="116"/>
      <c r="E73" s="104">
        <v>0</v>
      </c>
      <c r="F73" s="62"/>
      <c r="G73" s="104">
        <v>0</v>
      </c>
      <c r="H73" s="62"/>
      <c r="I73" s="104">
        <v>0</v>
      </c>
      <c r="J73" s="62"/>
      <c r="K73" s="104">
        <v>0</v>
      </c>
      <c r="L73" s="62"/>
      <c r="M73" s="104">
        <v>0</v>
      </c>
      <c r="N73" s="62"/>
      <c r="O73" s="104">
        <v>0</v>
      </c>
      <c r="P73" s="62"/>
      <c r="Q73" s="104">
        <v>0</v>
      </c>
      <c r="R73" s="62"/>
      <c r="S73" s="104">
        <v>0</v>
      </c>
      <c r="T73" s="62"/>
      <c r="U73" s="104">
        <v>0</v>
      </c>
      <c r="V73" s="62"/>
      <c r="W73" s="104">
        <v>0</v>
      </c>
      <c r="X73" s="62"/>
      <c r="Y73" s="104">
        <v>0</v>
      </c>
      <c r="Z73" s="120"/>
      <c r="AA73" s="104">
        <v>0</v>
      </c>
      <c r="AB73" s="59"/>
      <c r="AD73" s="63"/>
      <c r="AE73" s="104">
        <v>0</v>
      </c>
      <c r="AF73" s="63"/>
      <c r="AG73" s="104">
        <v>0</v>
      </c>
      <c r="AH73" s="63"/>
      <c r="AI73" s="104">
        <v>0</v>
      </c>
      <c r="AJ73" s="63"/>
      <c r="AK73" s="104">
        <v>0</v>
      </c>
      <c r="AL73" s="63"/>
      <c r="AM73" s="104">
        <v>0</v>
      </c>
      <c r="AN73" s="63"/>
      <c r="AO73" s="104">
        <v>0</v>
      </c>
      <c r="AP73" s="63"/>
      <c r="AQ73" s="104">
        <v>0</v>
      </c>
      <c r="AR73" s="63"/>
      <c r="AS73" s="104">
        <v>0</v>
      </c>
      <c r="AT73" s="63"/>
      <c r="AU73" s="104">
        <v>0</v>
      </c>
      <c r="AV73" s="63"/>
      <c r="AW73" s="104">
        <v>0</v>
      </c>
      <c r="AX73" s="63"/>
      <c r="AY73" s="104">
        <v>0</v>
      </c>
      <c r="AZ73" s="63"/>
      <c r="BA73" s="104">
        <v>0</v>
      </c>
      <c r="BB73" s="120"/>
      <c r="BC73" s="104">
        <v>0</v>
      </c>
      <c r="BD73" s="59"/>
    </row>
    <row r="74" spans="1:56" ht="15.75" customHeight="1" x14ac:dyDescent="0.25">
      <c r="A74" s="38" t="s">
        <v>59</v>
      </c>
      <c r="B74" s="60">
        <v>15984281.558348481</v>
      </c>
      <c r="C74" s="107">
        <v>0.34533145031228313</v>
      </c>
      <c r="D74" s="60">
        <v>14432871.471467495</v>
      </c>
      <c r="E74" s="107">
        <v>0.29352658341730453</v>
      </c>
      <c r="F74" s="60">
        <v>12410053.146562498</v>
      </c>
      <c r="G74" s="107">
        <v>0.25631111572065823</v>
      </c>
      <c r="H74" s="60">
        <v>5903722.7860425385</v>
      </c>
      <c r="I74" s="107">
        <v>0.1292158635513268</v>
      </c>
      <c r="J74" s="60">
        <v>10197845.698888892</v>
      </c>
      <c r="K74" s="107">
        <v>0.17983102150906949</v>
      </c>
      <c r="L74" s="60">
        <v>0</v>
      </c>
      <c r="M74" s="107">
        <v>0</v>
      </c>
      <c r="N74" s="60">
        <v>0</v>
      </c>
      <c r="O74" s="107">
        <v>0</v>
      </c>
      <c r="P74" s="60">
        <v>0</v>
      </c>
      <c r="Q74" s="107">
        <v>0</v>
      </c>
      <c r="R74" s="60">
        <v>0</v>
      </c>
      <c r="S74" s="107">
        <v>0</v>
      </c>
      <c r="T74" s="60">
        <v>0</v>
      </c>
      <c r="U74" s="107">
        <v>0</v>
      </c>
      <c r="V74" s="60">
        <v>0</v>
      </c>
      <c r="W74" s="107">
        <v>0</v>
      </c>
      <c r="X74" s="60">
        <v>0</v>
      </c>
      <c r="Y74" s="107">
        <v>0</v>
      </c>
      <c r="Z74" s="123">
        <v>58928774.66130989</v>
      </c>
      <c r="AA74" s="107">
        <v>0.23928323278454686</v>
      </c>
      <c r="AB74" s="59"/>
      <c r="AD74" s="60">
        <v>13477.8127257422</v>
      </c>
      <c r="AE74" s="107">
        <v>0.34533145031228307</v>
      </c>
      <c r="AF74" s="60">
        <v>11830.416458849739</v>
      </c>
      <c r="AG74" s="107">
        <v>0.2935265834173047</v>
      </c>
      <c r="AH74" s="60">
        <v>9405.4030789584413</v>
      </c>
      <c r="AI74" s="107">
        <v>0.25631111572065834</v>
      </c>
      <c r="AJ74" s="60">
        <v>4937.3376816192012</v>
      </c>
      <c r="AK74" s="107">
        <v>0.12921586355132658</v>
      </c>
      <c r="AL74" s="60">
        <v>8463.5043811115102</v>
      </c>
      <c r="AM74" s="107">
        <v>0.17983102150906929</v>
      </c>
      <c r="AN74" s="60">
        <v>0</v>
      </c>
      <c r="AO74" s="107">
        <v>0</v>
      </c>
      <c r="AP74" s="60">
        <v>0</v>
      </c>
      <c r="AQ74" s="107">
        <v>0</v>
      </c>
      <c r="AR74" s="60">
        <v>0</v>
      </c>
      <c r="AS74" s="107">
        <v>0</v>
      </c>
      <c r="AT74" s="60">
        <v>0</v>
      </c>
      <c r="AU74" s="107">
        <v>0</v>
      </c>
      <c r="AV74" s="60">
        <v>0</v>
      </c>
      <c r="AW74" s="107">
        <v>0</v>
      </c>
      <c r="AX74" s="60">
        <v>0</v>
      </c>
      <c r="AY74" s="107">
        <v>0</v>
      </c>
      <c r="AZ74" s="60">
        <v>0</v>
      </c>
      <c r="BA74" s="107">
        <v>0</v>
      </c>
      <c r="BB74" s="123">
        <v>48114.474326281095</v>
      </c>
      <c r="BC74" s="107">
        <v>0.23901643713425416</v>
      </c>
      <c r="BD74" s="59"/>
    </row>
    <row r="75" spans="1:56" ht="15.75" customHeight="1" x14ac:dyDescent="0.25">
      <c r="A75" s="32"/>
      <c r="B75" s="62"/>
      <c r="C75" s="104"/>
      <c r="D75" s="116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120"/>
      <c r="AA75" s="104"/>
      <c r="AB75" s="59"/>
      <c r="AD75" s="63"/>
      <c r="AE75" s="104"/>
      <c r="AF75" s="63"/>
      <c r="AG75" s="104"/>
      <c r="AH75" s="63"/>
      <c r="AI75" s="104"/>
      <c r="AJ75" s="63"/>
      <c r="AK75" s="104"/>
      <c r="AL75" s="63"/>
      <c r="AM75" s="104"/>
      <c r="AN75" s="63"/>
      <c r="AO75" s="104"/>
      <c r="AP75" s="63"/>
      <c r="AQ75" s="104"/>
      <c r="AR75" s="63"/>
      <c r="AS75" s="104"/>
      <c r="AT75" s="63"/>
      <c r="AU75" s="104"/>
      <c r="AV75" s="63"/>
      <c r="AW75" s="104"/>
      <c r="AX75" s="63"/>
      <c r="AY75" s="104"/>
      <c r="AZ75" s="63"/>
      <c r="BA75" s="104"/>
      <c r="BB75" s="120"/>
      <c r="BC75" s="104"/>
      <c r="BD75" s="59"/>
    </row>
    <row r="76" spans="1:56" ht="15.75" customHeight="1" x14ac:dyDescent="0.25">
      <c r="A76" s="32" t="s">
        <v>60</v>
      </c>
      <c r="B76" s="62">
        <v>-1075948.8400000001</v>
      </c>
      <c r="C76" s="104">
        <v>-2.3245272051965075E-2</v>
      </c>
      <c r="D76" s="116">
        <v>-1672783.03</v>
      </c>
      <c r="E76" s="104">
        <v>-3.4020000009355192E-2</v>
      </c>
      <c r="F76" s="62">
        <v>-1484256.4</v>
      </c>
      <c r="G76" s="104">
        <v>-3.0655099491246299E-2</v>
      </c>
      <c r="H76" s="62">
        <v>-2648616.2599999998</v>
      </c>
      <c r="I76" s="104">
        <v>-5.7970749924286753E-2</v>
      </c>
      <c r="J76" s="62">
        <v>-629857.94999999995</v>
      </c>
      <c r="K76" s="104">
        <v>-1.1107051616445769E-2</v>
      </c>
      <c r="L76" s="62">
        <v>0</v>
      </c>
      <c r="M76" s="104">
        <v>0</v>
      </c>
      <c r="N76" s="62">
        <v>0</v>
      </c>
      <c r="O76" s="104">
        <v>0</v>
      </c>
      <c r="P76" s="62">
        <v>0</v>
      </c>
      <c r="Q76" s="104">
        <v>0</v>
      </c>
      <c r="R76" s="62">
        <v>0</v>
      </c>
      <c r="S76" s="104">
        <v>0</v>
      </c>
      <c r="T76" s="62">
        <v>0</v>
      </c>
      <c r="U76" s="104">
        <v>0</v>
      </c>
      <c r="V76" s="62">
        <v>0</v>
      </c>
      <c r="W76" s="104">
        <v>0</v>
      </c>
      <c r="X76" s="62">
        <v>0</v>
      </c>
      <c r="Y76" s="104">
        <v>0</v>
      </c>
      <c r="Z76" s="117">
        <v>-7511462.4799999995</v>
      </c>
      <c r="AA76" s="104">
        <v>-3.0500668569548649E-2</v>
      </c>
      <c r="AB76" s="59"/>
      <c r="AD76" s="63">
        <v>-907.23107667141664</v>
      </c>
      <c r="AE76" s="104">
        <v>-2.3245272051965075E-2</v>
      </c>
      <c r="AF76" s="63">
        <v>-1371.1561091165429</v>
      </c>
      <c r="AG76" s="104">
        <v>-3.4020000009355185E-2</v>
      </c>
      <c r="AH76" s="63">
        <v>-1124.8968517423793</v>
      </c>
      <c r="AI76" s="104">
        <v>-3.0655099491246295E-2</v>
      </c>
      <c r="AJ76" s="63">
        <v>-2215.0621461366695</v>
      </c>
      <c r="AK76" s="104">
        <v>-5.7970749924286767E-2</v>
      </c>
      <c r="AL76" s="63">
        <v>-522.73839756996313</v>
      </c>
      <c r="AM76" s="104">
        <v>-1.1107051616445769E-2</v>
      </c>
      <c r="AN76" s="63">
        <v>0</v>
      </c>
      <c r="AO76" s="104">
        <v>0</v>
      </c>
      <c r="AP76" s="63">
        <v>0</v>
      </c>
      <c r="AQ76" s="104">
        <v>0</v>
      </c>
      <c r="AR76" s="63">
        <v>0</v>
      </c>
      <c r="AS76" s="104">
        <v>0</v>
      </c>
      <c r="AT76" s="63">
        <v>0</v>
      </c>
      <c r="AU76" s="104">
        <v>0</v>
      </c>
      <c r="AV76" s="63">
        <v>0</v>
      </c>
      <c r="AW76" s="104">
        <v>0</v>
      </c>
      <c r="AX76" s="63">
        <v>0</v>
      </c>
      <c r="AY76" s="104">
        <v>0</v>
      </c>
      <c r="AZ76" s="63">
        <v>0</v>
      </c>
      <c r="BA76" s="104">
        <v>0</v>
      </c>
      <c r="BB76" s="117">
        <v>-6141.0845812369716</v>
      </c>
      <c r="BC76" s="104">
        <v>-3.0506831411968919E-2</v>
      </c>
      <c r="BD76" s="59"/>
    </row>
    <row r="77" spans="1:56" ht="15.75" customHeight="1" x14ac:dyDescent="0.25">
      <c r="A77" s="32" t="s">
        <v>61</v>
      </c>
      <c r="B77" s="62">
        <v>0</v>
      </c>
      <c r="C77" s="104">
        <v>0</v>
      </c>
      <c r="D77" s="116">
        <v>0</v>
      </c>
      <c r="E77" s="104">
        <v>0</v>
      </c>
      <c r="F77" s="62">
        <v>0</v>
      </c>
      <c r="G77" s="104">
        <v>0</v>
      </c>
      <c r="H77" s="62">
        <v>0</v>
      </c>
      <c r="I77" s="104">
        <v>0</v>
      </c>
      <c r="J77" s="62">
        <v>0</v>
      </c>
      <c r="K77" s="104">
        <v>0</v>
      </c>
      <c r="L77" s="62">
        <v>0</v>
      </c>
      <c r="M77" s="104">
        <v>0</v>
      </c>
      <c r="N77" s="62">
        <v>0</v>
      </c>
      <c r="O77" s="104">
        <v>0</v>
      </c>
      <c r="P77" s="62">
        <v>0</v>
      </c>
      <c r="Q77" s="104">
        <v>0</v>
      </c>
      <c r="R77" s="62">
        <v>0</v>
      </c>
      <c r="S77" s="104">
        <v>0</v>
      </c>
      <c r="T77" s="62">
        <v>0</v>
      </c>
      <c r="U77" s="104">
        <v>0</v>
      </c>
      <c r="V77" s="62">
        <v>0</v>
      </c>
      <c r="W77" s="104">
        <v>0</v>
      </c>
      <c r="X77" s="62">
        <v>0</v>
      </c>
      <c r="Y77" s="104">
        <v>0</v>
      </c>
      <c r="Z77" s="117">
        <v>0</v>
      </c>
      <c r="AA77" s="104">
        <v>0</v>
      </c>
      <c r="AB77" s="59"/>
      <c r="AD77" s="63">
        <v>0</v>
      </c>
      <c r="AE77" s="104">
        <v>0</v>
      </c>
      <c r="AF77" s="63">
        <v>0</v>
      </c>
      <c r="AG77" s="104">
        <v>0</v>
      </c>
      <c r="AH77" s="63">
        <v>0</v>
      </c>
      <c r="AI77" s="104">
        <v>0</v>
      </c>
      <c r="AJ77" s="63">
        <v>0</v>
      </c>
      <c r="AK77" s="104">
        <v>0</v>
      </c>
      <c r="AL77" s="63">
        <v>0</v>
      </c>
      <c r="AM77" s="104">
        <v>0</v>
      </c>
      <c r="AN77" s="63">
        <v>0</v>
      </c>
      <c r="AO77" s="104">
        <v>0</v>
      </c>
      <c r="AP77" s="63">
        <v>0</v>
      </c>
      <c r="AQ77" s="104">
        <v>0</v>
      </c>
      <c r="AR77" s="63">
        <v>0</v>
      </c>
      <c r="AS77" s="104">
        <v>0</v>
      </c>
      <c r="AT77" s="63">
        <v>0</v>
      </c>
      <c r="AU77" s="104">
        <v>0</v>
      </c>
      <c r="AV77" s="63">
        <v>0</v>
      </c>
      <c r="AW77" s="104">
        <v>0</v>
      </c>
      <c r="AX77" s="63">
        <v>0</v>
      </c>
      <c r="AY77" s="104">
        <v>0</v>
      </c>
      <c r="AZ77" s="63">
        <v>0</v>
      </c>
      <c r="BA77" s="104">
        <v>0</v>
      </c>
      <c r="BB77" s="117">
        <v>0</v>
      </c>
      <c r="BC77" s="104">
        <v>0</v>
      </c>
      <c r="BD77" s="59"/>
    </row>
    <row r="78" spans="1:56" ht="15.75" customHeight="1" x14ac:dyDescent="0.25">
      <c r="A78" s="32" t="s">
        <v>62</v>
      </c>
      <c r="B78" s="62">
        <v>0</v>
      </c>
      <c r="C78" s="104">
        <v>0</v>
      </c>
      <c r="D78" s="116">
        <v>0</v>
      </c>
      <c r="E78" s="104">
        <v>0</v>
      </c>
      <c r="F78" s="62">
        <v>0</v>
      </c>
      <c r="G78" s="104">
        <v>0</v>
      </c>
      <c r="H78" s="62">
        <v>0</v>
      </c>
      <c r="I78" s="104">
        <v>0</v>
      </c>
      <c r="J78" s="62">
        <v>-100.04</v>
      </c>
      <c r="K78" s="104">
        <v>-1.7641270443744257E-6</v>
      </c>
      <c r="L78" s="62">
        <v>0</v>
      </c>
      <c r="M78" s="104">
        <v>0</v>
      </c>
      <c r="N78" s="62">
        <v>0</v>
      </c>
      <c r="O78" s="104">
        <v>0</v>
      </c>
      <c r="P78" s="62">
        <v>0</v>
      </c>
      <c r="Q78" s="104">
        <v>0</v>
      </c>
      <c r="R78" s="62">
        <v>0</v>
      </c>
      <c r="S78" s="104">
        <v>0</v>
      </c>
      <c r="T78" s="62">
        <v>0</v>
      </c>
      <c r="U78" s="104">
        <v>0</v>
      </c>
      <c r="V78" s="62">
        <v>0</v>
      </c>
      <c r="W78" s="104">
        <v>0</v>
      </c>
      <c r="X78" s="62">
        <v>0</v>
      </c>
      <c r="Y78" s="104">
        <v>0</v>
      </c>
      <c r="Z78" s="117">
        <v>-100.04</v>
      </c>
      <c r="AA78" s="104">
        <v>-4.0621741662452495E-7</v>
      </c>
      <c r="AB78" s="59"/>
      <c r="AD78" s="63">
        <v>0</v>
      </c>
      <c r="AE78" s="104">
        <v>0</v>
      </c>
      <c r="AF78" s="63">
        <v>0</v>
      </c>
      <c r="AG78" s="104">
        <v>0</v>
      </c>
      <c r="AH78" s="63">
        <v>0</v>
      </c>
      <c r="AI78" s="104">
        <v>0</v>
      </c>
      <c r="AJ78" s="63">
        <v>0</v>
      </c>
      <c r="AK78" s="104">
        <v>0</v>
      </c>
      <c r="AL78" s="63">
        <v>-8.3026259004747208E-2</v>
      </c>
      <c r="AM78" s="104">
        <v>-1.7641270443744259E-6</v>
      </c>
      <c r="AN78" s="63">
        <v>0</v>
      </c>
      <c r="AO78" s="104">
        <v>0</v>
      </c>
      <c r="AP78" s="63">
        <v>0</v>
      </c>
      <c r="AQ78" s="104">
        <v>0</v>
      </c>
      <c r="AR78" s="63">
        <v>0</v>
      </c>
      <c r="AS78" s="104">
        <v>0</v>
      </c>
      <c r="AT78" s="63">
        <v>0</v>
      </c>
      <c r="AU78" s="104">
        <v>0</v>
      </c>
      <c r="AV78" s="63">
        <v>0</v>
      </c>
      <c r="AW78" s="104">
        <v>0</v>
      </c>
      <c r="AX78" s="63">
        <v>0</v>
      </c>
      <c r="AY78" s="104">
        <v>0</v>
      </c>
      <c r="AZ78" s="63">
        <v>0</v>
      </c>
      <c r="BA78" s="104">
        <v>0</v>
      </c>
      <c r="BB78" s="117">
        <v>-8.3026259004747208E-2</v>
      </c>
      <c r="BC78" s="104">
        <v>-4.1244637697435926E-7</v>
      </c>
      <c r="BD78" s="59"/>
    </row>
    <row r="79" spans="1:56" ht="15.75" customHeight="1" x14ac:dyDescent="0.25">
      <c r="A79" s="32" t="s">
        <v>63</v>
      </c>
      <c r="B79" s="62">
        <v>0</v>
      </c>
      <c r="C79" s="104">
        <v>0</v>
      </c>
      <c r="D79" s="116">
        <v>0</v>
      </c>
      <c r="E79" s="104">
        <v>0</v>
      </c>
      <c r="F79" s="62">
        <v>0</v>
      </c>
      <c r="G79" s="104">
        <v>0</v>
      </c>
      <c r="H79" s="62">
        <v>0</v>
      </c>
      <c r="I79" s="104">
        <v>0</v>
      </c>
      <c r="J79" s="62">
        <v>0</v>
      </c>
      <c r="K79" s="104">
        <v>0</v>
      </c>
      <c r="L79" s="62">
        <v>0</v>
      </c>
      <c r="M79" s="104">
        <v>0</v>
      </c>
      <c r="N79" s="62">
        <v>0</v>
      </c>
      <c r="O79" s="104">
        <v>0</v>
      </c>
      <c r="P79" s="62">
        <v>0</v>
      </c>
      <c r="Q79" s="104">
        <v>0</v>
      </c>
      <c r="R79" s="62">
        <v>0</v>
      </c>
      <c r="S79" s="104">
        <v>0</v>
      </c>
      <c r="T79" s="62">
        <v>0</v>
      </c>
      <c r="U79" s="104">
        <v>0</v>
      </c>
      <c r="V79" s="62">
        <v>0</v>
      </c>
      <c r="W79" s="104">
        <v>0</v>
      </c>
      <c r="X79" s="62">
        <v>0</v>
      </c>
      <c r="Y79" s="104">
        <v>0</v>
      </c>
      <c r="Z79" s="117">
        <v>0</v>
      </c>
      <c r="AA79" s="104">
        <v>0</v>
      </c>
      <c r="AB79" s="59"/>
      <c r="AD79" s="63">
        <v>0</v>
      </c>
      <c r="AE79" s="104">
        <v>0</v>
      </c>
      <c r="AF79" s="63">
        <v>0</v>
      </c>
      <c r="AG79" s="104">
        <v>0</v>
      </c>
      <c r="AH79" s="63">
        <v>0</v>
      </c>
      <c r="AI79" s="104">
        <v>0</v>
      </c>
      <c r="AJ79" s="63">
        <v>0</v>
      </c>
      <c r="AK79" s="104">
        <v>0</v>
      </c>
      <c r="AL79" s="63">
        <v>0</v>
      </c>
      <c r="AM79" s="104">
        <v>0</v>
      </c>
      <c r="AN79" s="63">
        <v>0</v>
      </c>
      <c r="AO79" s="104">
        <v>0</v>
      </c>
      <c r="AP79" s="63">
        <v>0</v>
      </c>
      <c r="AQ79" s="104">
        <v>0</v>
      </c>
      <c r="AR79" s="63">
        <v>0</v>
      </c>
      <c r="AS79" s="104">
        <v>0</v>
      </c>
      <c r="AT79" s="63">
        <v>0</v>
      </c>
      <c r="AU79" s="104">
        <v>0</v>
      </c>
      <c r="AV79" s="63">
        <v>0</v>
      </c>
      <c r="AW79" s="104">
        <v>0</v>
      </c>
      <c r="AX79" s="63">
        <v>0</v>
      </c>
      <c r="AY79" s="104">
        <v>0</v>
      </c>
      <c r="AZ79" s="63">
        <v>0</v>
      </c>
      <c r="BA79" s="104">
        <v>0</v>
      </c>
      <c r="BB79" s="117">
        <v>0</v>
      </c>
      <c r="BC79" s="104">
        <v>0</v>
      </c>
      <c r="BD79" s="59"/>
    </row>
    <row r="80" spans="1:56" ht="15.75" customHeight="1" x14ac:dyDescent="0.25">
      <c r="A80" s="32" t="s">
        <v>64</v>
      </c>
      <c r="B80" s="62">
        <v>0</v>
      </c>
      <c r="C80" s="104">
        <v>0</v>
      </c>
      <c r="D80" s="116">
        <v>0</v>
      </c>
      <c r="E80" s="104">
        <v>0</v>
      </c>
      <c r="F80" s="62">
        <v>0</v>
      </c>
      <c r="G80" s="104">
        <v>0</v>
      </c>
      <c r="H80" s="62">
        <v>0</v>
      </c>
      <c r="I80" s="104">
        <v>0</v>
      </c>
      <c r="J80" s="62">
        <v>0</v>
      </c>
      <c r="K80" s="104">
        <v>0</v>
      </c>
      <c r="L80" s="62">
        <v>0</v>
      </c>
      <c r="M80" s="104">
        <v>0</v>
      </c>
      <c r="N80" s="62">
        <v>0</v>
      </c>
      <c r="O80" s="104">
        <v>0</v>
      </c>
      <c r="P80" s="62">
        <v>0</v>
      </c>
      <c r="Q80" s="104">
        <v>0</v>
      </c>
      <c r="R80" s="62">
        <v>0</v>
      </c>
      <c r="S80" s="104">
        <v>0</v>
      </c>
      <c r="T80" s="62">
        <v>0</v>
      </c>
      <c r="U80" s="104">
        <v>0</v>
      </c>
      <c r="V80" s="62">
        <v>0</v>
      </c>
      <c r="W80" s="104">
        <v>0</v>
      </c>
      <c r="X80" s="62">
        <v>0</v>
      </c>
      <c r="Y80" s="104">
        <v>0</v>
      </c>
      <c r="Z80" s="117">
        <v>0</v>
      </c>
      <c r="AA80" s="104">
        <v>0</v>
      </c>
      <c r="AB80" s="59"/>
      <c r="AD80" s="63">
        <v>0</v>
      </c>
      <c r="AE80" s="104">
        <v>0</v>
      </c>
      <c r="AF80" s="63">
        <v>0</v>
      </c>
      <c r="AG80" s="104">
        <v>0</v>
      </c>
      <c r="AH80" s="63">
        <v>0</v>
      </c>
      <c r="AI80" s="104">
        <v>0</v>
      </c>
      <c r="AJ80" s="63">
        <v>0</v>
      </c>
      <c r="AK80" s="104">
        <v>0</v>
      </c>
      <c r="AL80" s="63">
        <v>0</v>
      </c>
      <c r="AM80" s="104">
        <v>0</v>
      </c>
      <c r="AN80" s="63">
        <v>0</v>
      </c>
      <c r="AO80" s="104">
        <v>0</v>
      </c>
      <c r="AP80" s="63">
        <v>0</v>
      </c>
      <c r="AQ80" s="104">
        <v>0</v>
      </c>
      <c r="AR80" s="63">
        <v>0</v>
      </c>
      <c r="AS80" s="104">
        <v>0</v>
      </c>
      <c r="AT80" s="63">
        <v>0</v>
      </c>
      <c r="AU80" s="104">
        <v>0</v>
      </c>
      <c r="AV80" s="63">
        <v>0</v>
      </c>
      <c r="AW80" s="104">
        <v>0</v>
      </c>
      <c r="AX80" s="63">
        <v>0</v>
      </c>
      <c r="AY80" s="104">
        <v>0</v>
      </c>
      <c r="AZ80" s="63">
        <v>0</v>
      </c>
      <c r="BA80" s="104">
        <v>0</v>
      </c>
      <c r="BB80" s="117">
        <v>0</v>
      </c>
      <c r="BC80" s="104">
        <v>0</v>
      </c>
      <c r="BD80" s="59"/>
    </row>
    <row r="81" spans="1:56" ht="15.75" customHeight="1" x14ac:dyDescent="0.25">
      <c r="A81" s="38" t="s">
        <v>65</v>
      </c>
      <c r="B81" s="60">
        <v>14908332.718348481</v>
      </c>
      <c r="C81" s="107">
        <v>0.32208617826031805</v>
      </c>
      <c r="D81" s="60">
        <v>12760088.441467496</v>
      </c>
      <c r="E81" s="107">
        <v>0.25950658340794935</v>
      </c>
      <c r="F81" s="60">
        <v>10925796.746562498</v>
      </c>
      <c r="G81" s="107">
        <v>0.22565601622941192</v>
      </c>
      <c r="H81" s="60">
        <v>3255106.5260425387</v>
      </c>
      <c r="I81" s="107">
        <v>7.1245113627040044E-2</v>
      </c>
      <c r="J81" s="60">
        <v>9567887.7088888939</v>
      </c>
      <c r="K81" s="107">
        <v>0.16872220576557936</v>
      </c>
      <c r="L81" s="60">
        <v>0</v>
      </c>
      <c r="M81" s="107">
        <v>0</v>
      </c>
      <c r="N81" s="60">
        <v>0</v>
      </c>
      <c r="O81" s="107">
        <v>0</v>
      </c>
      <c r="P81" s="60">
        <v>0</v>
      </c>
      <c r="Q81" s="107">
        <v>0</v>
      </c>
      <c r="R81" s="60">
        <v>0</v>
      </c>
      <c r="S81" s="107">
        <v>0</v>
      </c>
      <c r="T81" s="60">
        <v>0</v>
      </c>
      <c r="U81" s="107">
        <v>0</v>
      </c>
      <c r="V81" s="60">
        <v>0</v>
      </c>
      <c r="W81" s="107">
        <v>0</v>
      </c>
      <c r="X81" s="60">
        <v>0</v>
      </c>
      <c r="Y81" s="107">
        <v>0</v>
      </c>
      <c r="Z81" s="127">
        <v>51417212.141309895</v>
      </c>
      <c r="AA81" s="107">
        <v>0.2087821579975816</v>
      </c>
      <c r="AB81" s="59"/>
      <c r="AD81" s="60">
        <v>12570.581649070784</v>
      </c>
      <c r="AE81" s="107">
        <v>0.32208617826031805</v>
      </c>
      <c r="AF81" s="60">
        <v>10459.260349733197</v>
      </c>
      <c r="AG81" s="107">
        <v>0.25950658340794952</v>
      </c>
      <c r="AH81" s="60">
        <v>8280.5062272160612</v>
      </c>
      <c r="AI81" s="107">
        <v>0.22565601622941203</v>
      </c>
      <c r="AJ81" s="60">
        <v>2722.2755354825317</v>
      </c>
      <c r="AK81" s="107">
        <v>7.1245113627039808E-2</v>
      </c>
      <c r="AL81" s="60">
        <v>7940.6829572825427</v>
      </c>
      <c r="AM81" s="107">
        <v>0.16872220576557917</v>
      </c>
      <c r="AN81" s="60">
        <v>0</v>
      </c>
      <c r="AO81" s="107">
        <v>0</v>
      </c>
      <c r="AP81" s="60">
        <v>0</v>
      </c>
      <c r="AQ81" s="107">
        <v>0</v>
      </c>
      <c r="AR81" s="60">
        <v>0</v>
      </c>
      <c r="AS81" s="107">
        <v>0</v>
      </c>
      <c r="AT81" s="60">
        <v>0</v>
      </c>
      <c r="AU81" s="107">
        <v>0</v>
      </c>
      <c r="AV81" s="60">
        <v>0</v>
      </c>
      <c r="AW81" s="107">
        <v>0</v>
      </c>
      <c r="AX81" s="60">
        <v>0</v>
      </c>
      <c r="AY81" s="107">
        <v>0</v>
      </c>
      <c r="AZ81" s="60">
        <v>0</v>
      </c>
      <c r="BA81" s="107">
        <v>0</v>
      </c>
      <c r="BB81" s="127">
        <v>41973.306718785119</v>
      </c>
      <c r="BC81" s="107">
        <v>0.20850919327590828</v>
      </c>
      <c r="BD81" s="59"/>
    </row>
    <row r="82" spans="1:56" x14ac:dyDescent="0.25">
      <c r="A82" s="38" t="s">
        <v>116</v>
      </c>
      <c r="B82" s="45">
        <v>0.32208617826031805</v>
      </c>
      <c r="C82" s="107"/>
      <c r="D82" s="45">
        <v>0.25950658340794935</v>
      </c>
      <c r="E82" s="107"/>
      <c r="F82" s="45">
        <v>0.22565601622941192</v>
      </c>
      <c r="G82" s="107"/>
      <c r="H82" s="45">
        <v>7.1245113627040044E-2</v>
      </c>
      <c r="I82" s="107"/>
      <c r="J82" s="45">
        <v>0.16872220576557936</v>
      </c>
      <c r="K82" s="107"/>
      <c r="L82" s="45">
        <v>0</v>
      </c>
      <c r="M82" s="107"/>
      <c r="N82" s="45">
        <v>0</v>
      </c>
      <c r="O82" s="107"/>
      <c r="P82" s="45">
        <v>0</v>
      </c>
      <c r="Q82" s="107"/>
      <c r="R82" s="45">
        <v>0</v>
      </c>
      <c r="S82" s="107"/>
      <c r="T82" s="45">
        <v>0</v>
      </c>
      <c r="U82" s="107"/>
      <c r="V82" s="45">
        <v>0</v>
      </c>
      <c r="W82" s="107"/>
      <c r="X82" s="45">
        <v>0</v>
      </c>
      <c r="Y82" s="107"/>
      <c r="Z82" s="61">
        <v>0.2087821579975816</v>
      </c>
      <c r="AA82" s="107"/>
      <c r="AB82" s="59"/>
      <c r="AD82" s="45">
        <v>0.32208617826031805</v>
      </c>
      <c r="AE82" s="107"/>
      <c r="AF82" s="45">
        <v>0.25950658340794952</v>
      </c>
      <c r="AG82" s="107"/>
      <c r="AH82" s="45">
        <v>0.22565601622941203</v>
      </c>
      <c r="AI82" s="107"/>
      <c r="AJ82" s="45">
        <v>7.1245113627039808E-2</v>
      </c>
      <c r="AK82" s="107"/>
      <c r="AL82" s="45">
        <v>0.16872220576557917</v>
      </c>
      <c r="AM82" s="107"/>
      <c r="AN82" s="45">
        <v>0</v>
      </c>
      <c r="AO82" s="107"/>
      <c r="AP82" s="45">
        <v>0</v>
      </c>
      <c r="AQ82" s="107"/>
      <c r="AR82" s="45">
        <v>0</v>
      </c>
      <c r="AS82" s="107"/>
      <c r="AT82" s="45">
        <v>0</v>
      </c>
      <c r="AU82" s="107"/>
      <c r="AV82" s="45">
        <v>0</v>
      </c>
      <c r="AW82" s="107"/>
      <c r="AX82" s="45">
        <v>0</v>
      </c>
      <c r="AY82" s="107"/>
      <c r="AZ82" s="45">
        <v>0</v>
      </c>
      <c r="BA82" s="107"/>
      <c r="BB82" s="61">
        <v>0.20850919327590828</v>
      </c>
      <c r="BC82" s="107"/>
      <c r="BD82" s="59"/>
    </row>
    <row r="83" spans="1:56" ht="15.75" customHeight="1" x14ac:dyDescent="0.25">
      <c r="A83" s="94"/>
      <c r="B83" s="129">
        <v>0</v>
      </c>
      <c r="C83" s="129"/>
      <c r="D83" s="129">
        <v>0</v>
      </c>
      <c r="E83" s="129"/>
      <c r="F83" s="129">
        <v>-2.4214386940002441E-8</v>
      </c>
      <c r="G83" s="129"/>
      <c r="H83" s="129">
        <v>0</v>
      </c>
      <c r="I83" s="129"/>
      <c r="J83" s="129">
        <v>0</v>
      </c>
      <c r="K83" s="129"/>
      <c r="L83" s="129">
        <v>0</v>
      </c>
      <c r="M83" s="129"/>
      <c r="N83" s="129">
        <v>0</v>
      </c>
      <c r="O83" s="129"/>
      <c r="P83" s="129">
        <v>0</v>
      </c>
      <c r="Q83" s="129"/>
      <c r="R83" s="129">
        <v>0</v>
      </c>
      <c r="S83" s="129"/>
      <c r="T83" s="129">
        <v>0</v>
      </c>
      <c r="U83" s="129"/>
      <c r="V83" s="129">
        <v>0</v>
      </c>
      <c r="W83" s="129"/>
      <c r="X83" s="129">
        <v>0</v>
      </c>
      <c r="Y83" s="129"/>
      <c r="Z83" s="129">
        <v>-9.3132257461547852E-9</v>
      </c>
      <c r="AA83" s="129"/>
      <c r="AB83" s="59"/>
      <c r="AD83" s="88">
        <v>0</v>
      </c>
      <c r="AE83" s="129"/>
      <c r="AF83" s="88">
        <v>1.6370904631912708E-11</v>
      </c>
      <c r="AG83" s="129"/>
      <c r="AH83" s="88">
        <v>0</v>
      </c>
      <c r="AI83" s="129"/>
      <c r="AJ83" s="88">
        <v>0</v>
      </c>
      <c r="AK83" s="129"/>
      <c r="AL83" s="88">
        <v>7.2759576141834259E-12</v>
      </c>
      <c r="AM83" s="129"/>
      <c r="AN83" s="88">
        <v>0</v>
      </c>
      <c r="AO83" s="129"/>
      <c r="AP83" s="88">
        <v>0</v>
      </c>
      <c r="AQ83" s="129"/>
      <c r="AR83" s="88">
        <v>0</v>
      </c>
      <c r="AS83" s="129"/>
      <c r="AT83" s="88">
        <v>0</v>
      </c>
      <c r="AU83" s="129"/>
      <c r="AV83" s="88">
        <v>0</v>
      </c>
      <c r="AW83" s="129"/>
      <c r="AX83" s="88">
        <v>0</v>
      </c>
      <c r="AY83" s="129"/>
      <c r="AZ83" s="88">
        <v>0</v>
      </c>
      <c r="BA83" s="129"/>
      <c r="BB83" s="129">
        <v>1.8189894035458565E-12</v>
      </c>
      <c r="BC83" s="129"/>
      <c r="BD83" s="59"/>
    </row>
    <row r="84" spans="1:56" ht="15.75" customHeight="1" x14ac:dyDescent="0.25">
      <c r="A84" s="94"/>
      <c r="B84" s="43"/>
      <c r="C84" s="130"/>
      <c r="D84" s="44"/>
      <c r="E84" s="130"/>
      <c r="F84" s="44"/>
      <c r="G84" s="130"/>
      <c r="H84" s="43"/>
      <c r="I84" s="130"/>
      <c r="J84" s="44"/>
      <c r="K84" s="130"/>
      <c r="L84" s="44"/>
      <c r="M84" s="130"/>
      <c r="N84" s="44"/>
      <c r="O84" s="130"/>
      <c r="P84" s="44"/>
      <c r="Q84" s="130"/>
      <c r="R84" s="44"/>
      <c r="S84" s="130"/>
      <c r="T84" s="44"/>
      <c r="U84" s="130"/>
      <c r="V84" s="44"/>
      <c r="W84" s="130"/>
      <c r="X84" s="44"/>
      <c r="Y84" s="130"/>
      <c r="Z84" s="44"/>
      <c r="AA84" s="130"/>
      <c r="AB84" s="59"/>
      <c r="AD84" s="2"/>
      <c r="AE84" s="130"/>
      <c r="AF84" s="1"/>
      <c r="AG84" s="130"/>
      <c r="AH84" s="1"/>
      <c r="AI84" s="130"/>
      <c r="AJ84" s="2"/>
      <c r="AK84" s="130"/>
      <c r="AL84" s="1"/>
      <c r="AM84" s="130"/>
      <c r="AN84" s="1"/>
      <c r="AO84" s="130"/>
      <c r="AP84" s="1"/>
      <c r="AQ84" s="130"/>
      <c r="AR84" s="1"/>
      <c r="AS84" s="130"/>
      <c r="AT84" s="1"/>
      <c r="AU84" s="130"/>
      <c r="AV84" s="1"/>
      <c r="AW84" s="130"/>
      <c r="AX84" s="1"/>
      <c r="AY84" s="130"/>
      <c r="AZ84" s="1"/>
      <c r="BA84" s="130"/>
      <c r="BB84" s="44"/>
      <c r="BC84" s="130"/>
      <c r="BD84" s="59"/>
    </row>
    <row r="85" spans="1:56" ht="15.75" customHeight="1" x14ac:dyDescent="0.25">
      <c r="A85" s="94"/>
      <c r="B85" s="43"/>
      <c r="C85" s="130"/>
      <c r="D85" s="43"/>
      <c r="E85" s="130"/>
      <c r="F85" s="43"/>
      <c r="G85" s="130"/>
      <c r="H85" s="44"/>
      <c r="I85" s="130"/>
      <c r="J85" s="44"/>
      <c r="K85" s="130"/>
      <c r="L85" s="44"/>
      <c r="M85" s="130"/>
      <c r="N85" s="44"/>
      <c r="O85" s="130"/>
      <c r="P85" s="44"/>
      <c r="Q85" s="130"/>
      <c r="R85" s="44"/>
      <c r="S85" s="130"/>
      <c r="T85" s="44"/>
      <c r="U85" s="130"/>
      <c r="V85" s="44"/>
      <c r="W85" s="130"/>
      <c r="X85" s="44"/>
      <c r="Y85" s="130"/>
      <c r="Z85" s="44"/>
      <c r="AA85" s="130"/>
      <c r="AB85" s="59"/>
      <c r="AD85" s="2"/>
      <c r="AE85" s="130"/>
      <c r="AF85" s="2"/>
      <c r="AG85" s="130"/>
      <c r="AH85" s="2"/>
      <c r="AI85" s="130"/>
      <c r="AJ85" s="1"/>
      <c r="AK85" s="130"/>
      <c r="AL85" s="1"/>
      <c r="AM85" s="130"/>
      <c r="AN85" s="1"/>
      <c r="AO85" s="130"/>
      <c r="AP85" s="1"/>
      <c r="AQ85" s="130"/>
      <c r="AR85" s="1"/>
      <c r="AS85" s="130"/>
      <c r="AT85" s="1"/>
      <c r="AU85" s="130"/>
      <c r="AV85" s="1"/>
      <c r="AW85" s="130"/>
      <c r="AX85" s="1"/>
      <c r="AY85" s="130"/>
      <c r="AZ85" s="1"/>
      <c r="BA85" s="130"/>
      <c r="BB85" s="44"/>
      <c r="BC85" s="130"/>
      <c r="BD85" s="59"/>
    </row>
    <row r="86" spans="1:56" ht="15.75" customHeight="1" x14ac:dyDescent="0.25">
      <c r="A86" s="95" t="s">
        <v>111</v>
      </c>
      <c r="B86" s="131"/>
      <c r="C86" s="132"/>
      <c r="D86" s="131"/>
      <c r="E86" s="132"/>
      <c r="F86" s="131"/>
      <c r="G86" s="132"/>
      <c r="H86" s="131"/>
      <c r="I86" s="132"/>
      <c r="J86" s="131"/>
      <c r="K86" s="132"/>
      <c r="L86" s="131"/>
      <c r="M86" s="132"/>
      <c r="N86" s="131"/>
      <c r="O86" s="132"/>
      <c r="P86" s="131"/>
      <c r="Q86" s="132"/>
      <c r="R86" s="131"/>
      <c r="S86" s="132"/>
      <c r="T86" s="131"/>
      <c r="U86" s="132"/>
      <c r="V86" s="131"/>
      <c r="W86" s="132"/>
      <c r="X86" s="131"/>
      <c r="Y86" s="132"/>
      <c r="Z86" s="131"/>
      <c r="AA86" s="132"/>
      <c r="AB86" s="59"/>
      <c r="AD86" s="73"/>
      <c r="AE86" s="132"/>
      <c r="AF86" s="73"/>
      <c r="AG86" s="132"/>
      <c r="AH86" s="73"/>
      <c r="AI86" s="132"/>
      <c r="AJ86" s="73"/>
      <c r="AK86" s="132"/>
      <c r="AL86" s="73"/>
      <c r="AM86" s="132"/>
      <c r="AN86" s="73"/>
      <c r="AO86" s="132"/>
      <c r="AP86" s="73"/>
      <c r="AQ86" s="132"/>
      <c r="AR86" s="73"/>
      <c r="AS86" s="132"/>
      <c r="AT86" s="73"/>
      <c r="AU86" s="132"/>
      <c r="AV86" s="73"/>
      <c r="AW86" s="132"/>
      <c r="AX86" s="73"/>
      <c r="AY86" s="132"/>
      <c r="AZ86" s="73"/>
      <c r="BA86" s="132"/>
      <c r="BB86" s="131"/>
      <c r="BC86" s="132"/>
      <c r="BD86" s="59"/>
    </row>
    <row r="87" spans="1:56" ht="15.75" customHeight="1" x14ac:dyDescent="0.25">
      <c r="A87" s="96" t="s">
        <v>4</v>
      </c>
      <c r="B87" s="44"/>
      <c r="C87" s="133"/>
      <c r="D87" s="44"/>
      <c r="E87" s="133"/>
      <c r="F87" s="44"/>
      <c r="G87" s="133"/>
      <c r="H87" s="44"/>
      <c r="I87" s="133"/>
      <c r="J87" s="44"/>
      <c r="K87" s="133"/>
      <c r="L87" s="44"/>
      <c r="M87" s="133"/>
      <c r="N87" s="44"/>
      <c r="O87" s="133"/>
      <c r="P87" s="44"/>
      <c r="Q87" s="133"/>
      <c r="R87" s="44"/>
      <c r="S87" s="133"/>
      <c r="T87" s="44"/>
      <c r="U87" s="133"/>
      <c r="V87" s="44"/>
      <c r="W87" s="133"/>
      <c r="X87" s="44"/>
      <c r="Y87" s="133"/>
      <c r="Z87" s="44"/>
      <c r="AA87" s="133"/>
      <c r="AB87" s="59"/>
      <c r="AD87" s="1"/>
      <c r="AE87" s="133"/>
      <c r="AF87" s="1"/>
      <c r="AG87" s="133"/>
      <c r="AH87" s="1"/>
      <c r="AI87" s="133"/>
      <c r="AJ87" s="1"/>
      <c r="AK87" s="133"/>
      <c r="AL87" s="1"/>
      <c r="AM87" s="133"/>
      <c r="AN87" s="1"/>
      <c r="AO87" s="133"/>
      <c r="AP87" s="1"/>
      <c r="AQ87" s="133"/>
      <c r="AR87" s="1"/>
      <c r="AS87" s="133"/>
      <c r="AT87" s="1"/>
      <c r="AU87" s="133"/>
      <c r="AV87" s="1"/>
      <c r="AW87" s="133"/>
      <c r="AX87" s="1"/>
      <c r="AY87" s="133"/>
      <c r="AZ87" s="1"/>
      <c r="BA87" s="133"/>
      <c r="BB87" s="44"/>
      <c r="BC87" s="133"/>
      <c r="BD87" s="59"/>
    </row>
    <row r="88" spans="1:56" ht="15.75" customHeight="1" x14ac:dyDescent="0.25">
      <c r="A88" s="32" t="s">
        <v>112</v>
      </c>
      <c r="B88" s="62">
        <v>4443228</v>
      </c>
      <c r="C88" s="104">
        <v>9.599345229918986E-2</v>
      </c>
      <c r="D88" s="62">
        <v>4415283</v>
      </c>
      <c r="E88" s="104">
        <v>8.9795224489637365E-2</v>
      </c>
      <c r="F88" s="62">
        <v>4788992</v>
      </c>
      <c r="G88" s="104">
        <v>9.8909478323814276E-2</v>
      </c>
      <c r="H88" s="62">
        <v>4788992</v>
      </c>
      <c r="I88" s="104">
        <v>0.10481754635962626</v>
      </c>
      <c r="J88" s="62">
        <v>4788992</v>
      </c>
      <c r="K88" s="104">
        <v>8.4450122975737396E-2</v>
      </c>
      <c r="L88" s="62">
        <v>0</v>
      </c>
      <c r="M88" s="104" t="e">
        <v>#DIV/0!</v>
      </c>
      <c r="N88" s="62">
        <v>0</v>
      </c>
      <c r="O88" s="104" t="e">
        <v>#DIV/0!</v>
      </c>
      <c r="P88" s="62">
        <v>0</v>
      </c>
      <c r="Q88" s="104" t="e">
        <v>#DIV/0!</v>
      </c>
      <c r="R88" s="62">
        <v>0</v>
      </c>
      <c r="S88" s="104" t="e">
        <v>#DIV/0!</v>
      </c>
      <c r="T88" s="62">
        <v>0</v>
      </c>
      <c r="U88" s="104" t="e">
        <v>#DIV/0!</v>
      </c>
      <c r="V88" s="62">
        <v>0</v>
      </c>
      <c r="W88" s="104" t="e">
        <v>#DIV/0!</v>
      </c>
      <c r="X88" s="62">
        <v>0</v>
      </c>
      <c r="Y88" s="104" t="e">
        <v>#DIV/0!</v>
      </c>
      <c r="Z88" s="134">
        <v>23225487</v>
      </c>
      <c r="AA88" s="104">
        <v>9.4308249989868934E-2</v>
      </c>
      <c r="AB88" s="59"/>
      <c r="AD88" s="63">
        <v>3746.4927443358602</v>
      </c>
      <c r="AE88" s="104">
        <v>9.5993452299189874E-2</v>
      </c>
      <c r="AF88" s="63">
        <v>3619.1437564550238</v>
      </c>
      <c r="AG88" s="104">
        <v>8.9795224489637365E-2</v>
      </c>
      <c r="AH88" s="63">
        <v>3629.5090415776149</v>
      </c>
      <c r="AI88" s="104">
        <v>9.8909478323814248E-2</v>
      </c>
      <c r="AJ88" s="63">
        <v>4005.078069463842</v>
      </c>
      <c r="AK88" s="104">
        <v>0.10481754635962626</v>
      </c>
      <c r="AL88" s="63">
        <v>3974.5310892009425</v>
      </c>
      <c r="AM88" s="104">
        <v>8.4450122975737396E-2</v>
      </c>
      <c r="AN88" s="63">
        <v>0</v>
      </c>
      <c r="AO88" s="104" t="e">
        <v>#DIV/0!</v>
      </c>
      <c r="AP88" s="63">
        <v>0</v>
      </c>
      <c r="AQ88" s="104" t="e">
        <v>#DIV/0!</v>
      </c>
      <c r="AR88" s="63">
        <v>0</v>
      </c>
      <c r="AS88" s="104" t="e">
        <v>#DIV/0!</v>
      </c>
      <c r="AT88" s="63">
        <v>0</v>
      </c>
      <c r="AU88" s="104" t="e">
        <v>#DIV/0!</v>
      </c>
      <c r="AV88" s="63">
        <v>0</v>
      </c>
      <c r="AW88" s="104" t="e">
        <v>#DIV/0!</v>
      </c>
      <c r="AX88" s="63">
        <v>0</v>
      </c>
      <c r="AY88" s="104" t="e">
        <v>#DIV/0!</v>
      </c>
      <c r="AZ88" s="63">
        <v>0</v>
      </c>
      <c r="BA88" s="104" t="e">
        <v>#DIV/0!</v>
      </c>
      <c r="BB88" s="134">
        <v>18974.754701033286</v>
      </c>
      <c r="BC88" s="104">
        <v>9.4260164485682751E-2</v>
      </c>
      <c r="BD88" s="59"/>
    </row>
    <row r="89" spans="1:56" ht="15.75" customHeight="1" x14ac:dyDescent="0.25">
      <c r="A89" s="92" t="s">
        <v>113</v>
      </c>
      <c r="B89" s="62">
        <v>14632366</v>
      </c>
      <c r="C89" s="104">
        <v>0.31612407187866287</v>
      </c>
      <c r="D89" s="62">
        <v>14632366</v>
      </c>
      <c r="E89" s="104">
        <v>0.29758377657435259</v>
      </c>
      <c r="F89" s="62">
        <v>14632366</v>
      </c>
      <c r="G89" s="104">
        <v>0.30220966911264768</v>
      </c>
      <c r="H89" s="62">
        <v>14632366</v>
      </c>
      <c r="I89" s="104">
        <v>0.32026127868996629</v>
      </c>
      <c r="J89" s="62">
        <v>14632366</v>
      </c>
      <c r="K89" s="104">
        <v>0.2580303137123634</v>
      </c>
      <c r="L89" s="62">
        <v>0</v>
      </c>
      <c r="M89" s="104" t="e">
        <v>#DIV/0!</v>
      </c>
      <c r="N89" s="62">
        <v>0</v>
      </c>
      <c r="O89" s="104" t="e">
        <v>#DIV/0!</v>
      </c>
      <c r="P89" s="62">
        <v>0</v>
      </c>
      <c r="Q89" s="104" t="e">
        <v>#DIV/0!</v>
      </c>
      <c r="R89" s="62">
        <v>0</v>
      </c>
      <c r="S89" s="104" t="e">
        <v>#DIV/0!</v>
      </c>
      <c r="T89" s="62">
        <v>0</v>
      </c>
      <c r="U89" s="104" t="e">
        <v>#DIV/0!</v>
      </c>
      <c r="V89" s="62">
        <v>0</v>
      </c>
      <c r="W89" s="104" t="e">
        <v>#DIV/0!</v>
      </c>
      <c r="X89" s="62">
        <v>0</v>
      </c>
      <c r="Y89" s="104" t="e">
        <v>#DIV/0!</v>
      </c>
      <c r="Z89" s="134">
        <v>73161830</v>
      </c>
      <c r="AA89" s="104">
        <v>0.29707726487527658</v>
      </c>
      <c r="AB89" s="59"/>
      <c r="AD89" s="63">
        <v>12337.888816749159</v>
      </c>
      <c r="AE89" s="104">
        <v>0.31612407187866293</v>
      </c>
      <c r="AF89" s="63">
        <v>11993.939244905654</v>
      </c>
      <c r="AG89" s="104">
        <v>0.29758377657435259</v>
      </c>
      <c r="AH89" s="63">
        <v>11089.662437663892</v>
      </c>
      <c r="AI89" s="104">
        <v>0.30220966911264763</v>
      </c>
      <c r="AJ89" s="63">
        <v>12237.18230704256</v>
      </c>
      <c r="AK89" s="104">
        <v>0.32026127868996629</v>
      </c>
      <c r="AL89" s="63">
        <v>12143.848554260863</v>
      </c>
      <c r="AM89" s="104">
        <v>0.25803031371236346</v>
      </c>
      <c r="AN89" s="63">
        <v>0</v>
      </c>
      <c r="AO89" s="104" t="e">
        <v>#DIV/0!</v>
      </c>
      <c r="AP89" s="63">
        <v>0</v>
      </c>
      <c r="AQ89" s="104" t="e">
        <v>#DIV/0!</v>
      </c>
      <c r="AR89" s="63">
        <v>0</v>
      </c>
      <c r="AS89" s="104" t="e">
        <v>#DIV/0!</v>
      </c>
      <c r="AT89" s="63">
        <v>0</v>
      </c>
      <c r="AU89" s="104" t="e">
        <v>#DIV/0!</v>
      </c>
      <c r="AV89" s="63">
        <v>0</v>
      </c>
      <c r="AW89" s="104" t="e">
        <v>#DIV/0!</v>
      </c>
      <c r="AX89" s="63">
        <v>0</v>
      </c>
      <c r="AY89" s="104" t="e">
        <v>#DIV/0!</v>
      </c>
      <c r="AZ89" s="63">
        <v>0</v>
      </c>
      <c r="BA89" s="104" t="e">
        <v>#DIV/0!</v>
      </c>
      <c r="BB89" s="134">
        <v>59802.52136062213</v>
      </c>
      <c r="BC89" s="104">
        <v>0.29707870214542648</v>
      </c>
      <c r="BD89" s="59"/>
    </row>
    <row r="90" spans="1:56" ht="15.75" customHeight="1" x14ac:dyDescent="0.25">
      <c r="A90" s="92" t="s">
        <v>114</v>
      </c>
      <c r="B90" s="62">
        <v>27211188</v>
      </c>
      <c r="C90" s="104">
        <v>0.58788247582214725</v>
      </c>
      <c r="D90" s="62">
        <v>30122928</v>
      </c>
      <c r="E90" s="104">
        <v>0.61262099893601007</v>
      </c>
      <c r="F90" s="62">
        <v>28996570</v>
      </c>
      <c r="G90" s="104">
        <v>0.59888085256353807</v>
      </c>
      <c r="H90" s="62">
        <v>26267481</v>
      </c>
      <c r="I90" s="104">
        <v>0.57492117495040751</v>
      </c>
      <c r="J90" s="62">
        <v>37286576</v>
      </c>
      <c r="K90" s="104">
        <v>0.6575195633118992</v>
      </c>
      <c r="L90" s="62">
        <v>0</v>
      </c>
      <c r="M90" s="104" t="e">
        <v>#DIV/0!</v>
      </c>
      <c r="N90" s="62">
        <v>0</v>
      </c>
      <c r="O90" s="104" t="e">
        <v>#DIV/0!</v>
      </c>
      <c r="P90" s="62">
        <v>0</v>
      </c>
      <c r="Q90" s="104" t="e">
        <v>#DIV/0!</v>
      </c>
      <c r="R90" s="62">
        <v>0</v>
      </c>
      <c r="S90" s="104" t="e">
        <v>#DIV/0!</v>
      </c>
      <c r="T90" s="62">
        <v>0</v>
      </c>
      <c r="U90" s="104" t="e">
        <v>#DIV/0!</v>
      </c>
      <c r="V90" s="62">
        <v>0</v>
      </c>
      <c r="W90" s="104" t="e">
        <v>#DIV/0!</v>
      </c>
      <c r="X90" s="62">
        <v>0</v>
      </c>
      <c r="Y90" s="104" t="e">
        <v>#DIV/0!</v>
      </c>
      <c r="Z90" s="134">
        <v>149884743</v>
      </c>
      <c r="AA90" s="104">
        <v>0.6086144851348545</v>
      </c>
      <c r="AB90" s="59"/>
      <c r="AD90" s="63">
        <v>22944.246481782844</v>
      </c>
      <c r="AE90" s="104">
        <v>0.58788247582214725</v>
      </c>
      <c r="AF90" s="63">
        <v>24691.329366055183</v>
      </c>
      <c r="AG90" s="104">
        <v>0.61262099893601007</v>
      </c>
      <c r="AH90" s="63">
        <v>21976.088702954239</v>
      </c>
      <c r="AI90" s="104">
        <v>0.59888085256353796</v>
      </c>
      <c r="AJ90" s="63">
        <v>21967.736027364037</v>
      </c>
      <c r="AK90" s="104">
        <v>0.57492117495040751</v>
      </c>
      <c r="AL90" s="63">
        <v>30945.27105533977</v>
      </c>
      <c r="AM90" s="104">
        <v>0.6575195633118992</v>
      </c>
      <c r="AN90" s="63">
        <v>0</v>
      </c>
      <c r="AO90" s="104" t="e">
        <v>#DIV/0!</v>
      </c>
      <c r="AP90" s="63">
        <v>0</v>
      </c>
      <c r="AQ90" s="104" t="e">
        <v>#DIV/0!</v>
      </c>
      <c r="AR90" s="63">
        <v>0</v>
      </c>
      <c r="AS90" s="104" t="e">
        <v>#DIV/0!</v>
      </c>
      <c r="AT90" s="63">
        <v>0</v>
      </c>
      <c r="AU90" s="104" t="e">
        <v>#DIV/0!</v>
      </c>
      <c r="AV90" s="63">
        <v>0</v>
      </c>
      <c r="AW90" s="104" t="e">
        <v>#DIV/0!</v>
      </c>
      <c r="AX90" s="63">
        <v>0</v>
      </c>
      <c r="AY90" s="104" t="e">
        <v>#DIV/0!</v>
      </c>
      <c r="AZ90" s="63">
        <v>0</v>
      </c>
      <c r="BA90" s="104" t="e">
        <v>#DIV/0!</v>
      </c>
      <c r="BB90" s="134">
        <v>122524.67163349607</v>
      </c>
      <c r="BC90" s="104">
        <v>0.60866113336889072</v>
      </c>
      <c r="BD90" s="59"/>
    </row>
    <row r="91" spans="1:56" ht="15.75" customHeight="1" x14ac:dyDescent="0.25">
      <c r="A91" s="92" t="s">
        <v>115</v>
      </c>
      <c r="B91" s="62">
        <v>0</v>
      </c>
      <c r="C91" s="104">
        <v>0</v>
      </c>
      <c r="D91" s="62">
        <v>0</v>
      </c>
      <c r="E91" s="104">
        <v>0</v>
      </c>
      <c r="F91" s="62">
        <v>0</v>
      </c>
      <c r="G91" s="104">
        <v>0</v>
      </c>
      <c r="H91" s="62">
        <v>0</v>
      </c>
      <c r="I91" s="104">
        <v>0</v>
      </c>
      <c r="J91" s="62">
        <v>0</v>
      </c>
      <c r="K91" s="104">
        <v>0</v>
      </c>
      <c r="L91" s="62">
        <v>0</v>
      </c>
      <c r="M91" s="104" t="e">
        <v>#DIV/0!</v>
      </c>
      <c r="N91" s="62">
        <v>0</v>
      </c>
      <c r="O91" s="104" t="e">
        <v>#DIV/0!</v>
      </c>
      <c r="P91" s="62">
        <v>0</v>
      </c>
      <c r="Q91" s="104" t="e">
        <v>#DIV/0!</v>
      </c>
      <c r="R91" s="62">
        <v>0</v>
      </c>
      <c r="S91" s="104" t="e">
        <v>#DIV/0!</v>
      </c>
      <c r="T91" s="62">
        <v>0</v>
      </c>
      <c r="U91" s="104" t="e">
        <v>#DIV/0!</v>
      </c>
      <c r="V91" s="62">
        <v>0</v>
      </c>
      <c r="W91" s="104" t="e">
        <v>#DIV/0!</v>
      </c>
      <c r="X91" s="62">
        <v>0</v>
      </c>
      <c r="Y91" s="104" t="e">
        <v>#DIV/0!</v>
      </c>
      <c r="Z91" s="134">
        <v>0</v>
      </c>
      <c r="AA91" s="104">
        <v>0</v>
      </c>
      <c r="AB91" s="59"/>
      <c r="AD91" s="63">
        <v>0</v>
      </c>
      <c r="AE91" s="104">
        <v>0</v>
      </c>
      <c r="AF91" s="63">
        <v>0</v>
      </c>
      <c r="AG91" s="104">
        <v>0</v>
      </c>
      <c r="AH91" s="63">
        <v>0</v>
      </c>
      <c r="AI91" s="104">
        <v>0</v>
      </c>
      <c r="AJ91" s="63">
        <v>0</v>
      </c>
      <c r="AK91" s="104">
        <v>0</v>
      </c>
      <c r="AL91" s="63">
        <v>0</v>
      </c>
      <c r="AM91" s="104">
        <v>0</v>
      </c>
      <c r="AN91" s="63">
        <v>0</v>
      </c>
      <c r="AO91" s="104" t="e">
        <v>#DIV/0!</v>
      </c>
      <c r="AP91" s="63">
        <v>0</v>
      </c>
      <c r="AQ91" s="104" t="e">
        <v>#DIV/0!</v>
      </c>
      <c r="AR91" s="63">
        <v>0</v>
      </c>
      <c r="AS91" s="104" t="e">
        <v>#DIV/0!</v>
      </c>
      <c r="AT91" s="63">
        <v>0</v>
      </c>
      <c r="AU91" s="104" t="e">
        <v>#DIV/0!</v>
      </c>
      <c r="AV91" s="63">
        <v>0</v>
      </c>
      <c r="AW91" s="104" t="e">
        <v>#DIV/0!</v>
      </c>
      <c r="AX91" s="63">
        <v>0</v>
      </c>
      <c r="AY91" s="104" t="e">
        <v>#DIV/0!</v>
      </c>
      <c r="AZ91" s="63">
        <v>0</v>
      </c>
      <c r="BA91" s="104" t="e">
        <v>#DIV/0!</v>
      </c>
      <c r="BB91" s="134">
        <v>0</v>
      </c>
      <c r="BC91" s="104">
        <v>0</v>
      </c>
      <c r="BD91" s="59"/>
    </row>
    <row r="92" spans="1:56" ht="15.75" customHeight="1" x14ac:dyDescent="0.25">
      <c r="A92" s="94"/>
      <c r="B92" s="44"/>
      <c r="C92" s="44"/>
      <c r="D92" s="44"/>
      <c r="E92" s="44"/>
      <c r="F92" s="43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D92" s="1"/>
      <c r="AE92" s="44"/>
      <c r="AF92" s="1"/>
      <c r="AG92" s="44"/>
      <c r="AH92" s="1"/>
      <c r="AI92" s="44"/>
      <c r="AJ92" s="1"/>
      <c r="AK92" s="44"/>
      <c r="AL92" s="1"/>
      <c r="AM92" s="44"/>
      <c r="AN92" s="1"/>
      <c r="AO92" s="44"/>
      <c r="AP92" s="1"/>
      <c r="AQ92" s="44"/>
      <c r="AR92" s="1"/>
      <c r="AS92" s="44"/>
      <c r="AT92" s="1"/>
      <c r="AU92" s="44"/>
      <c r="AV92" s="1"/>
      <c r="AW92" s="44"/>
      <c r="AX92" s="1"/>
      <c r="AY92" s="44"/>
      <c r="AZ92" s="1"/>
      <c r="BA92" s="44"/>
      <c r="BB92" s="44"/>
      <c r="BC92" s="44"/>
    </row>
    <row r="93" spans="1:56" ht="15.75" customHeight="1" x14ac:dyDescent="0.25">
      <c r="A93" s="9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E93" s="44"/>
      <c r="AG93" s="44"/>
      <c r="AI93" s="44"/>
      <c r="AK93" s="44"/>
      <c r="AM93" s="44"/>
      <c r="AO93" s="44"/>
      <c r="AQ93" s="44"/>
      <c r="AS93" s="44"/>
      <c r="AU93" s="44"/>
      <c r="AW93" s="44"/>
      <c r="AY93" s="44"/>
      <c r="BA93" s="44"/>
      <c r="BB93" s="44"/>
      <c r="BC93" s="44"/>
    </row>
    <row r="94" spans="1:56" ht="15.75" customHeight="1" x14ac:dyDescent="0.25">
      <c r="A94" s="9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E94" s="44"/>
      <c r="AG94" s="44"/>
      <c r="AI94" s="44"/>
      <c r="AK94" s="44"/>
      <c r="AM94" s="44"/>
      <c r="AO94" s="44"/>
      <c r="AQ94" s="44"/>
      <c r="AS94" s="44"/>
      <c r="AU94" s="44"/>
      <c r="AW94" s="44"/>
      <c r="AY94" s="44"/>
      <c r="BA94" s="44"/>
      <c r="BB94" s="44"/>
      <c r="BC94" s="44"/>
    </row>
    <row r="95" spans="1:56" ht="15.75" customHeight="1" x14ac:dyDescent="0.25">
      <c r="A95" s="9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E95" s="44"/>
      <c r="AG95" s="44"/>
      <c r="AI95" s="44"/>
      <c r="AK95" s="44"/>
      <c r="AM95" s="44"/>
      <c r="AO95" s="44"/>
      <c r="AQ95" s="44"/>
      <c r="AS95" s="44"/>
      <c r="AU95" s="44"/>
      <c r="AW95" s="44"/>
      <c r="AY95" s="44"/>
      <c r="BA95" s="44"/>
      <c r="BB95" s="44"/>
      <c r="BC95" s="44"/>
    </row>
    <row r="96" spans="1:56" ht="15.75" customHeight="1" x14ac:dyDescent="0.25">
      <c r="A96" s="9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AA96" s="44"/>
      <c r="AE96" s="44"/>
      <c r="AG96" s="44"/>
      <c r="AI96" s="44"/>
      <c r="AK96" s="44"/>
      <c r="AM96" s="44"/>
      <c r="AO96" s="44"/>
      <c r="AQ96" s="44"/>
      <c r="AS96" s="44"/>
      <c r="AU96" s="44"/>
      <c r="AW96" s="44"/>
      <c r="AY96" s="44"/>
      <c r="BA96" s="44"/>
      <c r="BC96" s="44"/>
    </row>
    <row r="97" spans="1:55" ht="15.75" customHeight="1" x14ac:dyDescent="0.25">
      <c r="A97" s="9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A97" s="44"/>
      <c r="AE97" s="44"/>
      <c r="AG97" s="44"/>
      <c r="AI97" s="44"/>
      <c r="AK97" s="44"/>
      <c r="AM97" s="44"/>
      <c r="AO97" s="44"/>
      <c r="AQ97" s="44"/>
      <c r="AS97" s="44"/>
      <c r="AU97" s="44"/>
      <c r="AW97" s="44"/>
      <c r="AY97" s="44"/>
      <c r="BA97" s="44"/>
      <c r="BC97" s="44"/>
    </row>
    <row r="98" spans="1:55" ht="15.75" customHeight="1" x14ac:dyDescent="0.25">
      <c r="A98" s="9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A98" s="44"/>
      <c r="AE98" s="44"/>
      <c r="AG98" s="44"/>
      <c r="AI98" s="44"/>
      <c r="AK98" s="44"/>
      <c r="AM98" s="44"/>
      <c r="AO98" s="44"/>
      <c r="AQ98" s="44"/>
      <c r="AS98" s="44"/>
      <c r="AU98" s="44"/>
      <c r="AW98" s="44"/>
      <c r="AY98" s="44"/>
      <c r="BA98" s="44"/>
      <c r="BC98" s="44"/>
    </row>
    <row r="99" spans="1:55" ht="15.75" customHeight="1" x14ac:dyDescent="0.25">
      <c r="A99" s="9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A99" s="44"/>
      <c r="AE99" s="44"/>
      <c r="AG99" s="44"/>
      <c r="AI99" s="44"/>
      <c r="AK99" s="44"/>
      <c r="AM99" s="44"/>
      <c r="AO99" s="44"/>
      <c r="AQ99" s="44"/>
      <c r="AS99" s="44"/>
      <c r="AU99" s="44"/>
      <c r="AW99" s="44"/>
      <c r="AY99" s="44"/>
      <c r="BA99" s="44"/>
      <c r="BC99" s="44"/>
    </row>
    <row r="100" spans="1:55" ht="15.75" customHeight="1" x14ac:dyDescent="0.25">
      <c r="A100" s="9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AA100" s="44"/>
      <c r="AE100" s="44"/>
      <c r="AG100" s="44"/>
      <c r="AI100" s="44"/>
      <c r="AK100" s="44"/>
      <c r="AM100" s="44"/>
      <c r="AO100" s="44"/>
      <c r="AQ100" s="44"/>
      <c r="AS100" s="44"/>
      <c r="AU100" s="44"/>
      <c r="AW100" s="44"/>
      <c r="AY100" s="44"/>
      <c r="BA100" s="44"/>
      <c r="BC100" s="44"/>
    </row>
    <row r="101" spans="1:55" ht="15.75" customHeight="1" x14ac:dyDescent="0.25">
      <c r="A101" s="9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A101" s="44"/>
      <c r="AE101" s="44"/>
      <c r="AG101" s="44"/>
      <c r="AI101" s="44"/>
      <c r="AK101" s="44"/>
      <c r="AM101" s="44"/>
      <c r="AO101" s="44"/>
      <c r="AQ101" s="44"/>
      <c r="AS101" s="44"/>
      <c r="AU101" s="44"/>
      <c r="AW101" s="44"/>
      <c r="AY101" s="44"/>
      <c r="BA101" s="44"/>
      <c r="BC101" s="44"/>
    </row>
    <row r="102" spans="1:55" ht="15.75" customHeight="1" x14ac:dyDescent="0.25">
      <c r="A102" s="9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AA102" s="44"/>
      <c r="AE102" s="44"/>
      <c r="AG102" s="44"/>
      <c r="AI102" s="44"/>
      <c r="AK102" s="44"/>
      <c r="AM102" s="44"/>
      <c r="AO102" s="44"/>
      <c r="AQ102" s="44"/>
      <c r="AS102" s="44"/>
      <c r="AU102" s="44"/>
      <c r="AW102" s="44"/>
      <c r="AY102" s="44"/>
      <c r="BA102" s="44"/>
      <c r="BC102" s="44"/>
    </row>
    <row r="103" spans="1:55" ht="15.75" customHeight="1" x14ac:dyDescent="0.25">
      <c r="A103" s="9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AA103" s="44"/>
      <c r="AE103" s="44"/>
      <c r="AG103" s="44"/>
      <c r="AI103" s="44"/>
      <c r="AK103" s="44"/>
      <c r="AM103" s="44"/>
      <c r="AO103" s="44"/>
      <c r="AQ103" s="44"/>
      <c r="AS103" s="44"/>
      <c r="AU103" s="44"/>
      <c r="AW103" s="44"/>
      <c r="AY103" s="44"/>
      <c r="BA103" s="44"/>
      <c r="BC103" s="44"/>
    </row>
    <row r="104" spans="1:55" ht="15.75" customHeight="1" x14ac:dyDescent="0.25">
      <c r="A104" s="9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AA104" s="44"/>
      <c r="AE104" s="44"/>
      <c r="AG104" s="44"/>
      <c r="AI104" s="44"/>
      <c r="AK104" s="44"/>
      <c r="AM104" s="44"/>
      <c r="AO104" s="44"/>
      <c r="AQ104" s="44"/>
      <c r="AS104" s="44"/>
      <c r="AU104" s="44"/>
      <c r="AW104" s="44"/>
      <c r="AY104" s="44"/>
      <c r="BA104" s="44"/>
      <c r="BC104" s="44"/>
    </row>
    <row r="105" spans="1:55" ht="15.75" customHeight="1" x14ac:dyDescent="0.25">
      <c r="A105" s="9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AA105" s="44"/>
      <c r="AE105" s="44"/>
      <c r="AG105" s="44"/>
      <c r="AI105" s="44"/>
      <c r="AK105" s="44"/>
      <c r="AM105" s="44"/>
      <c r="AO105" s="44"/>
      <c r="AQ105" s="44"/>
      <c r="AS105" s="44"/>
      <c r="AU105" s="44"/>
      <c r="AW105" s="44"/>
      <c r="AY105" s="44"/>
      <c r="BA105" s="44"/>
      <c r="BC105" s="44"/>
    </row>
    <row r="106" spans="1:55" ht="15.75" customHeight="1" x14ac:dyDescent="0.25">
      <c r="A106" s="9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AA106" s="44"/>
      <c r="AE106" s="44"/>
      <c r="AG106" s="44"/>
      <c r="AI106" s="44"/>
      <c r="AK106" s="44"/>
      <c r="AM106" s="44"/>
      <c r="AO106" s="44"/>
      <c r="AQ106" s="44"/>
      <c r="AS106" s="44"/>
      <c r="AU106" s="44"/>
      <c r="AW106" s="44"/>
      <c r="AY106" s="44"/>
      <c r="BA106" s="44"/>
      <c r="BC106" s="44"/>
    </row>
    <row r="107" spans="1:55" ht="15.75" customHeight="1" x14ac:dyDescent="0.25">
      <c r="A107" s="97"/>
    </row>
    <row r="108" spans="1:55" ht="15.75" customHeight="1" x14ac:dyDescent="0.25">
      <c r="A108" s="97"/>
    </row>
    <row r="109" spans="1:55" ht="15.75" customHeight="1" x14ac:dyDescent="0.25">
      <c r="A109" s="97"/>
    </row>
    <row r="110" spans="1:55" ht="15.75" customHeight="1" x14ac:dyDescent="0.25">
      <c r="A110" s="97"/>
    </row>
    <row r="111" spans="1:55" ht="15.75" customHeight="1" x14ac:dyDescent="0.25">
      <c r="A111" s="97"/>
    </row>
    <row r="112" spans="1:55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  <row r="656" spans="1:1" ht="15.75" customHeight="1" x14ac:dyDescent="0.25">
      <c r="A656" s="97"/>
    </row>
    <row r="657" spans="1:1" ht="15.75" customHeight="1" x14ac:dyDescent="0.25">
      <c r="A657" s="97"/>
    </row>
    <row r="658" spans="1:1" ht="15.75" customHeight="1" x14ac:dyDescent="0.25">
      <c r="A658" s="97"/>
    </row>
    <row r="659" spans="1:1" ht="15.75" customHeight="1" x14ac:dyDescent="0.25">
      <c r="A659" s="97"/>
    </row>
    <row r="660" spans="1:1" ht="15.75" customHeight="1" x14ac:dyDescent="0.25">
      <c r="A660" s="97"/>
    </row>
    <row r="661" spans="1:1" ht="15.75" customHeight="1" x14ac:dyDescent="0.25">
      <c r="A661" s="97"/>
    </row>
    <row r="662" spans="1:1" ht="15.75" customHeight="1" x14ac:dyDescent="0.25">
      <c r="A662" s="97"/>
    </row>
    <row r="663" spans="1:1" ht="15.75" customHeight="1" x14ac:dyDescent="0.25">
      <c r="A663" s="97"/>
    </row>
    <row r="664" spans="1:1" ht="15.75" customHeight="1" x14ac:dyDescent="0.25">
      <c r="A664" s="97"/>
    </row>
    <row r="665" spans="1:1" ht="15.75" customHeight="1" x14ac:dyDescent="0.25">
      <c r="A665" s="97"/>
    </row>
    <row r="666" spans="1:1" ht="15.75" customHeight="1" x14ac:dyDescent="0.25">
      <c r="A666" s="97"/>
    </row>
    <row r="667" spans="1:1" ht="15.75" customHeight="1" x14ac:dyDescent="0.25">
      <c r="A667" s="97"/>
    </row>
    <row r="668" spans="1:1" ht="15.75" customHeight="1" x14ac:dyDescent="0.25">
      <c r="A668" s="97"/>
    </row>
    <row r="669" spans="1:1" ht="15.75" customHeight="1" x14ac:dyDescent="0.25">
      <c r="A669" s="97"/>
    </row>
    <row r="670" spans="1:1" ht="15.75" customHeight="1" x14ac:dyDescent="0.25">
      <c r="A670" s="97"/>
    </row>
    <row r="671" spans="1:1" ht="15.75" customHeight="1" x14ac:dyDescent="0.25">
      <c r="A671" s="97"/>
    </row>
    <row r="672" spans="1:1" ht="15.75" customHeight="1" x14ac:dyDescent="0.25">
      <c r="A672" s="97"/>
    </row>
    <row r="673" spans="1:1" ht="15.75" customHeight="1" x14ac:dyDescent="0.25">
      <c r="A673" s="97"/>
    </row>
    <row r="674" spans="1:1" ht="15.75" customHeight="1" x14ac:dyDescent="0.25">
      <c r="A674" s="97"/>
    </row>
    <row r="675" spans="1:1" ht="15.75" customHeight="1" x14ac:dyDescent="0.25">
      <c r="A675" s="97"/>
    </row>
    <row r="676" spans="1:1" ht="15.75" customHeight="1" x14ac:dyDescent="0.25">
      <c r="A676" s="97"/>
    </row>
    <row r="677" spans="1:1" ht="15.75" customHeight="1" x14ac:dyDescent="0.25">
      <c r="A677" s="97"/>
    </row>
    <row r="678" spans="1:1" ht="15.75" customHeight="1" x14ac:dyDescent="0.25">
      <c r="A678" s="97"/>
    </row>
    <row r="679" spans="1:1" ht="15.75" customHeight="1" x14ac:dyDescent="0.25">
      <c r="A679" s="97"/>
    </row>
    <row r="680" spans="1:1" ht="15.75" customHeight="1" x14ac:dyDescent="0.25">
      <c r="A680" s="97"/>
    </row>
    <row r="681" spans="1:1" ht="15.75" customHeight="1" x14ac:dyDescent="0.25">
      <c r="A681" s="97"/>
    </row>
    <row r="682" spans="1:1" ht="15.75" customHeight="1" x14ac:dyDescent="0.25">
      <c r="A682" s="97"/>
    </row>
    <row r="683" spans="1:1" ht="15.75" customHeight="1" x14ac:dyDescent="0.25">
      <c r="A683" s="97"/>
    </row>
    <row r="684" spans="1:1" ht="15.75" customHeight="1" x14ac:dyDescent="0.25">
      <c r="A684" s="97"/>
    </row>
    <row r="685" spans="1:1" ht="15.75" customHeight="1" x14ac:dyDescent="0.25">
      <c r="A685" s="97"/>
    </row>
    <row r="686" spans="1:1" ht="15.75" customHeight="1" x14ac:dyDescent="0.25">
      <c r="A686" s="97"/>
    </row>
    <row r="687" spans="1:1" ht="15.75" customHeight="1" x14ac:dyDescent="0.25">
      <c r="A687" s="97"/>
    </row>
    <row r="688" spans="1:1" ht="15.75" customHeight="1" x14ac:dyDescent="0.25">
      <c r="A688" s="97"/>
    </row>
    <row r="689" spans="1:1" ht="15.75" customHeight="1" x14ac:dyDescent="0.25">
      <c r="A689" s="97"/>
    </row>
    <row r="690" spans="1:1" ht="15.75" customHeight="1" x14ac:dyDescent="0.25">
      <c r="A690" s="97"/>
    </row>
    <row r="691" spans="1:1" ht="15.75" customHeight="1" x14ac:dyDescent="0.25">
      <c r="A691" s="97"/>
    </row>
    <row r="692" spans="1:1" ht="15.75" customHeight="1" x14ac:dyDescent="0.25">
      <c r="A692" s="97"/>
    </row>
    <row r="693" spans="1:1" ht="15.75" customHeight="1" x14ac:dyDescent="0.25">
      <c r="A693" s="97"/>
    </row>
    <row r="694" spans="1:1" ht="15.75" customHeight="1" x14ac:dyDescent="0.25">
      <c r="A694" s="97"/>
    </row>
    <row r="695" spans="1:1" ht="15.75" customHeight="1" x14ac:dyDescent="0.25">
      <c r="A695" s="97"/>
    </row>
    <row r="696" spans="1:1" ht="15.75" customHeight="1" x14ac:dyDescent="0.25">
      <c r="A696" s="97"/>
    </row>
    <row r="697" spans="1:1" ht="15.75" customHeight="1" x14ac:dyDescent="0.25">
      <c r="A697" s="97"/>
    </row>
    <row r="698" spans="1:1" ht="15.75" customHeight="1" x14ac:dyDescent="0.25">
      <c r="A698" s="97"/>
    </row>
    <row r="699" spans="1:1" ht="15.75" customHeight="1" x14ac:dyDescent="0.25">
      <c r="A699" s="97"/>
    </row>
    <row r="700" spans="1:1" ht="15.75" customHeight="1" x14ac:dyDescent="0.25">
      <c r="A700" s="97"/>
    </row>
    <row r="701" spans="1:1" ht="15.75" customHeight="1" x14ac:dyDescent="0.25">
      <c r="A701" s="97"/>
    </row>
    <row r="702" spans="1:1" ht="15.75" customHeight="1" x14ac:dyDescent="0.25">
      <c r="A702" s="97"/>
    </row>
    <row r="703" spans="1:1" ht="15.75" customHeight="1" x14ac:dyDescent="0.25">
      <c r="A703" s="97"/>
    </row>
    <row r="704" spans="1:1" ht="15.75" customHeight="1" x14ac:dyDescent="0.25">
      <c r="A704" s="97"/>
    </row>
    <row r="705" spans="1:1" ht="15.75" customHeight="1" x14ac:dyDescent="0.25">
      <c r="A705" s="97"/>
    </row>
    <row r="706" spans="1:1" ht="15.75" customHeight="1" x14ac:dyDescent="0.25">
      <c r="A706" s="97"/>
    </row>
    <row r="707" spans="1:1" ht="15.75" customHeight="1" x14ac:dyDescent="0.25">
      <c r="A707" s="97"/>
    </row>
    <row r="708" spans="1:1" ht="15.75" customHeight="1" x14ac:dyDescent="0.25">
      <c r="A708" s="97"/>
    </row>
    <row r="709" spans="1:1" ht="15.75" customHeight="1" x14ac:dyDescent="0.25">
      <c r="A709" s="97"/>
    </row>
    <row r="710" spans="1:1" ht="15.75" customHeight="1" x14ac:dyDescent="0.25">
      <c r="A710" s="97"/>
    </row>
    <row r="711" spans="1:1" ht="15.75" customHeight="1" x14ac:dyDescent="0.25">
      <c r="A711" s="97"/>
    </row>
    <row r="712" spans="1:1" ht="15.75" customHeight="1" x14ac:dyDescent="0.25">
      <c r="A712" s="97"/>
    </row>
    <row r="713" spans="1:1" ht="15.75" customHeight="1" x14ac:dyDescent="0.25">
      <c r="A713" s="97"/>
    </row>
    <row r="714" spans="1:1" ht="15.75" customHeight="1" x14ac:dyDescent="0.25">
      <c r="A714" s="97"/>
    </row>
    <row r="715" spans="1:1" ht="15.75" customHeight="1" x14ac:dyDescent="0.25">
      <c r="A715" s="97"/>
    </row>
    <row r="716" spans="1:1" ht="15.75" customHeight="1" x14ac:dyDescent="0.25">
      <c r="A716" s="97"/>
    </row>
    <row r="717" spans="1:1" ht="15.75" customHeight="1" x14ac:dyDescent="0.25">
      <c r="A717" s="97"/>
    </row>
    <row r="718" spans="1:1" ht="15.75" customHeight="1" x14ac:dyDescent="0.25">
      <c r="A718" s="97"/>
    </row>
    <row r="719" spans="1:1" ht="15.75" customHeight="1" x14ac:dyDescent="0.25">
      <c r="A719" s="97"/>
    </row>
    <row r="720" spans="1:1" ht="15.75" customHeight="1" x14ac:dyDescent="0.25">
      <c r="A720" s="97"/>
    </row>
    <row r="721" spans="1:1" ht="15.75" customHeight="1" x14ac:dyDescent="0.25">
      <c r="A721" s="97"/>
    </row>
    <row r="722" spans="1:1" ht="15.75" customHeight="1" x14ac:dyDescent="0.25">
      <c r="A722" s="97"/>
    </row>
    <row r="723" spans="1:1" ht="15.75" customHeight="1" x14ac:dyDescent="0.25">
      <c r="A723" s="97"/>
    </row>
    <row r="724" spans="1:1" ht="15.75" customHeight="1" x14ac:dyDescent="0.25">
      <c r="A724" s="97"/>
    </row>
    <row r="725" spans="1:1" ht="15.75" customHeight="1" x14ac:dyDescent="0.25">
      <c r="A725" s="97"/>
    </row>
    <row r="726" spans="1:1" ht="15.75" customHeight="1" x14ac:dyDescent="0.25">
      <c r="A726" s="97"/>
    </row>
    <row r="727" spans="1:1" ht="15.75" customHeight="1" x14ac:dyDescent="0.25">
      <c r="A727" s="97"/>
    </row>
    <row r="728" spans="1:1" ht="15.75" customHeight="1" x14ac:dyDescent="0.25">
      <c r="A728" s="97"/>
    </row>
    <row r="729" spans="1:1" ht="15.75" customHeight="1" x14ac:dyDescent="0.25">
      <c r="A729" s="97"/>
    </row>
    <row r="730" spans="1:1" ht="15.75" customHeight="1" x14ac:dyDescent="0.25">
      <c r="A730" s="97"/>
    </row>
    <row r="731" spans="1:1" ht="15.75" customHeight="1" x14ac:dyDescent="0.25">
      <c r="A731" s="97"/>
    </row>
    <row r="732" spans="1:1" ht="15.75" customHeight="1" x14ac:dyDescent="0.25">
      <c r="A732" s="97"/>
    </row>
    <row r="733" spans="1:1" ht="15.75" customHeight="1" x14ac:dyDescent="0.25">
      <c r="A733" s="97"/>
    </row>
    <row r="734" spans="1:1" ht="15.75" customHeight="1" x14ac:dyDescent="0.25">
      <c r="A734" s="97"/>
    </row>
    <row r="735" spans="1:1" ht="15.75" customHeight="1" x14ac:dyDescent="0.25">
      <c r="A735" s="97"/>
    </row>
    <row r="736" spans="1:1" ht="15.75" customHeight="1" x14ac:dyDescent="0.25">
      <c r="A736" s="97"/>
    </row>
    <row r="737" spans="1:1" ht="15.75" customHeight="1" x14ac:dyDescent="0.25">
      <c r="A737" s="97"/>
    </row>
    <row r="738" spans="1:1" ht="15.75" customHeight="1" x14ac:dyDescent="0.25">
      <c r="A738" s="97"/>
    </row>
    <row r="739" spans="1:1" ht="15.75" customHeight="1" x14ac:dyDescent="0.25">
      <c r="A739" s="97"/>
    </row>
    <row r="740" spans="1:1" ht="15.75" customHeight="1" x14ac:dyDescent="0.25">
      <c r="A740" s="97"/>
    </row>
    <row r="741" spans="1:1" ht="15.75" customHeight="1" x14ac:dyDescent="0.25">
      <c r="A741" s="97"/>
    </row>
    <row r="742" spans="1:1" ht="15.75" customHeight="1" x14ac:dyDescent="0.25">
      <c r="A742" s="97"/>
    </row>
    <row r="743" spans="1:1" ht="15.75" customHeight="1" x14ac:dyDescent="0.25">
      <c r="A743" s="97"/>
    </row>
    <row r="744" spans="1:1" ht="15.75" customHeight="1" x14ac:dyDescent="0.25">
      <c r="A744" s="97"/>
    </row>
    <row r="745" spans="1:1" ht="15.75" customHeight="1" x14ac:dyDescent="0.25">
      <c r="A745" s="97"/>
    </row>
    <row r="746" spans="1:1" ht="15.75" customHeight="1" x14ac:dyDescent="0.25">
      <c r="A746" s="97"/>
    </row>
    <row r="747" spans="1:1" ht="15.75" customHeight="1" x14ac:dyDescent="0.25">
      <c r="A747" s="97"/>
    </row>
    <row r="748" spans="1:1" ht="15.75" customHeight="1" x14ac:dyDescent="0.25">
      <c r="A748" s="97"/>
    </row>
    <row r="749" spans="1:1" ht="15.75" customHeight="1" x14ac:dyDescent="0.25">
      <c r="A749" s="97"/>
    </row>
    <row r="750" spans="1:1" ht="15.75" customHeight="1" x14ac:dyDescent="0.25">
      <c r="A750" s="97"/>
    </row>
    <row r="751" spans="1:1" ht="15.75" customHeight="1" x14ac:dyDescent="0.25">
      <c r="A751" s="97"/>
    </row>
    <row r="752" spans="1:1" ht="15.75" customHeight="1" x14ac:dyDescent="0.25">
      <c r="A752" s="97"/>
    </row>
    <row r="753" spans="1:1" ht="15.75" customHeight="1" x14ac:dyDescent="0.25">
      <c r="A753" s="97"/>
    </row>
    <row r="754" spans="1:1" ht="15.75" customHeight="1" x14ac:dyDescent="0.25">
      <c r="A754" s="97"/>
    </row>
    <row r="755" spans="1:1" ht="15.75" customHeight="1" x14ac:dyDescent="0.25">
      <c r="A755" s="97"/>
    </row>
    <row r="756" spans="1:1" ht="15.75" customHeight="1" x14ac:dyDescent="0.25">
      <c r="A756" s="97"/>
    </row>
    <row r="757" spans="1:1" ht="15.75" customHeight="1" x14ac:dyDescent="0.25">
      <c r="A757" s="97"/>
    </row>
    <row r="758" spans="1:1" ht="15.75" customHeight="1" x14ac:dyDescent="0.25">
      <c r="A758" s="97"/>
    </row>
    <row r="759" spans="1:1" ht="15.75" customHeight="1" x14ac:dyDescent="0.25">
      <c r="A759" s="97"/>
    </row>
    <row r="760" spans="1:1" ht="15.75" customHeight="1" x14ac:dyDescent="0.25">
      <c r="A760" s="97"/>
    </row>
    <row r="761" spans="1:1" ht="15.75" customHeight="1" x14ac:dyDescent="0.25">
      <c r="A761" s="97"/>
    </row>
    <row r="762" spans="1:1" ht="15.75" customHeight="1" x14ac:dyDescent="0.25">
      <c r="A762" s="97"/>
    </row>
    <row r="763" spans="1:1" ht="15.75" customHeight="1" x14ac:dyDescent="0.25">
      <c r="A763" s="97"/>
    </row>
    <row r="764" spans="1:1" ht="15.75" customHeight="1" x14ac:dyDescent="0.25">
      <c r="A764" s="97"/>
    </row>
    <row r="765" spans="1:1" ht="15.75" customHeight="1" x14ac:dyDescent="0.25">
      <c r="A765" s="97"/>
    </row>
    <row r="766" spans="1:1" ht="15.75" customHeight="1" x14ac:dyDescent="0.25">
      <c r="A766" s="97"/>
    </row>
    <row r="767" spans="1:1" ht="15.75" customHeight="1" x14ac:dyDescent="0.25">
      <c r="A767" s="97"/>
    </row>
    <row r="768" spans="1:1" ht="15.75" customHeight="1" x14ac:dyDescent="0.25">
      <c r="A768" s="97"/>
    </row>
    <row r="769" spans="1:1" ht="15.75" customHeight="1" x14ac:dyDescent="0.25">
      <c r="A769" s="97"/>
    </row>
    <row r="770" spans="1:1" ht="15.75" customHeight="1" x14ac:dyDescent="0.25">
      <c r="A770" s="97"/>
    </row>
    <row r="771" spans="1:1" ht="15.75" customHeight="1" x14ac:dyDescent="0.25">
      <c r="A771" s="97"/>
    </row>
    <row r="772" spans="1:1" ht="15.75" customHeight="1" x14ac:dyDescent="0.25">
      <c r="A772" s="97"/>
    </row>
    <row r="773" spans="1:1" ht="15.75" customHeight="1" x14ac:dyDescent="0.25">
      <c r="A773" s="97"/>
    </row>
    <row r="774" spans="1:1" ht="15.75" customHeight="1" x14ac:dyDescent="0.25">
      <c r="A774" s="97"/>
    </row>
    <row r="775" spans="1:1" ht="15.75" customHeight="1" x14ac:dyDescent="0.25">
      <c r="A775" s="97"/>
    </row>
    <row r="776" spans="1:1" ht="15.75" customHeight="1" x14ac:dyDescent="0.25">
      <c r="A776" s="97"/>
    </row>
    <row r="777" spans="1:1" ht="15.75" customHeight="1" x14ac:dyDescent="0.25">
      <c r="A777" s="97"/>
    </row>
    <row r="778" spans="1:1" ht="15.75" customHeight="1" x14ac:dyDescent="0.25">
      <c r="A778" s="97"/>
    </row>
    <row r="779" spans="1:1" ht="15.75" customHeight="1" x14ac:dyDescent="0.25">
      <c r="A779" s="97"/>
    </row>
    <row r="780" spans="1:1" ht="15.75" customHeight="1" x14ac:dyDescent="0.25">
      <c r="A780" s="97"/>
    </row>
    <row r="781" spans="1:1" ht="15.75" customHeight="1" x14ac:dyDescent="0.25">
      <c r="A781" s="97"/>
    </row>
    <row r="782" spans="1:1" ht="15.75" customHeight="1" x14ac:dyDescent="0.25">
      <c r="A782" s="97"/>
    </row>
    <row r="783" spans="1:1" ht="15.75" customHeight="1" x14ac:dyDescent="0.25">
      <c r="A783" s="97"/>
    </row>
    <row r="784" spans="1:1" ht="15.75" customHeight="1" x14ac:dyDescent="0.25">
      <c r="A784" s="97"/>
    </row>
    <row r="785" spans="1:1" ht="15.75" customHeight="1" x14ac:dyDescent="0.25">
      <c r="A785" s="97"/>
    </row>
    <row r="786" spans="1:1" ht="15.75" customHeight="1" x14ac:dyDescent="0.25">
      <c r="A786" s="97"/>
    </row>
    <row r="787" spans="1:1" ht="15.75" customHeight="1" x14ac:dyDescent="0.25">
      <c r="A787" s="97"/>
    </row>
    <row r="788" spans="1:1" ht="15.75" customHeight="1" x14ac:dyDescent="0.25">
      <c r="A788" s="97"/>
    </row>
    <row r="789" spans="1:1" ht="15.75" customHeight="1" x14ac:dyDescent="0.25">
      <c r="A789" s="97"/>
    </row>
    <row r="790" spans="1:1" ht="15.75" customHeight="1" x14ac:dyDescent="0.25">
      <c r="A790" s="97"/>
    </row>
    <row r="791" spans="1:1" ht="15.75" customHeight="1" x14ac:dyDescent="0.25">
      <c r="A791" s="97"/>
    </row>
    <row r="792" spans="1:1" ht="15.75" customHeight="1" x14ac:dyDescent="0.25">
      <c r="A792" s="97"/>
    </row>
    <row r="793" spans="1:1" ht="15.75" customHeight="1" x14ac:dyDescent="0.25">
      <c r="A793" s="97"/>
    </row>
    <row r="794" spans="1:1" ht="15.75" customHeight="1" x14ac:dyDescent="0.25">
      <c r="A794" s="97"/>
    </row>
    <row r="795" spans="1:1" ht="15.75" customHeight="1" x14ac:dyDescent="0.25">
      <c r="A795" s="97"/>
    </row>
    <row r="796" spans="1:1" ht="15.75" customHeight="1" x14ac:dyDescent="0.25">
      <c r="A796" s="97"/>
    </row>
    <row r="797" spans="1:1" ht="15.75" customHeight="1" x14ac:dyDescent="0.25">
      <c r="A797" s="97"/>
    </row>
    <row r="798" spans="1:1" ht="15.75" customHeight="1" x14ac:dyDescent="0.25">
      <c r="A798" s="97"/>
    </row>
    <row r="799" spans="1:1" ht="15.75" customHeight="1" x14ac:dyDescent="0.25">
      <c r="A799" s="97"/>
    </row>
    <row r="800" spans="1:1" ht="15.75" customHeight="1" x14ac:dyDescent="0.25">
      <c r="A800" s="97"/>
    </row>
    <row r="801" spans="1:1" ht="15.75" customHeight="1" x14ac:dyDescent="0.25">
      <c r="A801" s="97"/>
    </row>
    <row r="802" spans="1:1" ht="15.75" customHeight="1" x14ac:dyDescent="0.25">
      <c r="A802" s="97"/>
    </row>
    <row r="803" spans="1:1" ht="15.75" customHeight="1" x14ac:dyDescent="0.25">
      <c r="A803" s="97"/>
    </row>
    <row r="804" spans="1:1" ht="15.75" customHeight="1" x14ac:dyDescent="0.25">
      <c r="A804" s="97"/>
    </row>
    <row r="805" spans="1:1" ht="15.75" customHeight="1" x14ac:dyDescent="0.25">
      <c r="A805" s="97"/>
    </row>
    <row r="806" spans="1:1" ht="15.75" customHeight="1" x14ac:dyDescent="0.25">
      <c r="A806" s="97"/>
    </row>
    <row r="807" spans="1:1" ht="15.75" customHeight="1" x14ac:dyDescent="0.25">
      <c r="A807" s="97"/>
    </row>
    <row r="808" spans="1:1" ht="15.75" customHeight="1" x14ac:dyDescent="0.25">
      <c r="A808" s="97"/>
    </row>
    <row r="809" spans="1:1" ht="15.75" customHeight="1" x14ac:dyDescent="0.25">
      <c r="A809" s="97"/>
    </row>
    <row r="810" spans="1:1" ht="15.75" customHeight="1" x14ac:dyDescent="0.25">
      <c r="A810" s="97"/>
    </row>
    <row r="811" spans="1:1" ht="15.75" customHeight="1" x14ac:dyDescent="0.25">
      <c r="A811" s="97"/>
    </row>
    <row r="812" spans="1:1" ht="15.75" customHeight="1" x14ac:dyDescent="0.25">
      <c r="A812" s="97"/>
    </row>
    <row r="813" spans="1:1" ht="15.75" customHeight="1" x14ac:dyDescent="0.25">
      <c r="A813" s="97"/>
    </row>
    <row r="814" spans="1:1" ht="15.75" customHeight="1" x14ac:dyDescent="0.25">
      <c r="A814" s="97"/>
    </row>
    <row r="815" spans="1:1" ht="15.75" customHeight="1" x14ac:dyDescent="0.25">
      <c r="A815" s="97"/>
    </row>
    <row r="816" spans="1:1" ht="15.75" customHeight="1" x14ac:dyDescent="0.25">
      <c r="A816" s="97"/>
    </row>
    <row r="817" spans="1:1" ht="15.75" customHeight="1" x14ac:dyDescent="0.25">
      <c r="A817" s="97"/>
    </row>
    <row r="818" spans="1:1" ht="15.75" customHeight="1" x14ac:dyDescent="0.25">
      <c r="A818" s="97"/>
    </row>
    <row r="819" spans="1:1" ht="15.75" customHeight="1" x14ac:dyDescent="0.25">
      <c r="A819" s="97"/>
    </row>
    <row r="820" spans="1:1" ht="15.75" customHeight="1" x14ac:dyDescent="0.25">
      <c r="A820" s="97"/>
    </row>
    <row r="821" spans="1:1" ht="15.75" customHeight="1" x14ac:dyDescent="0.25">
      <c r="A821" s="97"/>
    </row>
    <row r="822" spans="1:1" ht="15.75" customHeight="1" x14ac:dyDescent="0.25">
      <c r="A822" s="97"/>
    </row>
    <row r="823" spans="1:1" ht="15.75" customHeight="1" x14ac:dyDescent="0.25">
      <c r="A823" s="97"/>
    </row>
    <row r="824" spans="1:1" ht="15.75" customHeight="1" x14ac:dyDescent="0.25">
      <c r="A824" s="97"/>
    </row>
    <row r="825" spans="1:1" ht="15.75" customHeight="1" x14ac:dyDescent="0.25">
      <c r="A825" s="97"/>
    </row>
    <row r="826" spans="1:1" ht="15.75" customHeight="1" x14ac:dyDescent="0.25">
      <c r="A826" s="97"/>
    </row>
    <row r="827" spans="1:1" ht="15.75" customHeight="1" x14ac:dyDescent="0.25">
      <c r="A827" s="97"/>
    </row>
    <row r="828" spans="1:1" ht="15.75" customHeight="1" x14ac:dyDescent="0.25">
      <c r="A828" s="97"/>
    </row>
    <row r="829" spans="1:1" ht="15.75" customHeight="1" x14ac:dyDescent="0.25">
      <c r="A829" s="97"/>
    </row>
    <row r="830" spans="1:1" ht="15.75" customHeight="1" x14ac:dyDescent="0.25">
      <c r="A830" s="97"/>
    </row>
    <row r="831" spans="1:1" ht="15.75" customHeight="1" x14ac:dyDescent="0.25">
      <c r="A831" s="97"/>
    </row>
    <row r="832" spans="1:1" ht="15.75" customHeight="1" x14ac:dyDescent="0.25">
      <c r="A832" s="97"/>
    </row>
    <row r="833" spans="1:1" ht="15.75" customHeight="1" x14ac:dyDescent="0.25">
      <c r="A833" s="97"/>
    </row>
    <row r="834" spans="1:1" ht="15.75" customHeight="1" x14ac:dyDescent="0.25">
      <c r="A834" s="97"/>
    </row>
    <row r="835" spans="1:1" ht="15.75" customHeight="1" x14ac:dyDescent="0.25">
      <c r="A835" s="97"/>
    </row>
    <row r="836" spans="1:1" ht="15.75" customHeight="1" x14ac:dyDescent="0.25">
      <c r="A836" s="97"/>
    </row>
    <row r="837" spans="1:1" ht="15.75" customHeight="1" x14ac:dyDescent="0.25">
      <c r="A837" s="97"/>
    </row>
    <row r="838" spans="1:1" ht="15.75" customHeight="1" x14ac:dyDescent="0.25">
      <c r="A838" s="97"/>
    </row>
    <row r="839" spans="1:1" ht="15.75" customHeight="1" x14ac:dyDescent="0.25">
      <c r="A839" s="97"/>
    </row>
    <row r="840" spans="1:1" ht="15.75" customHeight="1" x14ac:dyDescent="0.25">
      <c r="A840" s="97"/>
    </row>
    <row r="841" spans="1:1" ht="15.75" customHeight="1" x14ac:dyDescent="0.25">
      <c r="A841" s="97"/>
    </row>
    <row r="842" spans="1:1" ht="15.75" customHeight="1" x14ac:dyDescent="0.25">
      <c r="A842" s="97"/>
    </row>
    <row r="843" spans="1:1" ht="15.75" customHeight="1" x14ac:dyDescent="0.25">
      <c r="A843" s="97"/>
    </row>
    <row r="844" spans="1:1" ht="15.75" customHeight="1" x14ac:dyDescent="0.25">
      <c r="A844" s="97"/>
    </row>
    <row r="845" spans="1:1" ht="15.75" customHeight="1" x14ac:dyDescent="0.25">
      <c r="A845" s="97"/>
    </row>
    <row r="846" spans="1:1" ht="15.75" customHeight="1" x14ac:dyDescent="0.25">
      <c r="A846" s="97"/>
    </row>
    <row r="847" spans="1:1" ht="15.75" customHeight="1" x14ac:dyDescent="0.25">
      <c r="A847" s="97"/>
    </row>
    <row r="848" spans="1:1" ht="15.75" customHeight="1" x14ac:dyDescent="0.25">
      <c r="A848" s="97"/>
    </row>
    <row r="849" spans="1:1" ht="15.75" customHeight="1" x14ac:dyDescent="0.25">
      <c r="A849" s="97"/>
    </row>
    <row r="850" spans="1:1" ht="15.75" customHeight="1" x14ac:dyDescent="0.25">
      <c r="A850" s="97"/>
    </row>
    <row r="851" spans="1:1" ht="15.75" customHeight="1" x14ac:dyDescent="0.25">
      <c r="A851" s="97"/>
    </row>
    <row r="852" spans="1:1" ht="15.75" customHeight="1" x14ac:dyDescent="0.25">
      <c r="A852" s="97"/>
    </row>
    <row r="853" spans="1:1" ht="15.75" customHeight="1" x14ac:dyDescent="0.25">
      <c r="A853" s="97"/>
    </row>
    <row r="854" spans="1:1" ht="15.75" customHeight="1" x14ac:dyDescent="0.25">
      <c r="A854" s="97"/>
    </row>
    <row r="855" spans="1:1" ht="15.75" customHeight="1" x14ac:dyDescent="0.25">
      <c r="A855" s="97"/>
    </row>
    <row r="856" spans="1:1" ht="15.75" customHeight="1" x14ac:dyDescent="0.25">
      <c r="A856" s="97"/>
    </row>
    <row r="857" spans="1:1" ht="15.75" customHeight="1" x14ac:dyDescent="0.25">
      <c r="A857" s="97"/>
    </row>
    <row r="858" spans="1:1" ht="15.75" customHeight="1" x14ac:dyDescent="0.25">
      <c r="A858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132-1F5C-4053-B91F-83B154ADD12A}">
  <sheetPr>
    <tabColor theme="9" tint="0.59999389629810485"/>
  </sheetPr>
  <dimension ref="A1:BG655"/>
  <sheetViews>
    <sheetView showGridLines="0" showZeros="0" workbookViewId="0">
      <pane xSplit="1" ySplit="4" topLeftCell="AG44" activePane="bottomRight" state="frozen"/>
      <selection pane="topRight" activeCell="B1" sqref="B1"/>
      <selection pane="bottomLeft" activeCell="A5" sqref="A5"/>
      <selection pane="bottomRight" activeCell="A51" sqref="A51"/>
    </sheetView>
  </sheetViews>
  <sheetFormatPr baseColWidth="10" defaultColWidth="14.42578125" defaultRowHeight="15" x14ac:dyDescent="0.25"/>
  <cols>
    <col min="1" max="1" width="45.85546875" bestFit="1" customWidth="1"/>
    <col min="2" max="2" width="14.28515625" customWidth="1"/>
    <col min="3" max="3" width="5.85546875" customWidth="1"/>
    <col min="4" max="4" width="14.28515625" customWidth="1"/>
    <col min="5" max="5" width="5.85546875" customWidth="1"/>
    <col min="6" max="6" width="14.28515625" customWidth="1"/>
    <col min="7" max="7" width="5.85546875" customWidth="1"/>
    <col min="8" max="8" width="14.28515625" customWidth="1"/>
    <col min="9" max="9" width="5.85546875" customWidth="1"/>
    <col min="10" max="10" width="14.28515625" customWidth="1"/>
    <col min="11" max="11" width="5.85546875" customWidth="1"/>
    <col min="12" max="12" width="14.28515625" customWidth="1"/>
    <col min="13" max="13" width="5.85546875" customWidth="1"/>
    <col min="14" max="14" width="14.28515625" customWidth="1"/>
    <col min="15" max="15" width="5.85546875" customWidth="1"/>
    <col min="16" max="16" width="14.28515625" customWidth="1"/>
    <col min="17" max="17" width="5.85546875" customWidth="1"/>
    <col min="18" max="18" width="14.28515625" customWidth="1"/>
    <col min="19" max="19" width="5.85546875" customWidth="1"/>
    <col min="20" max="20" width="14.28515625" customWidth="1"/>
    <col min="21" max="21" width="5.85546875" customWidth="1"/>
    <col min="22" max="22" width="14.28515625" customWidth="1"/>
    <col min="23" max="23" width="5.85546875" customWidth="1"/>
    <col min="24" max="24" width="14.28515625" customWidth="1"/>
    <col min="25" max="25" width="5.85546875" customWidth="1"/>
    <col min="26" max="26" width="14.28515625" customWidth="1"/>
    <col min="27" max="27" width="5.85546875" customWidth="1"/>
    <col min="28" max="28" width="14.28515625" customWidth="1"/>
    <col min="29" max="29" width="5.85546875" customWidth="1"/>
    <col min="30" max="30" width="3.42578125" customWidth="1"/>
    <col min="31" max="31" width="4.42578125" customWidth="1"/>
    <col min="32" max="32" width="14.28515625" customWidth="1"/>
    <col min="33" max="33" width="5.85546875" customWidth="1"/>
    <col min="34" max="34" width="14.28515625" customWidth="1"/>
    <col min="35" max="35" width="5.85546875" customWidth="1"/>
    <col min="36" max="36" width="14.28515625" customWidth="1"/>
    <col min="37" max="37" width="5.85546875" customWidth="1"/>
    <col min="38" max="38" width="14.28515625" customWidth="1"/>
    <col min="39" max="39" width="5.85546875" customWidth="1"/>
    <col min="40" max="40" width="14.28515625" customWidth="1"/>
    <col min="41" max="41" width="5.85546875" customWidth="1"/>
    <col min="42" max="42" width="14.28515625" customWidth="1"/>
    <col min="43" max="43" width="5.85546875" customWidth="1"/>
    <col min="44" max="44" width="14.28515625" customWidth="1"/>
    <col min="45" max="45" width="5.85546875" customWidth="1"/>
    <col min="46" max="46" width="14.28515625" customWidth="1"/>
    <col min="47" max="47" width="5.85546875" customWidth="1"/>
    <col min="48" max="48" width="14.28515625" customWidth="1"/>
    <col min="49" max="49" width="5.85546875" customWidth="1"/>
    <col min="50" max="50" width="14.28515625" customWidth="1"/>
    <col min="51" max="51" width="5.85546875" customWidth="1"/>
    <col min="52" max="52" width="14.28515625" customWidth="1"/>
    <col min="53" max="53" width="5.85546875" customWidth="1"/>
    <col min="54" max="54" width="14.28515625" customWidth="1"/>
    <col min="55" max="55" width="5.85546875" customWidth="1"/>
    <col min="56" max="56" width="14.28515625" customWidth="1"/>
    <col min="57" max="57" width="5.85546875" customWidth="1"/>
    <col min="58" max="58" width="14.28515625" customWidth="1"/>
    <col min="59" max="59" width="5.85546875" customWidth="1"/>
  </cols>
  <sheetData>
    <row r="1" spans="1:59" ht="15.75" x14ac:dyDescent="0.25">
      <c r="A1" s="89" t="s">
        <v>126</v>
      </c>
      <c r="B1" s="58"/>
      <c r="C1" s="58"/>
      <c r="D1" s="58"/>
      <c r="E1" s="58"/>
      <c r="F1" s="1"/>
      <c r="G1" s="58"/>
      <c r="H1" s="1"/>
      <c r="I1" s="58"/>
      <c r="J1" s="1"/>
      <c r="K1" s="58"/>
      <c r="L1" s="1"/>
      <c r="M1" s="58"/>
      <c r="N1" s="1"/>
      <c r="O1" s="58"/>
      <c r="P1" s="1"/>
      <c r="Q1" s="58"/>
      <c r="R1" s="1"/>
      <c r="S1" s="58"/>
      <c r="T1" s="1"/>
      <c r="U1" s="58"/>
      <c r="V1" s="1"/>
      <c r="W1" s="58"/>
      <c r="X1" s="1"/>
      <c r="Y1" s="58"/>
      <c r="Z1" s="1"/>
      <c r="AA1" s="58"/>
      <c r="AB1" s="98" t="s">
        <v>110</v>
      </c>
      <c r="AC1" s="58"/>
      <c r="AD1" s="99"/>
      <c r="AF1" s="98" t="s">
        <v>127</v>
      </c>
      <c r="AG1" s="58"/>
      <c r="AH1" s="58"/>
      <c r="AI1" s="58"/>
      <c r="AJ1" s="1"/>
      <c r="AK1" s="58"/>
      <c r="AL1" s="1"/>
      <c r="AM1" s="58"/>
      <c r="AN1" s="1"/>
      <c r="AO1" s="58"/>
      <c r="AP1" s="1"/>
      <c r="AQ1" s="58"/>
      <c r="AR1" s="1"/>
      <c r="AS1" s="58"/>
      <c r="AT1" s="1"/>
      <c r="AU1" s="58"/>
      <c r="AV1" s="1"/>
      <c r="AW1" s="58"/>
      <c r="AX1" s="1"/>
      <c r="AY1" s="58"/>
      <c r="AZ1" s="1"/>
      <c r="BA1" s="58"/>
      <c r="BB1" s="1"/>
      <c r="BC1" s="58"/>
      <c r="BD1" s="1"/>
      <c r="BE1" s="58"/>
      <c r="BF1" s="98" t="s">
        <v>127</v>
      </c>
      <c r="BG1" s="58"/>
    </row>
    <row r="2" spans="1:59" x14ac:dyDescent="0.25">
      <c r="A2" s="33" t="s">
        <v>1</v>
      </c>
      <c r="B2" s="58"/>
      <c r="C2" s="58"/>
      <c r="D2" s="58"/>
      <c r="E2" s="58"/>
      <c r="F2" s="1"/>
      <c r="G2" s="58"/>
      <c r="H2" s="1"/>
      <c r="I2" s="58"/>
      <c r="J2" s="1"/>
      <c r="K2" s="58"/>
      <c r="L2" s="1"/>
      <c r="M2" s="58"/>
      <c r="N2" s="1"/>
      <c r="O2" s="58"/>
      <c r="P2" s="1"/>
      <c r="Q2" s="58"/>
      <c r="R2" s="1"/>
      <c r="S2" s="58"/>
      <c r="T2" s="1"/>
      <c r="U2" s="58"/>
      <c r="V2" s="1"/>
      <c r="W2" s="58"/>
      <c r="X2" s="1"/>
      <c r="Y2" s="58"/>
      <c r="Z2" s="1"/>
      <c r="AA2" s="58"/>
      <c r="AB2" s="1"/>
      <c r="AC2" s="58"/>
      <c r="AD2" s="100"/>
      <c r="AF2" s="101">
        <v>1186.93</v>
      </c>
      <c r="AG2" s="58"/>
      <c r="AH2" s="101">
        <v>1185.97</v>
      </c>
      <c r="AI2" s="58"/>
      <c r="AJ2" s="101">
        <v>1219.98</v>
      </c>
      <c r="AK2" s="58"/>
      <c r="AL2" s="101">
        <v>1319.46</v>
      </c>
      <c r="AM2" s="58"/>
      <c r="AN2" s="101">
        <v>1195.73</v>
      </c>
      <c r="AO2" s="58"/>
      <c r="AP2" s="101">
        <v>1204.92</v>
      </c>
      <c r="AQ2" s="58"/>
      <c r="AR2" s="101">
        <v>1</v>
      </c>
      <c r="AS2" s="58"/>
      <c r="AT2" s="101">
        <v>1</v>
      </c>
      <c r="AU2" s="58"/>
      <c r="AV2" s="101">
        <v>1</v>
      </c>
      <c r="AW2" s="58"/>
      <c r="AX2" s="101">
        <v>1</v>
      </c>
      <c r="AY2" s="58"/>
      <c r="AZ2" s="101">
        <v>1</v>
      </c>
      <c r="BA2" s="58"/>
      <c r="BB2" s="101">
        <v>1</v>
      </c>
      <c r="BC2" s="58"/>
      <c r="BD2" s="101">
        <v>1</v>
      </c>
      <c r="BE2" s="58"/>
      <c r="BF2" s="1"/>
      <c r="BG2" s="58"/>
    </row>
    <row r="3" spans="1:59" x14ac:dyDescent="0.25">
      <c r="A3" s="90"/>
      <c r="B3" s="58"/>
      <c r="C3" s="58"/>
      <c r="D3" s="58"/>
      <c r="E3" s="58"/>
      <c r="F3" s="1"/>
      <c r="G3" s="58"/>
      <c r="H3" s="1"/>
      <c r="I3" s="58"/>
      <c r="J3" s="1"/>
      <c r="K3" s="58"/>
      <c r="L3" s="1"/>
      <c r="M3" s="58"/>
      <c r="N3" s="1"/>
      <c r="O3" s="58"/>
      <c r="P3" s="1"/>
      <c r="Q3" s="58"/>
      <c r="R3" s="1"/>
      <c r="S3" s="58"/>
      <c r="T3" s="1"/>
      <c r="U3" s="58"/>
      <c r="V3" s="2"/>
      <c r="W3" s="58"/>
      <c r="X3" s="1"/>
      <c r="Y3" s="58"/>
      <c r="Z3" s="1"/>
      <c r="AA3" s="58"/>
      <c r="AB3" s="1"/>
      <c r="AC3" s="58"/>
      <c r="AD3" s="100"/>
      <c r="AF3" s="58"/>
      <c r="AG3" s="58"/>
      <c r="AH3" s="58"/>
      <c r="AI3" s="58"/>
      <c r="AJ3" s="1"/>
      <c r="AK3" s="58"/>
      <c r="AL3" s="1"/>
      <c r="AM3" s="58"/>
      <c r="AN3" s="1"/>
      <c r="AO3" s="58"/>
      <c r="AP3" s="1"/>
      <c r="AQ3" s="58"/>
      <c r="AR3" s="1"/>
      <c r="AS3" s="58"/>
      <c r="AT3" s="1"/>
      <c r="AU3" s="58"/>
      <c r="AV3" s="1"/>
      <c r="AW3" s="58"/>
      <c r="AX3" s="1"/>
      <c r="AY3" s="58"/>
      <c r="AZ3" s="2"/>
      <c r="BA3" s="58"/>
      <c r="BB3" s="1"/>
      <c r="BC3" s="58"/>
      <c r="BD3" s="1"/>
      <c r="BE3" s="58"/>
      <c r="BF3" s="1"/>
      <c r="BG3" s="58"/>
    </row>
    <row r="4" spans="1:59" x14ac:dyDescent="0.25">
      <c r="A4" s="34" t="s">
        <v>2</v>
      </c>
      <c r="B4" s="37">
        <v>45657</v>
      </c>
      <c r="C4" s="102" t="s">
        <v>128</v>
      </c>
      <c r="D4" s="37">
        <v>45658</v>
      </c>
      <c r="E4" s="102" t="s">
        <v>128</v>
      </c>
      <c r="F4" s="37">
        <v>45716</v>
      </c>
      <c r="G4" s="102" t="s">
        <v>128</v>
      </c>
      <c r="H4" s="37">
        <v>45747</v>
      </c>
      <c r="I4" s="102" t="s">
        <v>128</v>
      </c>
      <c r="J4" s="37">
        <v>45777</v>
      </c>
      <c r="K4" s="102" t="s">
        <v>128</v>
      </c>
      <c r="L4" s="37">
        <v>45807</v>
      </c>
      <c r="M4" s="102" t="s">
        <v>128</v>
      </c>
      <c r="N4" s="37">
        <v>45838</v>
      </c>
      <c r="O4" s="102" t="s">
        <v>128</v>
      </c>
      <c r="P4" s="37">
        <v>45869</v>
      </c>
      <c r="Q4" s="102" t="s">
        <v>128</v>
      </c>
      <c r="R4" s="37">
        <v>45900</v>
      </c>
      <c r="S4" s="102" t="s">
        <v>128</v>
      </c>
      <c r="T4" s="37">
        <v>45930</v>
      </c>
      <c r="U4" s="102" t="s">
        <v>128</v>
      </c>
      <c r="V4" s="37">
        <v>45961</v>
      </c>
      <c r="W4" s="102" t="s">
        <v>128</v>
      </c>
      <c r="X4" s="37">
        <v>45991</v>
      </c>
      <c r="Y4" s="102" t="s">
        <v>128</v>
      </c>
      <c r="Z4" s="37">
        <v>46022</v>
      </c>
      <c r="AA4" s="102" t="s">
        <v>128</v>
      </c>
      <c r="AB4" s="74" t="s">
        <v>3</v>
      </c>
      <c r="AC4" s="102" t="s">
        <v>128</v>
      </c>
      <c r="AD4" s="100"/>
      <c r="AF4" s="103">
        <v>45657</v>
      </c>
      <c r="AG4" s="102" t="s">
        <v>128</v>
      </c>
      <c r="AH4" s="37">
        <v>45658</v>
      </c>
      <c r="AI4" s="102" t="s">
        <v>128</v>
      </c>
      <c r="AJ4" s="37">
        <v>45716</v>
      </c>
      <c r="AK4" s="102" t="s">
        <v>128</v>
      </c>
      <c r="AL4" s="37">
        <v>45747</v>
      </c>
      <c r="AM4" s="102" t="s">
        <v>128</v>
      </c>
      <c r="AN4" s="37">
        <v>45777</v>
      </c>
      <c r="AO4" s="102" t="s">
        <v>128</v>
      </c>
      <c r="AP4" s="37">
        <v>45807</v>
      </c>
      <c r="AQ4" s="102" t="s">
        <v>128</v>
      </c>
      <c r="AR4" s="37">
        <v>45838</v>
      </c>
      <c r="AS4" s="102" t="s">
        <v>128</v>
      </c>
      <c r="AT4" s="37">
        <v>45869</v>
      </c>
      <c r="AU4" s="102" t="s">
        <v>128</v>
      </c>
      <c r="AV4" s="37">
        <v>45900</v>
      </c>
      <c r="AW4" s="102" t="s">
        <v>128</v>
      </c>
      <c r="AX4" s="37">
        <v>45930</v>
      </c>
      <c r="AY4" s="102" t="s">
        <v>128</v>
      </c>
      <c r="AZ4" s="37">
        <v>45961</v>
      </c>
      <c r="BA4" s="102" t="s">
        <v>128</v>
      </c>
      <c r="BB4" s="37">
        <v>45991</v>
      </c>
      <c r="BC4" s="102" t="s">
        <v>128</v>
      </c>
      <c r="BD4" s="37">
        <v>46022</v>
      </c>
      <c r="BE4" s="102" t="s">
        <v>128</v>
      </c>
      <c r="BF4" s="74" t="s">
        <v>3</v>
      </c>
      <c r="BG4" s="102" t="s">
        <v>128</v>
      </c>
    </row>
    <row r="5" spans="1:59" x14ac:dyDescent="0.25">
      <c r="A5" s="32" t="s">
        <v>124</v>
      </c>
      <c r="B5" s="75">
        <v>0</v>
      </c>
      <c r="C5" s="104"/>
      <c r="D5" s="75">
        <v>0</v>
      </c>
      <c r="E5" s="104"/>
      <c r="F5" s="75">
        <v>0</v>
      </c>
      <c r="G5" s="104"/>
      <c r="H5" s="75">
        <v>0</v>
      </c>
      <c r="I5" s="104"/>
      <c r="J5" s="75">
        <v>0</v>
      </c>
      <c r="K5" s="104"/>
      <c r="L5" s="75">
        <v>0</v>
      </c>
      <c r="M5" s="104"/>
      <c r="N5" s="75">
        <v>0</v>
      </c>
      <c r="O5" s="104"/>
      <c r="P5" s="75">
        <v>0</v>
      </c>
      <c r="Q5" s="104"/>
      <c r="R5" s="75">
        <v>0</v>
      </c>
      <c r="S5" s="104"/>
      <c r="T5" s="75">
        <v>0</v>
      </c>
      <c r="U5" s="104"/>
      <c r="V5" s="75">
        <v>0</v>
      </c>
      <c r="W5" s="104"/>
      <c r="X5" s="75">
        <v>0</v>
      </c>
      <c r="Y5" s="104"/>
      <c r="Z5" s="75">
        <v>0</v>
      </c>
      <c r="AA5" s="104"/>
      <c r="AB5" s="76">
        <v>0</v>
      </c>
      <c r="AC5" s="104"/>
      <c r="AD5" s="100"/>
      <c r="AE5" s="105"/>
      <c r="AF5" s="106">
        <v>0</v>
      </c>
      <c r="AG5" s="104"/>
      <c r="AH5" s="106">
        <v>0</v>
      </c>
      <c r="AI5" s="104"/>
      <c r="AJ5" s="106">
        <v>0</v>
      </c>
      <c r="AK5" s="104"/>
      <c r="AL5" s="106">
        <v>0</v>
      </c>
      <c r="AM5" s="104"/>
      <c r="AN5" s="106">
        <v>0</v>
      </c>
      <c r="AO5" s="104"/>
      <c r="AP5" s="106">
        <v>0</v>
      </c>
      <c r="AQ5" s="104"/>
      <c r="AR5" s="106">
        <v>0</v>
      </c>
      <c r="AS5" s="104"/>
      <c r="AT5" s="106">
        <v>0</v>
      </c>
      <c r="AU5" s="104"/>
      <c r="AV5" s="106">
        <v>0</v>
      </c>
      <c r="AW5" s="104"/>
      <c r="AX5" s="106">
        <v>0</v>
      </c>
      <c r="AY5" s="104"/>
      <c r="AZ5" s="106">
        <v>0</v>
      </c>
      <c r="BA5" s="104"/>
      <c r="BB5" s="106">
        <v>0</v>
      </c>
      <c r="BC5" s="104"/>
      <c r="BD5" s="106">
        <v>0</v>
      </c>
      <c r="BE5" s="104"/>
      <c r="BF5" s="76">
        <v>0</v>
      </c>
      <c r="BG5" s="104"/>
    </row>
    <row r="6" spans="1:59" x14ac:dyDescent="0.25">
      <c r="A6" s="32" t="s">
        <v>125</v>
      </c>
      <c r="B6" s="75">
        <v>0</v>
      </c>
      <c r="C6" s="104">
        <v>0</v>
      </c>
      <c r="D6" s="75">
        <v>0</v>
      </c>
      <c r="E6" s="104">
        <v>0</v>
      </c>
      <c r="F6" s="75">
        <v>0</v>
      </c>
      <c r="G6" s="104">
        <v>0</v>
      </c>
      <c r="H6" s="75">
        <v>0</v>
      </c>
      <c r="I6" s="104">
        <v>0</v>
      </c>
      <c r="J6" s="75">
        <v>0</v>
      </c>
      <c r="K6" s="104">
        <v>0</v>
      </c>
      <c r="L6" s="75">
        <v>0</v>
      </c>
      <c r="M6" s="104">
        <v>0</v>
      </c>
      <c r="N6" s="75">
        <v>0</v>
      </c>
      <c r="O6" s="104">
        <v>0</v>
      </c>
      <c r="P6" s="75">
        <v>0</v>
      </c>
      <c r="Q6" s="104">
        <v>0</v>
      </c>
      <c r="R6" s="75">
        <v>0</v>
      </c>
      <c r="S6" s="104">
        <v>0</v>
      </c>
      <c r="T6" s="75">
        <v>0</v>
      </c>
      <c r="U6" s="104">
        <v>0</v>
      </c>
      <c r="V6" s="75">
        <v>0</v>
      </c>
      <c r="W6" s="104">
        <v>0</v>
      </c>
      <c r="X6" s="75">
        <v>0</v>
      </c>
      <c r="Y6" s="104">
        <v>0</v>
      </c>
      <c r="Z6" s="75">
        <v>0</v>
      </c>
      <c r="AA6" s="104">
        <v>0</v>
      </c>
      <c r="AB6" s="77">
        <v>0</v>
      </c>
      <c r="AC6" s="104">
        <v>0</v>
      </c>
      <c r="AD6" s="100"/>
      <c r="AE6" s="105"/>
      <c r="AF6" s="106">
        <v>0</v>
      </c>
      <c r="AG6" s="104">
        <v>0</v>
      </c>
      <c r="AH6" s="106">
        <v>0</v>
      </c>
      <c r="AI6" s="104">
        <v>0</v>
      </c>
      <c r="AJ6" s="106">
        <v>0</v>
      </c>
      <c r="AK6" s="104">
        <v>0</v>
      </c>
      <c r="AL6" s="106">
        <v>0</v>
      </c>
      <c r="AM6" s="104">
        <v>0</v>
      </c>
      <c r="AN6" s="106">
        <v>0</v>
      </c>
      <c r="AO6" s="104">
        <v>0</v>
      </c>
      <c r="AP6" s="106">
        <v>0</v>
      </c>
      <c r="AQ6" s="104">
        <v>0</v>
      </c>
      <c r="AR6" s="106">
        <v>0</v>
      </c>
      <c r="AS6" s="104">
        <v>0</v>
      </c>
      <c r="AT6" s="106">
        <v>0</v>
      </c>
      <c r="AU6" s="104">
        <v>0</v>
      </c>
      <c r="AV6" s="106">
        <v>0</v>
      </c>
      <c r="AW6" s="104">
        <v>0</v>
      </c>
      <c r="AX6" s="106">
        <v>0</v>
      </c>
      <c r="AY6" s="104">
        <v>0</v>
      </c>
      <c r="AZ6" s="106">
        <v>0</v>
      </c>
      <c r="BA6" s="104">
        <v>0</v>
      </c>
      <c r="BB6" s="106">
        <v>0</v>
      </c>
      <c r="BC6" s="104">
        <v>0</v>
      </c>
      <c r="BD6" s="106">
        <v>0</v>
      </c>
      <c r="BE6" s="104">
        <v>0</v>
      </c>
      <c r="BF6" s="77">
        <v>0</v>
      </c>
      <c r="BG6" s="104">
        <v>0</v>
      </c>
    </row>
    <row r="7" spans="1:59" x14ac:dyDescent="0.25">
      <c r="A7" s="32" t="s">
        <v>6</v>
      </c>
      <c r="B7" s="75">
        <v>0</v>
      </c>
      <c r="C7" s="104">
        <v>0</v>
      </c>
      <c r="D7" s="75">
        <v>0</v>
      </c>
      <c r="E7" s="104">
        <v>0</v>
      </c>
      <c r="F7" s="75">
        <v>0</v>
      </c>
      <c r="G7" s="104">
        <v>0</v>
      </c>
      <c r="H7" s="75">
        <v>0</v>
      </c>
      <c r="I7" s="104">
        <v>0</v>
      </c>
      <c r="J7" s="75">
        <v>0</v>
      </c>
      <c r="K7" s="104">
        <v>0</v>
      </c>
      <c r="L7" s="75">
        <v>0</v>
      </c>
      <c r="M7" s="104">
        <v>0</v>
      </c>
      <c r="N7" s="75">
        <v>0</v>
      </c>
      <c r="O7" s="104">
        <v>0</v>
      </c>
      <c r="P7" s="75">
        <v>0</v>
      </c>
      <c r="Q7" s="104">
        <v>0</v>
      </c>
      <c r="R7" s="75">
        <v>0</v>
      </c>
      <c r="S7" s="104">
        <v>0</v>
      </c>
      <c r="T7" s="75">
        <v>0</v>
      </c>
      <c r="U7" s="104">
        <v>0</v>
      </c>
      <c r="V7" s="75">
        <v>0</v>
      </c>
      <c r="W7" s="104">
        <v>0</v>
      </c>
      <c r="X7" s="75">
        <v>0</v>
      </c>
      <c r="Y7" s="104">
        <v>0</v>
      </c>
      <c r="Z7" s="75">
        <v>0</v>
      </c>
      <c r="AA7" s="104">
        <v>0</v>
      </c>
      <c r="AB7" s="77">
        <v>0</v>
      </c>
      <c r="AC7" s="104">
        <v>0</v>
      </c>
      <c r="AD7" s="100"/>
      <c r="AE7" s="105"/>
      <c r="AF7" s="106">
        <v>0</v>
      </c>
      <c r="AG7" s="104">
        <v>0</v>
      </c>
      <c r="AH7" s="106">
        <v>0</v>
      </c>
      <c r="AI7" s="104">
        <v>0</v>
      </c>
      <c r="AJ7" s="106">
        <v>0</v>
      </c>
      <c r="AK7" s="104">
        <v>0</v>
      </c>
      <c r="AL7" s="106">
        <v>0</v>
      </c>
      <c r="AM7" s="104">
        <v>0</v>
      </c>
      <c r="AN7" s="106">
        <v>0</v>
      </c>
      <c r="AO7" s="104">
        <v>0</v>
      </c>
      <c r="AP7" s="106">
        <v>0</v>
      </c>
      <c r="AQ7" s="104">
        <v>0</v>
      </c>
      <c r="AR7" s="106">
        <v>0</v>
      </c>
      <c r="AS7" s="104">
        <v>0</v>
      </c>
      <c r="AT7" s="106">
        <v>0</v>
      </c>
      <c r="AU7" s="104">
        <v>0</v>
      </c>
      <c r="AV7" s="106">
        <v>0</v>
      </c>
      <c r="AW7" s="104">
        <v>0</v>
      </c>
      <c r="AX7" s="106">
        <v>0</v>
      </c>
      <c r="AY7" s="104">
        <v>0</v>
      </c>
      <c r="AZ7" s="106">
        <v>0</v>
      </c>
      <c r="BA7" s="104">
        <v>0</v>
      </c>
      <c r="BB7" s="106">
        <v>0</v>
      </c>
      <c r="BC7" s="104">
        <v>0</v>
      </c>
      <c r="BD7" s="106">
        <v>0</v>
      </c>
      <c r="BE7" s="104">
        <v>0</v>
      </c>
      <c r="BF7" s="77">
        <v>0</v>
      </c>
      <c r="BG7" s="104">
        <v>0</v>
      </c>
    </row>
    <row r="8" spans="1:59" ht="15.75" customHeight="1" x14ac:dyDescent="0.25">
      <c r="A8" s="38" t="s">
        <v>7</v>
      </c>
      <c r="B8" s="60">
        <v>0</v>
      </c>
      <c r="C8" s="107"/>
      <c r="D8" s="60">
        <v>0</v>
      </c>
      <c r="E8" s="107"/>
      <c r="F8" s="60">
        <v>0</v>
      </c>
      <c r="G8" s="107"/>
      <c r="H8" s="60">
        <v>0</v>
      </c>
      <c r="I8" s="107"/>
      <c r="J8" s="60">
        <v>0</v>
      </c>
      <c r="K8" s="107"/>
      <c r="L8" s="60">
        <v>0</v>
      </c>
      <c r="M8" s="107"/>
      <c r="N8" s="60">
        <v>0</v>
      </c>
      <c r="O8" s="107"/>
      <c r="P8" s="60">
        <v>0</v>
      </c>
      <c r="Q8" s="107"/>
      <c r="R8" s="60">
        <v>0</v>
      </c>
      <c r="S8" s="107"/>
      <c r="T8" s="60">
        <v>0</v>
      </c>
      <c r="U8" s="107"/>
      <c r="V8" s="60">
        <v>0</v>
      </c>
      <c r="W8" s="107"/>
      <c r="X8" s="60">
        <v>0</v>
      </c>
      <c r="Y8" s="107"/>
      <c r="Z8" s="60">
        <v>0</v>
      </c>
      <c r="AA8" s="107"/>
      <c r="AB8" s="78">
        <v>0</v>
      </c>
      <c r="AC8" s="107"/>
      <c r="AD8" s="100"/>
      <c r="AE8" s="105"/>
      <c r="AF8" s="108">
        <v>0</v>
      </c>
      <c r="AG8" s="107"/>
      <c r="AH8" s="108">
        <v>0</v>
      </c>
      <c r="AI8" s="107"/>
      <c r="AJ8" s="108">
        <v>0</v>
      </c>
      <c r="AK8" s="107"/>
      <c r="AL8" s="108">
        <v>0</v>
      </c>
      <c r="AM8" s="107"/>
      <c r="AN8" s="108">
        <v>0</v>
      </c>
      <c r="AO8" s="107"/>
      <c r="AP8" s="108">
        <v>0</v>
      </c>
      <c r="AQ8" s="107"/>
      <c r="AR8" s="108">
        <v>0</v>
      </c>
      <c r="AS8" s="107"/>
      <c r="AT8" s="108">
        <v>0</v>
      </c>
      <c r="AU8" s="107"/>
      <c r="AV8" s="108">
        <v>0</v>
      </c>
      <c r="AW8" s="107"/>
      <c r="AX8" s="108">
        <v>0</v>
      </c>
      <c r="AY8" s="107"/>
      <c r="AZ8" s="108">
        <v>0</v>
      </c>
      <c r="BA8" s="107"/>
      <c r="BB8" s="108">
        <v>0</v>
      </c>
      <c r="BC8" s="107"/>
      <c r="BD8" s="108">
        <v>0</v>
      </c>
      <c r="BE8" s="107"/>
      <c r="BF8" s="78">
        <v>0</v>
      </c>
      <c r="BG8" s="107"/>
    </row>
    <row r="9" spans="1:59" x14ac:dyDescent="0.25">
      <c r="A9" s="39"/>
      <c r="B9" s="75"/>
      <c r="C9" s="104"/>
      <c r="D9" s="75"/>
      <c r="E9" s="104"/>
      <c r="F9" s="75"/>
      <c r="G9" s="104"/>
      <c r="H9" s="75"/>
      <c r="I9" s="104"/>
      <c r="J9" s="75"/>
      <c r="K9" s="104"/>
      <c r="L9" s="75"/>
      <c r="M9" s="104"/>
      <c r="N9" s="75"/>
      <c r="O9" s="104"/>
      <c r="P9" s="75"/>
      <c r="Q9" s="104"/>
      <c r="R9" s="75"/>
      <c r="S9" s="104"/>
      <c r="T9" s="75"/>
      <c r="U9" s="104"/>
      <c r="V9" s="75"/>
      <c r="W9" s="104"/>
      <c r="X9" s="75"/>
      <c r="Y9" s="104"/>
      <c r="Z9" s="75"/>
      <c r="AA9" s="104"/>
      <c r="AB9" s="79"/>
      <c r="AC9" s="104"/>
      <c r="AD9" s="100"/>
      <c r="AE9" s="105"/>
      <c r="AF9" s="106">
        <v>0</v>
      </c>
      <c r="AG9" s="104"/>
      <c r="AH9" s="106">
        <v>0</v>
      </c>
      <c r="AI9" s="104"/>
      <c r="AJ9" s="106">
        <v>0</v>
      </c>
      <c r="AK9" s="104"/>
      <c r="AL9" s="106">
        <v>0</v>
      </c>
      <c r="AM9" s="104"/>
      <c r="AN9" s="106">
        <v>0</v>
      </c>
      <c r="AO9" s="104"/>
      <c r="AP9" s="106">
        <v>0</v>
      </c>
      <c r="AQ9" s="104"/>
      <c r="AR9" s="106">
        <v>0</v>
      </c>
      <c r="AS9" s="104"/>
      <c r="AT9" s="106">
        <v>0</v>
      </c>
      <c r="AU9" s="104"/>
      <c r="AV9" s="106">
        <v>0</v>
      </c>
      <c r="AW9" s="104"/>
      <c r="AX9" s="106">
        <v>0</v>
      </c>
      <c r="AY9" s="104"/>
      <c r="AZ9" s="106">
        <v>0</v>
      </c>
      <c r="BA9" s="104"/>
      <c r="BB9" s="106">
        <v>0</v>
      </c>
      <c r="BC9" s="104"/>
      <c r="BD9" s="106">
        <v>0</v>
      </c>
      <c r="BE9" s="104"/>
      <c r="BF9" s="79"/>
      <c r="BG9" s="104"/>
    </row>
    <row r="10" spans="1:59" x14ac:dyDescent="0.25">
      <c r="A10" s="34" t="s">
        <v>8</v>
      </c>
      <c r="B10" s="75"/>
      <c r="C10" s="104"/>
      <c r="D10" s="75"/>
      <c r="E10" s="104"/>
      <c r="F10" s="75"/>
      <c r="G10" s="104"/>
      <c r="H10" s="75"/>
      <c r="I10" s="104"/>
      <c r="J10" s="75"/>
      <c r="K10" s="104"/>
      <c r="L10" s="75"/>
      <c r="M10" s="104"/>
      <c r="N10" s="75"/>
      <c r="O10" s="104"/>
      <c r="P10" s="75"/>
      <c r="Q10" s="104"/>
      <c r="R10" s="75"/>
      <c r="S10" s="104"/>
      <c r="T10" s="75"/>
      <c r="U10" s="104"/>
      <c r="V10" s="75"/>
      <c r="W10" s="104"/>
      <c r="X10" s="75"/>
      <c r="Y10" s="104"/>
      <c r="Z10" s="75"/>
      <c r="AA10" s="104"/>
      <c r="AB10" s="79">
        <v>0</v>
      </c>
      <c r="AC10" s="104"/>
      <c r="AD10" s="100"/>
      <c r="AE10" s="105"/>
      <c r="AF10" s="106">
        <v>0</v>
      </c>
      <c r="AG10" s="104"/>
      <c r="AH10" s="106">
        <v>0</v>
      </c>
      <c r="AI10" s="104"/>
      <c r="AJ10" s="106">
        <v>0</v>
      </c>
      <c r="AK10" s="104"/>
      <c r="AL10" s="106">
        <v>0</v>
      </c>
      <c r="AM10" s="104"/>
      <c r="AN10" s="106">
        <v>0</v>
      </c>
      <c r="AO10" s="104"/>
      <c r="AP10" s="106">
        <v>0</v>
      </c>
      <c r="AQ10" s="104"/>
      <c r="AR10" s="106">
        <v>0</v>
      </c>
      <c r="AS10" s="104"/>
      <c r="AT10" s="106">
        <v>0</v>
      </c>
      <c r="AU10" s="104"/>
      <c r="AV10" s="106">
        <v>0</v>
      </c>
      <c r="AW10" s="104"/>
      <c r="AX10" s="106">
        <v>0</v>
      </c>
      <c r="AY10" s="104"/>
      <c r="AZ10" s="106">
        <v>0</v>
      </c>
      <c r="BA10" s="104"/>
      <c r="BB10" s="106">
        <v>0</v>
      </c>
      <c r="BC10" s="104"/>
      <c r="BD10" s="106">
        <v>0</v>
      </c>
      <c r="BE10" s="104"/>
      <c r="BF10" s="79">
        <v>0</v>
      </c>
      <c r="BG10" s="104"/>
    </row>
    <row r="11" spans="1:59" x14ac:dyDescent="0.25">
      <c r="A11" s="92" t="s">
        <v>9</v>
      </c>
      <c r="B11" s="75">
        <v>0</v>
      </c>
      <c r="C11" s="104">
        <v>0</v>
      </c>
      <c r="D11" s="75">
        <v>0</v>
      </c>
      <c r="E11" s="104">
        <v>0</v>
      </c>
      <c r="F11" s="75">
        <v>0</v>
      </c>
      <c r="G11" s="104">
        <v>0</v>
      </c>
      <c r="H11" s="75">
        <v>0</v>
      </c>
      <c r="I11" s="104">
        <v>0</v>
      </c>
      <c r="J11" s="75">
        <v>0</v>
      </c>
      <c r="K11" s="104">
        <v>0</v>
      </c>
      <c r="L11" s="75">
        <v>0</v>
      </c>
      <c r="M11" s="104">
        <v>0</v>
      </c>
      <c r="N11" s="75">
        <v>0</v>
      </c>
      <c r="O11" s="104">
        <v>0</v>
      </c>
      <c r="P11" s="75">
        <v>0</v>
      </c>
      <c r="Q11" s="104">
        <v>0</v>
      </c>
      <c r="R11" s="75">
        <v>0</v>
      </c>
      <c r="S11" s="104">
        <v>0</v>
      </c>
      <c r="T11" s="75">
        <v>0</v>
      </c>
      <c r="U11" s="104">
        <v>0</v>
      </c>
      <c r="V11" s="75">
        <v>0</v>
      </c>
      <c r="W11" s="104">
        <v>0</v>
      </c>
      <c r="X11" s="75">
        <v>0</v>
      </c>
      <c r="Y11" s="104">
        <v>0</v>
      </c>
      <c r="Z11" s="75">
        <v>0</v>
      </c>
      <c r="AA11" s="104">
        <v>0</v>
      </c>
      <c r="AB11" s="77">
        <v>0</v>
      </c>
      <c r="AC11" s="104">
        <v>0</v>
      </c>
      <c r="AD11" s="100"/>
      <c r="AE11" s="105"/>
      <c r="AF11" s="106">
        <v>0</v>
      </c>
      <c r="AG11" s="104">
        <v>0</v>
      </c>
      <c r="AH11" s="106">
        <v>0</v>
      </c>
      <c r="AI11" s="104">
        <v>0</v>
      </c>
      <c r="AJ11" s="106">
        <v>0</v>
      </c>
      <c r="AK11" s="104">
        <v>0</v>
      </c>
      <c r="AL11" s="106">
        <v>0</v>
      </c>
      <c r="AM11" s="104">
        <v>0</v>
      </c>
      <c r="AN11" s="106">
        <v>0</v>
      </c>
      <c r="AO11" s="104">
        <v>0</v>
      </c>
      <c r="AP11" s="106">
        <v>0</v>
      </c>
      <c r="AQ11" s="104">
        <v>0</v>
      </c>
      <c r="AR11" s="106">
        <v>0</v>
      </c>
      <c r="AS11" s="104">
        <v>0</v>
      </c>
      <c r="AT11" s="106">
        <v>0</v>
      </c>
      <c r="AU11" s="104">
        <v>0</v>
      </c>
      <c r="AV11" s="106">
        <v>0</v>
      </c>
      <c r="AW11" s="104">
        <v>0</v>
      </c>
      <c r="AX11" s="106">
        <v>0</v>
      </c>
      <c r="AY11" s="104">
        <v>0</v>
      </c>
      <c r="AZ11" s="106">
        <v>0</v>
      </c>
      <c r="BA11" s="104">
        <v>0</v>
      </c>
      <c r="BB11" s="106">
        <v>0</v>
      </c>
      <c r="BC11" s="104">
        <v>0</v>
      </c>
      <c r="BD11" s="106">
        <v>0</v>
      </c>
      <c r="BE11" s="104">
        <v>0</v>
      </c>
      <c r="BF11" s="77">
        <v>0</v>
      </c>
      <c r="BG11" s="104">
        <v>0</v>
      </c>
    </row>
    <row r="12" spans="1:59" x14ac:dyDescent="0.25">
      <c r="A12" s="92" t="s">
        <v>10</v>
      </c>
      <c r="B12" s="75">
        <v>0</v>
      </c>
      <c r="C12" s="104">
        <v>0</v>
      </c>
      <c r="D12" s="75">
        <v>0</v>
      </c>
      <c r="E12" s="104">
        <v>0</v>
      </c>
      <c r="F12" s="75">
        <v>0</v>
      </c>
      <c r="G12" s="104">
        <v>0</v>
      </c>
      <c r="H12" s="75">
        <v>0</v>
      </c>
      <c r="I12" s="104">
        <v>0</v>
      </c>
      <c r="J12" s="75">
        <v>0</v>
      </c>
      <c r="K12" s="104">
        <v>0</v>
      </c>
      <c r="L12" s="75">
        <v>0</v>
      </c>
      <c r="M12" s="104">
        <v>0</v>
      </c>
      <c r="N12" s="75">
        <v>0</v>
      </c>
      <c r="O12" s="104">
        <v>0</v>
      </c>
      <c r="P12" s="75">
        <v>0</v>
      </c>
      <c r="Q12" s="104">
        <v>0</v>
      </c>
      <c r="R12" s="75">
        <v>0</v>
      </c>
      <c r="S12" s="104">
        <v>0</v>
      </c>
      <c r="T12" s="75">
        <v>0</v>
      </c>
      <c r="U12" s="104">
        <v>0</v>
      </c>
      <c r="V12" s="75">
        <v>0</v>
      </c>
      <c r="W12" s="104">
        <v>0</v>
      </c>
      <c r="X12" s="75">
        <v>0</v>
      </c>
      <c r="Y12" s="104">
        <v>0</v>
      </c>
      <c r="Z12" s="75">
        <v>0</v>
      </c>
      <c r="AA12" s="104">
        <v>0</v>
      </c>
      <c r="AB12" s="77">
        <v>0</v>
      </c>
      <c r="AC12" s="104">
        <v>0</v>
      </c>
      <c r="AD12" s="100"/>
      <c r="AE12" s="105"/>
      <c r="AF12" s="106">
        <v>0</v>
      </c>
      <c r="AG12" s="104">
        <v>0</v>
      </c>
      <c r="AH12" s="106">
        <v>0</v>
      </c>
      <c r="AI12" s="104">
        <v>0</v>
      </c>
      <c r="AJ12" s="106">
        <v>0</v>
      </c>
      <c r="AK12" s="104">
        <v>0</v>
      </c>
      <c r="AL12" s="106">
        <v>0</v>
      </c>
      <c r="AM12" s="104">
        <v>0</v>
      </c>
      <c r="AN12" s="106">
        <v>0</v>
      </c>
      <c r="AO12" s="104">
        <v>0</v>
      </c>
      <c r="AP12" s="106">
        <v>0</v>
      </c>
      <c r="AQ12" s="104">
        <v>0</v>
      </c>
      <c r="AR12" s="106">
        <v>0</v>
      </c>
      <c r="AS12" s="104">
        <v>0</v>
      </c>
      <c r="AT12" s="106">
        <v>0</v>
      </c>
      <c r="AU12" s="104">
        <v>0</v>
      </c>
      <c r="AV12" s="106">
        <v>0</v>
      </c>
      <c r="AW12" s="104">
        <v>0</v>
      </c>
      <c r="AX12" s="106">
        <v>0</v>
      </c>
      <c r="AY12" s="104">
        <v>0</v>
      </c>
      <c r="AZ12" s="106">
        <v>0</v>
      </c>
      <c r="BA12" s="104">
        <v>0</v>
      </c>
      <c r="BB12" s="106">
        <v>0</v>
      </c>
      <c r="BC12" s="104">
        <v>0</v>
      </c>
      <c r="BD12" s="106">
        <v>0</v>
      </c>
      <c r="BE12" s="104">
        <v>0</v>
      </c>
      <c r="BF12" s="77">
        <v>0</v>
      </c>
      <c r="BG12" s="104">
        <v>0</v>
      </c>
    </row>
    <row r="13" spans="1:59" x14ac:dyDescent="0.25">
      <c r="A13" s="92" t="s">
        <v>11</v>
      </c>
      <c r="B13" s="75">
        <v>0</v>
      </c>
      <c r="C13" s="104">
        <v>0</v>
      </c>
      <c r="D13" s="75">
        <v>-2750</v>
      </c>
      <c r="E13" s="104">
        <v>0</v>
      </c>
      <c r="F13" s="75">
        <v>-2750</v>
      </c>
      <c r="G13" s="104">
        <v>0</v>
      </c>
      <c r="H13" s="75">
        <v>-2750</v>
      </c>
      <c r="I13" s="104">
        <v>0</v>
      </c>
      <c r="J13" s="75">
        <v>-2750</v>
      </c>
      <c r="K13" s="104">
        <v>0</v>
      </c>
      <c r="L13" s="75">
        <v>-2750</v>
      </c>
      <c r="M13" s="104">
        <v>0</v>
      </c>
      <c r="N13" s="75">
        <v>0</v>
      </c>
      <c r="O13" s="104">
        <v>0</v>
      </c>
      <c r="P13" s="75">
        <v>0</v>
      </c>
      <c r="Q13" s="104">
        <v>0</v>
      </c>
      <c r="R13" s="75">
        <v>0</v>
      </c>
      <c r="S13" s="104">
        <v>0</v>
      </c>
      <c r="T13" s="75">
        <v>0</v>
      </c>
      <c r="U13" s="104">
        <v>0</v>
      </c>
      <c r="V13" s="75">
        <v>0</v>
      </c>
      <c r="W13" s="104">
        <v>0</v>
      </c>
      <c r="X13" s="75">
        <v>0</v>
      </c>
      <c r="Y13" s="104">
        <v>0</v>
      </c>
      <c r="Z13" s="75">
        <v>0</v>
      </c>
      <c r="AA13" s="104">
        <v>0</v>
      </c>
      <c r="AB13" s="77">
        <v>-13750</v>
      </c>
      <c r="AC13" s="104">
        <v>0</v>
      </c>
      <c r="AD13" s="100"/>
      <c r="AE13" s="105"/>
      <c r="AF13" s="106">
        <v>0</v>
      </c>
      <c r="AG13" s="104">
        <v>0</v>
      </c>
      <c r="AH13" s="106">
        <v>-3261417.5</v>
      </c>
      <c r="AI13" s="104">
        <v>0</v>
      </c>
      <c r="AJ13" s="106">
        <v>-3354945</v>
      </c>
      <c r="AK13" s="104">
        <v>0</v>
      </c>
      <c r="AL13" s="106">
        <v>-3628515</v>
      </c>
      <c r="AM13" s="104">
        <v>0</v>
      </c>
      <c r="AN13" s="106">
        <v>-3288257.5</v>
      </c>
      <c r="AO13" s="104">
        <v>0</v>
      </c>
      <c r="AP13" s="106">
        <v>-3313530</v>
      </c>
      <c r="AQ13" s="104">
        <v>0</v>
      </c>
      <c r="AR13" s="106">
        <v>0</v>
      </c>
      <c r="AS13" s="104">
        <v>0</v>
      </c>
      <c r="AT13" s="106">
        <v>0</v>
      </c>
      <c r="AU13" s="104">
        <v>0</v>
      </c>
      <c r="AV13" s="106">
        <v>0</v>
      </c>
      <c r="AW13" s="104">
        <v>0</v>
      </c>
      <c r="AX13" s="106">
        <v>0</v>
      </c>
      <c r="AY13" s="104">
        <v>0</v>
      </c>
      <c r="AZ13" s="106">
        <v>0</v>
      </c>
      <c r="BA13" s="104">
        <v>0</v>
      </c>
      <c r="BB13" s="106">
        <v>0</v>
      </c>
      <c r="BC13" s="104">
        <v>0</v>
      </c>
      <c r="BD13" s="106">
        <v>0</v>
      </c>
      <c r="BE13" s="104">
        <v>0</v>
      </c>
      <c r="BF13" s="77">
        <v>-16846665</v>
      </c>
      <c r="BG13" s="104">
        <v>0</v>
      </c>
    </row>
    <row r="14" spans="1:59" x14ac:dyDescent="0.25">
      <c r="A14" s="92" t="s">
        <v>12</v>
      </c>
      <c r="B14" s="75">
        <v>0</v>
      </c>
      <c r="C14" s="104">
        <v>0</v>
      </c>
      <c r="D14" s="75">
        <v>0</v>
      </c>
      <c r="E14" s="104">
        <v>0</v>
      </c>
      <c r="F14" s="75">
        <v>0</v>
      </c>
      <c r="G14" s="104">
        <v>0</v>
      </c>
      <c r="H14" s="75">
        <v>0</v>
      </c>
      <c r="I14" s="104">
        <v>0</v>
      </c>
      <c r="J14" s="75">
        <v>0</v>
      </c>
      <c r="K14" s="104">
        <v>0</v>
      </c>
      <c r="L14" s="75">
        <v>0</v>
      </c>
      <c r="M14" s="104">
        <v>0</v>
      </c>
      <c r="N14" s="75">
        <v>0</v>
      </c>
      <c r="O14" s="104">
        <v>0</v>
      </c>
      <c r="P14" s="75">
        <v>0</v>
      </c>
      <c r="Q14" s="104">
        <v>0</v>
      </c>
      <c r="R14" s="75">
        <v>0</v>
      </c>
      <c r="S14" s="104">
        <v>0</v>
      </c>
      <c r="T14" s="75">
        <v>0</v>
      </c>
      <c r="U14" s="104">
        <v>0</v>
      </c>
      <c r="V14" s="75">
        <v>0</v>
      </c>
      <c r="W14" s="104">
        <v>0</v>
      </c>
      <c r="X14" s="75">
        <v>0</v>
      </c>
      <c r="Y14" s="104">
        <v>0</v>
      </c>
      <c r="Z14" s="75">
        <v>0</v>
      </c>
      <c r="AA14" s="104">
        <v>0</v>
      </c>
      <c r="AB14" s="77">
        <v>0</v>
      </c>
      <c r="AC14" s="104">
        <v>0</v>
      </c>
      <c r="AD14" s="100"/>
      <c r="AE14" s="105"/>
      <c r="AF14" s="106">
        <v>0</v>
      </c>
      <c r="AG14" s="104">
        <v>0</v>
      </c>
      <c r="AH14" s="106">
        <v>0</v>
      </c>
      <c r="AI14" s="104">
        <v>0</v>
      </c>
      <c r="AJ14" s="106">
        <v>0</v>
      </c>
      <c r="AK14" s="104">
        <v>0</v>
      </c>
      <c r="AL14" s="106">
        <v>0</v>
      </c>
      <c r="AM14" s="104">
        <v>0</v>
      </c>
      <c r="AN14" s="106">
        <v>0</v>
      </c>
      <c r="AO14" s="104">
        <v>0</v>
      </c>
      <c r="AP14" s="106">
        <v>0</v>
      </c>
      <c r="AQ14" s="104">
        <v>0</v>
      </c>
      <c r="AR14" s="106">
        <v>0</v>
      </c>
      <c r="AS14" s="104">
        <v>0</v>
      </c>
      <c r="AT14" s="106">
        <v>0</v>
      </c>
      <c r="AU14" s="104">
        <v>0</v>
      </c>
      <c r="AV14" s="106">
        <v>0</v>
      </c>
      <c r="AW14" s="104">
        <v>0</v>
      </c>
      <c r="AX14" s="106">
        <v>0</v>
      </c>
      <c r="AY14" s="104">
        <v>0</v>
      </c>
      <c r="AZ14" s="106">
        <v>0</v>
      </c>
      <c r="BA14" s="104">
        <v>0</v>
      </c>
      <c r="BB14" s="106">
        <v>0</v>
      </c>
      <c r="BC14" s="104">
        <v>0</v>
      </c>
      <c r="BD14" s="106">
        <v>0</v>
      </c>
      <c r="BE14" s="104">
        <v>0</v>
      </c>
      <c r="BF14" s="77">
        <v>0</v>
      </c>
      <c r="BG14" s="104">
        <v>0</v>
      </c>
    </row>
    <row r="15" spans="1:59" x14ac:dyDescent="0.25">
      <c r="A15" s="92" t="s">
        <v>13</v>
      </c>
      <c r="B15" s="75">
        <v>0</v>
      </c>
      <c r="C15" s="104">
        <v>0</v>
      </c>
      <c r="D15" s="75">
        <v>0</v>
      </c>
      <c r="E15" s="104">
        <v>0</v>
      </c>
      <c r="F15" s="75">
        <v>0</v>
      </c>
      <c r="G15" s="104">
        <v>0</v>
      </c>
      <c r="H15" s="75">
        <v>0</v>
      </c>
      <c r="I15" s="104">
        <v>0</v>
      </c>
      <c r="J15" s="75">
        <v>0</v>
      </c>
      <c r="K15" s="104">
        <v>0</v>
      </c>
      <c r="L15" s="75">
        <v>0</v>
      </c>
      <c r="M15" s="104">
        <v>0</v>
      </c>
      <c r="N15" s="75">
        <v>0</v>
      </c>
      <c r="O15" s="104">
        <v>0</v>
      </c>
      <c r="P15" s="75">
        <v>0</v>
      </c>
      <c r="Q15" s="104">
        <v>0</v>
      </c>
      <c r="R15" s="75">
        <v>0</v>
      </c>
      <c r="S15" s="104">
        <v>0</v>
      </c>
      <c r="T15" s="75">
        <v>0</v>
      </c>
      <c r="U15" s="104">
        <v>0</v>
      </c>
      <c r="V15" s="75">
        <v>0</v>
      </c>
      <c r="W15" s="104">
        <v>0</v>
      </c>
      <c r="X15" s="75">
        <v>0</v>
      </c>
      <c r="Y15" s="104">
        <v>0</v>
      </c>
      <c r="Z15" s="75">
        <v>0</v>
      </c>
      <c r="AA15" s="104">
        <v>0</v>
      </c>
      <c r="AB15" s="77">
        <v>0</v>
      </c>
      <c r="AC15" s="104">
        <v>0</v>
      </c>
      <c r="AD15" s="100"/>
      <c r="AE15" s="105"/>
      <c r="AF15" s="106">
        <v>0</v>
      </c>
      <c r="AG15" s="104">
        <v>0</v>
      </c>
      <c r="AH15" s="106">
        <v>0</v>
      </c>
      <c r="AI15" s="104">
        <v>0</v>
      </c>
      <c r="AJ15" s="106">
        <v>0</v>
      </c>
      <c r="AK15" s="104">
        <v>0</v>
      </c>
      <c r="AL15" s="106">
        <v>0</v>
      </c>
      <c r="AM15" s="104">
        <v>0</v>
      </c>
      <c r="AN15" s="106">
        <v>0</v>
      </c>
      <c r="AO15" s="104">
        <v>0</v>
      </c>
      <c r="AP15" s="106">
        <v>0</v>
      </c>
      <c r="AQ15" s="104">
        <v>0</v>
      </c>
      <c r="AR15" s="106">
        <v>0</v>
      </c>
      <c r="AS15" s="104">
        <v>0</v>
      </c>
      <c r="AT15" s="106">
        <v>0</v>
      </c>
      <c r="AU15" s="104">
        <v>0</v>
      </c>
      <c r="AV15" s="106">
        <v>0</v>
      </c>
      <c r="AW15" s="104">
        <v>0</v>
      </c>
      <c r="AX15" s="106">
        <v>0</v>
      </c>
      <c r="AY15" s="104">
        <v>0</v>
      </c>
      <c r="AZ15" s="106">
        <v>0</v>
      </c>
      <c r="BA15" s="104">
        <v>0</v>
      </c>
      <c r="BB15" s="106">
        <v>0</v>
      </c>
      <c r="BC15" s="104">
        <v>0</v>
      </c>
      <c r="BD15" s="106">
        <v>0</v>
      </c>
      <c r="BE15" s="104">
        <v>0</v>
      </c>
      <c r="BF15" s="77">
        <v>0</v>
      </c>
      <c r="BG15" s="104">
        <v>0</v>
      </c>
    </row>
    <row r="16" spans="1:59" x14ac:dyDescent="0.25">
      <c r="A16" s="92" t="s">
        <v>14</v>
      </c>
      <c r="B16" s="75">
        <v>0</v>
      </c>
      <c r="C16" s="104">
        <v>0</v>
      </c>
      <c r="D16" s="75">
        <v>0</v>
      </c>
      <c r="E16" s="104">
        <v>0</v>
      </c>
      <c r="F16" s="75">
        <v>0</v>
      </c>
      <c r="G16" s="104">
        <v>0</v>
      </c>
      <c r="H16" s="75">
        <v>0</v>
      </c>
      <c r="I16" s="104">
        <v>0</v>
      </c>
      <c r="J16" s="75">
        <v>0</v>
      </c>
      <c r="K16" s="104">
        <v>0</v>
      </c>
      <c r="L16" s="75">
        <v>0</v>
      </c>
      <c r="M16" s="104">
        <v>0</v>
      </c>
      <c r="N16" s="75">
        <v>0</v>
      </c>
      <c r="O16" s="104">
        <v>0</v>
      </c>
      <c r="P16" s="75">
        <v>0</v>
      </c>
      <c r="Q16" s="104">
        <v>0</v>
      </c>
      <c r="R16" s="75">
        <v>0</v>
      </c>
      <c r="S16" s="104">
        <v>0</v>
      </c>
      <c r="T16" s="75">
        <v>0</v>
      </c>
      <c r="U16" s="104">
        <v>0</v>
      </c>
      <c r="V16" s="75">
        <v>0</v>
      </c>
      <c r="W16" s="104">
        <v>0</v>
      </c>
      <c r="X16" s="75">
        <v>0</v>
      </c>
      <c r="Y16" s="104">
        <v>0</v>
      </c>
      <c r="Z16" s="75">
        <v>0</v>
      </c>
      <c r="AA16" s="104">
        <v>0</v>
      </c>
      <c r="AB16" s="77">
        <v>0</v>
      </c>
      <c r="AC16" s="104">
        <v>0</v>
      </c>
      <c r="AD16" s="100"/>
      <c r="AE16" s="105"/>
      <c r="AF16" s="106">
        <v>0</v>
      </c>
      <c r="AG16" s="104">
        <v>0</v>
      </c>
      <c r="AH16" s="106">
        <v>0</v>
      </c>
      <c r="AI16" s="104">
        <v>0</v>
      </c>
      <c r="AJ16" s="106">
        <v>0</v>
      </c>
      <c r="AK16" s="104">
        <v>0</v>
      </c>
      <c r="AL16" s="106">
        <v>0</v>
      </c>
      <c r="AM16" s="104">
        <v>0</v>
      </c>
      <c r="AN16" s="106">
        <v>0</v>
      </c>
      <c r="AO16" s="104">
        <v>0</v>
      </c>
      <c r="AP16" s="106">
        <v>0</v>
      </c>
      <c r="AQ16" s="104">
        <v>0</v>
      </c>
      <c r="AR16" s="106">
        <v>0</v>
      </c>
      <c r="AS16" s="104">
        <v>0</v>
      </c>
      <c r="AT16" s="106">
        <v>0</v>
      </c>
      <c r="AU16" s="104">
        <v>0</v>
      </c>
      <c r="AV16" s="106">
        <v>0</v>
      </c>
      <c r="AW16" s="104">
        <v>0</v>
      </c>
      <c r="AX16" s="106">
        <v>0</v>
      </c>
      <c r="AY16" s="104">
        <v>0</v>
      </c>
      <c r="AZ16" s="106">
        <v>0</v>
      </c>
      <c r="BA16" s="104">
        <v>0</v>
      </c>
      <c r="BB16" s="106">
        <v>0</v>
      </c>
      <c r="BC16" s="104">
        <v>0</v>
      </c>
      <c r="BD16" s="106">
        <v>0</v>
      </c>
      <c r="BE16" s="104">
        <v>0</v>
      </c>
      <c r="BF16" s="77">
        <v>0</v>
      </c>
      <c r="BG16" s="104">
        <v>0</v>
      </c>
    </row>
    <row r="17" spans="1:59" x14ac:dyDescent="0.25">
      <c r="A17" s="92" t="s">
        <v>15</v>
      </c>
      <c r="B17" s="75">
        <v>0</v>
      </c>
      <c r="C17" s="104">
        <v>0</v>
      </c>
      <c r="D17" s="75">
        <v>0</v>
      </c>
      <c r="E17" s="104">
        <v>0</v>
      </c>
      <c r="F17" s="75">
        <v>0</v>
      </c>
      <c r="G17" s="104">
        <v>0</v>
      </c>
      <c r="H17" s="75">
        <v>0</v>
      </c>
      <c r="I17" s="104">
        <v>0</v>
      </c>
      <c r="J17" s="75">
        <v>0</v>
      </c>
      <c r="K17" s="104">
        <v>0</v>
      </c>
      <c r="L17" s="75">
        <v>0</v>
      </c>
      <c r="M17" s="104">
        <v>0</v>
      </c>
      <c r="N17" s="75">
        <v>0</v>
      </c>
      <c r="O17" s="104">
        <v>0</v>
      </c>
      <c r="P17" s="75">
        <v>0</v>
      </c>
      <c r="Q17" s="104">
        <v>0</v>
      </c>
      <c r="R17" s="75">
        <v>0</v>
      </c>
      <c r="S17" s="104">
        <v>0</v>
      </c>
      <c r="T17" s="75">
        <v>0</v>
      </c>
      <c r="U17" s="104">
        <v>0</v>
      </c>
      <c r="V17" s="75">
        <v>0</v>
      </c>
      <c r="W17" s="104">
        <v>0</v>
      </c>
      <c r="X17" s="75">
        <v>0</v>
      </c>
      <c r="Y17" s="104">
        <v>0</v>
      </c>
      <c r="Z17" s="75">
        <v>0</v>
      </c>
      <c r="AA17" s="104">
        <v>0</v>
      </c>
      <c r="AB17" s="77">
        <v>0</v>
      </c>
      <c r="AC17" s="104">
        <v>0</v>
      </c>
      <c r="AD17" s="100"/>
      <c r="AE17" s="105"/>
      <c r="AF17" s="106">
        <v>0</v>
      </c>
      <c r="AG17" s="104">
        <v>0</v>
      </c>
      <c r="AH17" s="106">
        <v>0</v>
      </c>
      <c r="AI17" s="104">
        <v>0</v>
      </c>
      <c r="AJ17" s="106">
        <v>0</v>
      </c>
      <c r="AK17" s="104">
        <v>0</v>
      </c>
      <c r="AL17" s="106">
        <v>0</v>
      </c>
      <c r="AM17" s="104">
        <v>0</v>
      </c>
      <c r="AN17" s="106">
        <v>0</v>
      </c>
      <c r="AO17" s="104">
        <v>0</v>
      </c>
      <c r="AP17" s="106">
        <v>0</v>
      </c>
      <c r="AQ17" s="104">
        <v>0</v>
      </c>
      <c r="AR17" s="106">
        <v>0</v>
      </c>
      <c r="AS17" s="104">
        <v>0</v>
      </c>
      <c r="AT17" s="106">
        <v>0</v>
      </c>
      <c r="AU17" s="104">
        <v>0</v>
      </c>
      <c r="AV17" s="106">
        <v>0</v>
      </c>
      <c r="AW17" s="104">
        <v>0</v>
      </c>
      <c r="AX17" s="106">
        <v>0</v>
      </c>
      <c r="AY17" s="104">
        <v>0</v>
      </c>
      <c r="AZ17" s="106">
        <v>0</v>
      </c>
      <c r="BA17" s="104">
        <v>0</v>
      </c>
      <c r="BB17" s="106">
        <v>0</v>
      </c>
      <c r="BC17" s="104">
        <v>0</v>
      </c>
      <c r="BD17" s="106">
        <v>0</v>
      </c>
      <c r="BE17" s="104">
        <v>0</v>
      </c>
      <c r="BF17" s="77">
        <v>0</v>
      </c>
      <c r="BG17" s="104">
        <v>0</v>
      </c>
    </row>
    <row r="18" spans="1:59" ht="15.75" customHeight="1" x14ac:dyDescent="0.25">
      <c r="A18" s="38" t="s">
        <v>16</v>
      </c>
      <c r="B18" s="60">
        <v>0</v>
      </c>
      <c r="C18" s="107">
        <v>0</v>
      </c>
      <c r="D18" s="60">
        <v>-2750</v>
      </c>
      <c r="E18" s="107">
        <v>0</v>
      </c>
      <c r="F18" s="60">
        <v>-2750</v>
      </c>
      <c r="G18" s="107">
        <v>0</v>
      </c>
      <c r="H18" s="60">
        <v>-2750</v>
      </c>
      <c r="I18" s="107">
        <v>0</v>
      </c>
      <c r="J18" s="60">
        <v>-2750</v>
      </c>
      <c r="K18" s="107">
        <v>0</v>
      </c>
      <c r="L18" s="60">
        <v>-2750</v>
      </c>
      <c r="M18" s="107">
        <v>0</v>
      </c>
      <c r="N18" s="60">
        <v>0</v>
      </c>
      <c r="O18" s="107">
        <v>0</v>
      </c>
      <c r="P18" s="60">
        <v>0</v>
      </c>
      <c r="Q18" s="107">
        <v>0</v>
      </c>
      <c r="R18" s="60">
        <v>0</v>
      </c>
      <c r="S18" s="107">
        <v>0</v>
      </c>
      <c r="T18" s="60">
        <v>0</v>
      </c>
      <c r="U18" s="107">
        <v>0</v>
      </c>
      <c r="V18" s="60">
        <v>0</v>
      </c>
      <c r="W18" s="107">
        <v>0</v>
      </c>
      <c r="X18" s="60">
        <v>0</v>
      </c>
      <c r="Y18" s="107">
        <v>0</v>
      </c>
      <c r="Z18" s="60">
        <v>0</v>
      </c>
      <c r="AA18" s="107">
        <v>0</v>
      </c>
      <c r="AB18" s="78">
        <v>-13750</v>
      </c>
      <c r="AC18" s="107">
        <v>0</v>
      </c>
      <c r="AD18" s="100"/>
      <c r="AE18" s="105"/>
      <c r="AF18" s="108">
        <v>0</v>
      </c>
      <c r="AG18" s="107">
        <v>0</v>
      </c>
      <c r="AH18" s="108">
        <v>-3261417.5</v>
      </c>
      <c r="AI18" s="107">
        <v>0</v>
      </c>
      <c r="AJ18" s="108">
        <v>-3354945</v>
      </c>
      <c r="AK18" s="107">
        <v>0</v>
      </c>
      <c r="AL18" s="108">
        <v>-3628515</v>
      </c>
      <c r="AM18" s="107">
        <v>0</v>
      </c>
      <c r="AN18" s="108">
        <v>-3288257.5</v>
      </c>
      <c r="AO18" s="107">
        <v>0</v>
      </c>
      <c r="AP18" s="108">
        <v>-3313530</v>
      </c>
      <c r="AQ18" s="107">
        <v>0</v>
      </c>
      <c r="AR18" s="108">
        <v>0</v>
      </c>
      <c r="AS18" s="107">
        <v>0</v>
      </c>
      <c r="AT18" s="108">
        <v>0</v>
      </c>
      <c r="AU18" s="107">
        <v>0</v>
      </c>
      <c r="AV18" s="108">
        <v>0</v>
      </c>
      <c r="AW18" s="107">
        <v>0</v>
      </c>
      <c r="AX18" s="108">
        <v>0</v>
      </c>
      <c r="AY18" s="107">
        <v>0</v>
      </c>
      <c r="AZ18" s="108">
        <v>0</v>
      </c>
      <c r="BA18" s="107">
        <v>0</v>
      </c>
      <c r="BB18" s="108">
        <v>0</v>
      </c>
      <c r="BC18" s="107">
        <v>0</v>
      </c>
      <c r="BD18" s="108">
        <v>0</v>
      </c>
      <c r="BE18" s="107">
        <v>0</v>
      </c>
      <c r="BF18" s="78">
        <v>-16846665</v>
      </c>
      <c r="BG18" s="107">
        <v>0</v>
      </c>
    </row>
    <row r="19" spans="1:59" ht="15.75" customHeight="1" x14ac:dyDescent="0.25">
      <c r="A19" s="38" t="s">
        <v>17</v>
      </c>
      <c r="B19" s="60">
        <v>0</v>
      </c>
      <c r="C19" s="107">
        <v>0</v>
      </c>
      <c r="D19" s="60">
        <v>-2750</v>
      </c>
      <c r="E19" s="107">
        <v>0</v>
      </c>
      <c r="F19" s="60">
        <v>-2750</v>
      </c>
      <c r="G19" s="107">
        <v>0</v>
      </c>
      <c r="H19" s="60">
        <v>-2750</v>
      </c>
      <c r="I19" s="107">
        <v>0</v>
      </c>
      <c r="J19" s="60">
        <v>-2750</v>
      </c>
      <c r="K19" s="107">
        <v>0</v>
      </c>
      <c r="L19" s="60">
        <v>-2750</v>
      </c>
      <c r="M19" s="107">
        <v>0</v>
      </c>
      <c r="N19" s="60">
        <v>0</v>
      </c>
      <c r="O19" s="107">
        <v>0</v>
      </c>
      <c r="P19" s="60">
        <v>0</v>
      </c>
      <c r="Q19" s="107">
        <v>0</v>
      </c>
      <c r="R19" s="60">
        <v>0</v>
      </c>
      <c r="S19" s="107">
        <v>0</v>
      </c>
      <c r="T19" s="60">
        <v>0</v>
      </c>
      <c r="U19" s="107">
        <v>0</v>
      </c>
      <c r="V19" s="60">
        <v>0</v>
      </c>
      <c r="W19" s="107">
        <v>0</v>
      </c>
      <c r="X19" s="60">
        <v>0</v>
      </c>
      <c r="Y19" s="107">
        <v>0</v>
      </c>
      <c r="Z19" s="60">
        <v>0</v>
      </c>
      <c r="AA19" s="107">
        <v>0</v>
      </c>
      <c r="AB19" s="78">
        <v>-13750</v>
      </c>
      <c r="AC19" s="107">
        <v>0</v>
      </c>
      <c r="AD19" s="100"/>
      <c r="AE19" s="105"/>
      <c r="AF19" s="108">
        <v>0</v>
      </c>
      <c r="AG19" s="107">
        <v>0</v>
      </c>
      <c r="AH19" s="108">
        <v>-3261417.5</v>
      </c>
      <c r="AI19" s="107">
        <v>0</v>
      </c>
      <c r="AJ19" s="108">
        <v>-3354945</v>
      </c>
      <c r="AK19" s="107">
        <v>0</v>
      </c>
      <c r="AL19" s="108">
        <v>-3628515</v>
      </c>
      <c r="AM19" s="107">
        <v>0</v>
      </c>
      <c r="AN19" s="108">
        <v>-3288257.5</v>
      </c>
      <c r="AO19" s="107">
        <v>0</v>
      </c>
      <c r="AP19" s="108">
        <v>-3313530</v>
      </c>
      <c r="AQ19" s="107">
        <v>0</v>
      </c>
      <c r="AR19" s="108">
        <v>0</v>
      </c>
      <c r="AS19" s="107">
        <v>0</v>
      </c>
      <c r="AT19" s="108">
        <v>0</v>
      </c>
      <c r="AU19" s="107">
        <v>0</v>
      </c>
      <c r="AV19" s="108">
        <v>0</v>
      </c>
      <c r="AW19" s="107">
        <v>0</v>
      </c>
      <c r="AX19" s="108">
        <v>0</v>
      </c>
      <c r="AY19" s="107">
        <v>0</v>
      </c>
      <c r="AZ19" s="108">
        <v>0</v>
      </c>
      <c r="BA19" s="107">
        <v>0</v>
      </c>
      <c r="BB19" s="108">
        <v>0</v>
      </c>
      <c r="BC19" s="107">
        <v>0</v>
      </c>
      <c r="BD19" s="108">
        <v>0</v>
      </c>
      <c r="BE19" s="107">
        <v>0</v>
      </c>
      <c r="BF19" s="78">
        <v>-16846665</v>
      </c>
      <c r="BG19" s="107">
        <v>0</v>
      </c>
    </row>
    <row r="20" spans="1:59" ht="15.75" customHeight="1" x14ac:dyDescent="0.25">
      <c r="A20" s="38" t="s">
        <v>18</v>
      </c>
      <c r="B20" s="45">
        <v>0</v>
      </c>
      <c r="C20" s="107"/>
      <c r="D20" s="45">
        <v>0</v>
      </c>
      <c r="E20" s="107"/>
      <c r="F20" s="45">
        <v>0</v>
      </c>
      <c r="G20" s="107"/>
      <c r="H20" s="45">
        <v>0</v>
      </c>
      <c r="I20" s="107"/>
      <c r="J20" s="45">
        <v>0</v>
      </c>
      <c r="K20" s="107"/>
      <c r="L20" s="45">
        <v>0</v>
      </c>
      <c r="M20" s="107"/>
      <c r="N20" s="45">
        <v>0</v>
      </c>
      <c r="O20" s="107"/>
      <c r="P20" s="45">
        <v>0</v>
      </c>
      <c r="Q20" s="107"/>
      <c r="R20" s="45">
        <v>0</v>
      </c>
      <c r="S20" s="107"/>
      <c r="T20" s="45">
        <v>0</v>
      </c>
      <c r="U20" s="107"/>
      <c r="V20" s="45">
        <v>0</v>
      </c>
      <c r="W20" s="107"/>
      <c r="X20" s="45">
        <v>0</v>
      </c>
      <c r="Y20" s="107"/>
      <c r="Z20" s="45">
        <v>0</v>
      </c>
      <c r="AA20" s="107"/>
      <c r="AB20" s="80">
        <v>0</v>
      </c>
      <c r="AC20" s="107"/>
      <c r="AD20" s="100"/>
      <c r="AE20" s="105"/>
      <c r="AF20" s="109">
        <v>0</v>
      </c>
      <c r="AG20" s="107"/>
      <c r="AH20" s="109">
        <v>0</v>
      </c>
      <c r="AI20" s="107"/>
      <c r="AJ20" s="109">
        <v>0</v>
      </c>
      <c r="AK20" s="107"/>
      <c r="AL20" s="109">
        <v>0</v>
      </c>
      <c r="AM20" s="107"/>
      <c r="AN20" s="109">
        <v>0</v>
      </c>
      <c r="AO20" s="107"/>
      <c r="AP20" s="109">
        <v>0</v>
      </c>
      <c r="AQ20" s="107"/>
      <c r="AR20" s="109">
        <v>0</v>
      </c>
      <c r="AS20" s="107"/>
      <c r="AT20" s="109">
        <v>0</v>
      </c>
      <c r="AU20" s="107"/>
      <c r="AV20" s="109">
        <v>0</v>
      </c>
      <c r="AW20" s="107"/>
      <c r="AX20" s="109">
        <v>0</v>
      </c>
      <c r="AY20" s="107"/>
      <c r="AZ20" s="109">
        <v>0</v>
      </c>
      <c r="BA20" s="107"/>
      <c r="BB20" s="109">
        <v>0</v>
      </c>
      <c r="BC20" s="107"/>
      <c r="BD20" s="109">
        <v>0</v>
      </c>
      <c r="BE20" s="107"/>
      <c r="BF20" s="80">
        <v>0</v>
      </c>
      <c r="BG20" s="107"/>
    </row>
    <row r="21" spans="1:59" x14ac:dyDescent="0.25">
      <c r="A21" s="91"/>
      <c r="B21" s="75"/>
      <c r="C21" s="104"/>
      <c r="D21" s="75"/>
      <c r="E21" s="104"/>
      <c r="F21" s="75"/>
      <c r="G21" s="104"/>
      <c r="H21" s="75"/>
      <c r="I21" s="104"/>
      <c r="J21" s="75"/>
      <c r="K21" s="104"/>
      <c r="L21" s="75"/>
      <c r="M21" s="104"/>
      <c r="N21" s="75"/>
      <c r="O21" s="104"/>
      <c r="P21" s="75"/>
      <c r="Q21" s="104"/>
      <c r="R21" s="75"/>
      <c r="S21" s="104"/>
      <c r="T21" s="75"/>
      <c r="U21" s="104"/>
      <c r="V21" s="75"/>
      <c r="W21" s="104"/>
      <c r="X21" s="75"/>
      <c r="Y21" s="104"/>
      <c r="Z21" s="75"/>
      <c r="AA21" s="104"/>
      <c r="AB21" s="79"/>
      <c r="AC21" s="104"/>
      <c r="AD21" s="100"/>
      <c r="AE21" s="105"/>
      <c r="AF21" s="106"/>
      <c r="AG21" s="104"/>
      <c r="AH21" s="106"/>
      <c r="AI21" s="104"/>
      <c r="AJ21" s="106"/>
      <c r="AK21" s="104"/>
      <c r="AL21" s="106"/>
      <c r="AM21" s="104"/>
      <c r="AN21" s="106"/>
      <c r="AO21" s="104"/>
      <c r="AP21" s="106"/>
      <c r="AQ21" s="104"/>
      <c r="AR21" s="106"/>
      <c r="AS21" s="104"/>
      <c r="AT21" s="106"/>
      <c r="AU21" s="104"/>
      <c r="AV21" s="106"/>
      <c r="AW21" s="104"/>
      <c r="AX21" s="106"/>
      <c r="AY21" s="104"/>
      <c r="AZ21" s="106"/>
      <c r="BA21" s="104"/>
      <c r="BB21" s="106"/>
      <c r="BC21" s="104"/>
      <c r="BD21" s="106"/>
      <c r="BE21" s="104"/>
      <c r="BF21" s="79"/>
      <c r="BG21" s="104"/>
    </row>
    <row r="22" spans="1:59" x14ac:dyDescent="0.25">
      <c r="A22" s="40" t="s">
        <v>19</v>
      </c>
      <c r="B22" s="75"/>
      <c r="C22" s="104"/>
      <c r="D22" s="75"/>
      <c r="E22" s="104"/>
      <c r="F22" s="75"/>
      <c r="G22" s="104"/>
      <c r="H22" s="75"/>
      <c r="I22" s="104"/>
      <c r="J22" s="75"/>
      <c r="K22" s="104"/>
      <c r="L22" s="75"/>
      <c r="M22" s="104"/>
      <c r="N22" s="75"/>
      <c r="O22" s="104"/>
      <c r="P22" s="75"/>
      <c r="Q22" s="104"/>
      <c r="R22" s="75"/>
      <c r="S22" s="104"/>
      <c r="T22" s="75"/>
      <c r="U22" s="104"/>
      <c r="V22" s="75"/>
      <c r="W22" s="104"/>
      <c r="X22" s="75"/>
      <c r="Y22" s="104"/>
      <c r="Z22" s="75"/>
      <c r="AA22" s="104"/>
      <c r="AB22" s="79"/>
      <c r="AC22" s="104"/>
      <c r="AD22" s="100"/>
      <c r="AE22" s="105"/>
      <c r="AF22" s="106"/>
      <c r="AG22" s="104"/>
      <c r="AH22" s="106"/>
      <c r="AI22" s="104"/>
      <c r="AJ22" s="106"/>
      <c r="AK22" s="104"/>
      <c r="AL22" s="106"/>
      <c r="AM22" s="104"/>
      <c r="AN22" s="106"/>
      <c r="AO22" s="104"/>
      <c r="AP22" s="106"/>
      <c r="AQ22" s="104"/>
      <c r="AR22" s="106"/>
      <c r="AS22" s="104"/>
      <c r="AT22" s="106"/>
      <c r="AU22" s="104"/>
      <c r="AV22" s="106"/>
      <c r="AW22" s="104"/>
      <c r="AX22" s="106"/>
      <c r="AY22" s="104"/>
      <c r="AZ22" s="106"/>
      <c r="BA22" s="104"/>
      <c r="BB22" s="106"/>
      <c r="BC22" s="104"/>
      <c r="BD22" s="106"/>
      <c r="BE22" s="104"/>
      <c r="BF22" s="79"/>
      <c r="BG22" s="104"/>
    </row>
    <row r="23" spans="1:59" x14ac:dyDescent="0.25">
      <c r="A23" s="92" t="s">
        <v>20</v>
      </c>
      <c r="B23" s="75">
        <v>0</v>
      </c>
      <c r="C23" s="104">
        <v>0</v>
      </c>
      <c r="D23" s="75">
        <v>0</v>
      </c>
      <c r="E23" s="104">
        <v>0</v>
      </c>
      <c r="F23" s="75">
        <v>0</v>
      </c>
      <c r="G23" s="104">
        <v>0</v>
      </c>
      <c r="H23" s="75">
        <v>0</v>
      </c>
      <c r="I23" s="104">
        <v>0</v>
      </c>
      <c r="J23" s="75">
        <v>0</v>
      </c>
      <c r="K23" s="104">
        <v>0</v>
      </c>
      <c r="L23" s="75">
        <v>0</v>
      </c>
      <c r="M23" s="104">
        <v>0</v>
      </c>
      <c r="N23" s="75">
        <v>0</v>
      </c>
      <c r="O23" s="104">
        <v>0</v>
      </c>
      <c r="P23" s="75">
        <v>0</v>
      </c>
      <c r="Q23" s="104">
        <v>0</v>
      </c>
      <c r="R23" s="75">
        <v>0</v>
      </c>
      <c r="S23" s="104">
        <v>0</v>
      </c>
      <c r="T23" s="75">
        <v>0</v>
      </c>
      <c r="U23" s="104">
        <v>0</v>
      </c>
      <c r="V23" s="75">
        <v>0</v>
      </c>
      <c r="W23" s="104">
        <v>0</v>
      </c>
      <c r="X23" s="75">
        <v>0</v>
      </c>
      <c r="Y23" s="104">
        <v>0</v>
      </c>
      <c r="Z23" s="75">
        <v>0</v>
      </c>
      <c r="AA23" s="104">
        <v>0</v>
      </c>
      <c r="AB23" s="77">
        <v>0</v>
      </c>
      <c r="AC23" s="104">
        <v>0</v>
      </c>
      <c r="AD23" s="100"/>
      <c r="AE23" s="105"/>
      <c r="AF23" s="106">
        <v>0</v>
      </c>
      <c r="AG23" s="104">
        <v>0</v>
      </c>
      <c r="AH23" s="106">
        <v>0</v>
      </c>
      <c r="AI23" s="104">
        <v>0</v>
      </c>
      <c r="AJ23" s="106">
        <v>0</v>
      </c>
      <c r="AK23" s="104">
        <v>0</v>
      </c>
      <c r="AL23" s="106">
        <v>0</v>
      </c>
      <c r="AM23" s="104">
        <v>0</v>
      </c>
      <c r="AN23" s="106">
        <v>0</v>
      </c>
      <c r="AO23" s="104">
        <v>0</v>
      </c>
      <c r="AP23" s="106">
        <v>0</v>
      </c>
      <c r="AQ23" s="104">
        <v>0</v>
      </c>
      <c r="AR23" s="106">
        <v>0</v>
      </c>
      <c r="AS23" s="104">
        <v>0</v>
      </c>
      <c r="AT23" s="106">
        <v>0</v>
      </c>
      <c r="AU23" s="104">
        <v>0</v>
      </c>
      <c r="AV23" s="106">
        <v>0</v>
      </c>
      <c r="AW23" s="104">
        <v>0</v>
      </c>
      <c r="AX23" s="106">
        <v>0</v>
      </c>
      <c r="AY23" s="104">
        <v>0</v>
      </c>
      <c r="AZ23" s="106">
        <v>0</v>
      </c>
      <c r="BA23" s="104">
        <v>0</v>
      </c>
      <c r="BB23" s="106">
        <v>0</v>
      </c>
      <c r="BC23" s="104">
        <v>0</v>
      </c>
      <c r="BD23" s="106">
        <v>0</v>
      </c>
      <c r="BE23" s="104">
        <v>0</v>
      </c>
      <c r="BF23" s="77">
        <v>0</v>
      </c>
      <c r="BG23" s="104">
        <v>0</v>
      </c>
    </row>
    <row r="24" spans="1:59" x14ac:dyDescent="0.25">
      <c r="A24" s="92" t="s">
        <v>21</v>
      </c>
      <c r="B24" s="75">
        <v>0</v>
      </c>
      <c r="C24" s="104">
        <v>0</v>
      </c>
      <c r="D24" s="75">
        <v>0</v>
      </c>
      <c r="E24" s="104">
        <v>0</v>
      </c>
      <c r="F24" s="75">
        <v>0</v>
      </c>
      <c r="G24" s="104">
        <v>0</v>
      </c>
      <c r="H24" s="75">
        <v>0</v>
      </c>
      <c r="I24" s="104">
        <v>0</v>
      </c>
      <c r="J24" s="75">
        <v>0</v>
      </c>
      <c r="K24" s="104">
        <v>0</v>
      </c>
      <c r="L24" s="75">
        <v>0</v>
      </c>
      <c r="M24" s="104">
        <v>0</v>
      </c>
      <c r="N24" s="75">
        <v>0</v>
      </c>
      <c r="O24" s="104">
        <v>0</v>
      </c>
      <c r="P24" s="75">
        <v>0</v>
      </c>
      <c r="Q24" s="104">
        <v>0</v>
      </c>
      <c r="R24" s="75">
        <v>0</v>
      </c>
      <c r="S24" s="104">
        <v>0</v>
      </c>
      <c r="T24" s="75">
        <v>0</v>
      </c>
      <c r="U24" s="104">
        <v>0</v>
      </c>
      <c r="V24" s="75">
        <v>0</v>
      </c>
      <c r="W24" s="104">
        <v>0</v>
      </c>
      <c r="X24" s="75">
        <v>0</v>
      </c>
      <c r="Y24" s="104">
        <v>0</v>
      </c>
      <c r="Z24" s="75">
        <v>0</v>
      </c>
      <c r="AA24" s="104">
        <v>0</v>
      </c>
      <c r="AB24" s="77">
        <v>0</v>
      </c>
      <c r="AC24" s="104">
        <v>0</v>
      </c>
      <c r="AD24" s="100"/>
      <c r="AE24" s="105"/>
      <c r="AF24" s="106">
        <v>0</v>
      </c>
      <c r="AG24" s="104">
        <v>0</v>
      </c>
      <c r="AH24" s="106">
        <v>0</v>
      </c>
      <c r="AI24" s="104">
        <v>0</v>
      </c>
      <c r="AJ24" s="106">
        <v>0</v>
      </c>
      <c r="AK24" s="104">
        <v>0</v>
      </c>
      <c r="AL24" s="106">
        <v>0</v>
      </c>
      <c r="AM24" s="104">
        <v>0</v>
      </c>
      <c r="AN24" s="106">
        <v>0</v>
      </c>
      <c r="AO24" s="104">
        <v>0</v>
      </c>
      <c r="AP24" s="106">
        <v>0</v>
      </c>
      <c r="AQ24" s="104">
        <v>0</v>
      </c>
      <c r="AR24" s="106">
        <v>0</v>
      </c>
      <c r="AS24" s="104">
        <v>0</v>
      </c>
      <c r="AT24" s="106">
        <v>0</v>
      </c>
      <c r="AU24" s="104">
        <v>0</v>
      </c>
      <c r="AV24" s="106">
        <v>0</v>
      </c>
      <c r="AW24" s="104">
        <v>0</v>
      </c>
      <c r="AX24" s="106">
        <v>0</v>
      </c>
      <c r="AY24" s="104">
        <v>0</v>
      </c>
      <c r="AZ24" s="106">
        <v>0</v>
      </c>
      <c r="BA24" s="104">
        <v>0</v>
      </c>
      <c r="BB24" s="106">
        <v>0</v>
      </c>
      <c r="BC24" s="104">
        <v>0</v>
      </c>
      <c r="BD24" s="106">
        <v>0</v>
      </c>
      <c r="BE24" s="104">
        <v>0</v>
      </c>
      <c r="BF24" s="77">
        <v>0</v>
      </c>
      <c r="BG24" s="104">
        <v>0</v>
      </c>
    </row>
    <row r="25" spans="1:59" x14ac:dyDescent="0.25">
      <c r="A25" s="92" t="s">
        <v>22</v>
      </c>
      <c r="B25" s="75">
        <v>0</v>
      </c>
      <c r="C25" s="104">
        <v>0</v>
      </c>
      <c r="D25" s="75">
        <v>0</v>
      </c>
      <c r="E25" s="104">
        <v>0</v>
      </c>
      <c r="F25" s="75">
        <v>0</v>
      </c>
      <c r="G25" s="104">
        <v>0</v>
      </c>
      <c r="H25" s="75">
        <v>0</v>
      </c>
      <c r="I25" s="104">
        <v>0</v>
      </c>
      <c r="J25" s="75">
        <v>0</v>
      </c>
      <c r="K25" s="104">
        <v>0</v>
      </c>
      <c r="L25" s="75">
        <v>0</v>
      </c>
      <c r="M25" s="104">
        <v>0</v>
      </c>
      <c r="N25" s="75">
        <v>0</v>
      </c>
      <c r="O25" s="104">
        <v>0</v>
      </c>
      <c r="P25" s="75">
        <v>0</v>
      </c>
      <c r="Q25" s="104">
        <v>0</v>
      </c>
      <c r="R25" s="75">
        <v>0</v>
      </c>
      <c r="S25" s="104">
        <v>0</v>
      </c>
      <c r="T25" s="75">
        <v>0</v>
      </c>
      <c r="U25" s="104">
        <v>0</v>
      </c>
      <c r="V25" s="75">
        <v>0</v>
      </c>
      <c r="W25" s="104">
        <v>0</v>
      </c>
      <c r="X25" s="75">
        <v>0</v>
      </c>
      <c r="Y25" s="104">
        <v>0</v>
      </c>
      <c r="Z25" s="75">
        <v>0</v>
      </c>
      <c r="AA25" s="104">
        <v>0</v>
      </c>
      <c r="AB25" s="77">
        <v>0</v>
      </c>
      <c r="AC25" s="104">
        <v>0</v>
      </c>
      <c r="AD25" s="100"/>
      <c r="AE25" s="105"/>
      <c r="AF25" s="106">
        <v>0</v>
      </c>
      <c r="AG25" s="104">
        <v>0</v>
      </c>
      <c r="AH25" s="106">
        <v>0</v>
      </c>
      <c r="AI25" s="104">
        <v>0</v>
      </c>
      <c r="AJ25" s="106">
        <v>0</v>
      </c>
      <c r="AK25" s="104">
        <v>0</v>
      </c>
      <c r="AL25" s="106">
        <v>0</v>
      </c>
      <c r="AM25" s="104">
        <v>0</v>
      </c>
      <c r="AN25" s="106">
        <v>0</v>
      </c>
      <c r="AO25" s="104">
        <v>0</v>
      </c>
      <c r="AP25" s="106">
        <v>0</v>
      </c>
      <c r="AQ25" s="104">
        <v>0</v>
      </c>
      <c r="AR25" s="106">
        <v>0</v>
      </c>
      <c r="AS25" s="104">
        <v>0</v>
      </c>
      <c r="AT25" s="106">
        <v>0</v>
      </c>
      <c r="AU25" s="104">
        <v>0</v>
      </c>
      <c r="AV25" s="106">
        <v>0</v>
      </c>
      <c r="AW25" s="104">
        <v>0</v>
      </c>
      <c r="AX25" s="106">
        <v>0</v>
      </c>
      <c r="AY25" s="104">
        <v>0</v>
      </c>
      <c r="AZ25" s="106">
        <v>0</v>
      </c>
      <c r="BA25" s="104">
        <v>0</v>
      </c>
      <c r="BB25" s="106">
        <v>0</v>
      </c>
      <c r="BC25" s="104">
        <v>0</v>
      </c>
      <c r="BD25" s="106">
        <v>0</v>
      </c>
      <c r="BE25" s="104">
        <v>0</v>
      </c>
      <c r="BF25" s="77">
        <v>0</v>
      </c>
      <c r="BG25" s="104">
        <v>0</v>
      </c>
    </row>
    <row r="26" spans="1:59" x14ac:dyDescent="0.25">
      <c r="A26" s="92" t="s">
        <v>23</v>
      </c>
      <c r="B26" s="75">
        <v>0</v>
      </c>
      <c r="C26" s="104">
        <v>0</v>
      </c>
      <c r="D26" s="75">
        <v>0</v>
      </c>
      <c r="E26" s="104">
        <v>0</v>
      </c>
      <c r="F26" s="75">
        <v>0</v>
      </c>
      <c r="G26" s="104">
        <v>0</v>
      </c>
      <c r="H26" s="75">
        <v>0</v>
      </c>
      <c r="I26" s="104">
        <v>0</v>
      </c>
      <c r="J26" s="75">
        <v>0</v>
      </c>
      <c r="K26" s="104">
        <v>0</v>
      </c>
      <c r="L26" s="75">
        <v>0</v>
      </c>
      <c r="M26" s="104">
        <v>0</v>
      </c>
      <c r="N26" s="75">
        <v>0</v>
      </c>
      <c r="O26" s="104">
        <v>0</v>
      </c>
      <c r="P26" s="75">
        <v>0</v>
      </c>
      <c r="Q26" s="104">
        <v>0</v>
      </c>
      <c r="R26" s="75">
        <v>0</v>
      </c>
      <c r="S26" s="104">
        <v>0</v>
      </c>
      <c r="T26" s="75">
        <v>0</v>
      </c>
      <c r="U26" s="104">
        <v>0</v>
      </c>
      <c r="V26" s="75">
        <v>0</v>
      </c>
      <c r="W26" s="104">
        <v>0</v>
      </c>
      <c r="X26" s="75">
        <v>0</v>
      </c>
      <c r="Y26" s="104">
        <v>0</v>
      </c>
      <c r="Z26" s="75">
        <v>0</v>
      </c>
      <c r="AA26" s="104">
        <v>0</v>
      </c>
      <c r="AB26" s="77">
        <v>0</v>
      </c>
      <c r="AC26" s="104">
        <v>0</v>
      </c>
      <c r="AD26" s="100"/>
      <c r="AE26" s="105"/>
      <c r="AF26" s="106">
        <v>0</v>
      </c>
      <c r="AG26" s="104">
        <v>0</v>
      </c>
      <c r="AH26" s="106">
        <v>0</v>
      </c>
      <c r="AI26" s="104">
        <v>0</v>
      </c>
      <c r="AJ26" s="106">
        <v>0</v>
      </c>
      <c r="AK26" s="104">
        <v>0</v>
      </c>
      <c r="AL26" s="106">
        <v>0</v>
      </c>
      <c r="AM26" s="104">
        <v>0</v>
      </c>
      <c r="AN26" s="106">
        <v>0</v>
      </c>
      <c r="AO26" s="104">
        <v>0</v>
      </c>
      <c r="AP26" s="106">
        <v>0</v>
      </c>
      <c r="AQ26" s="104">
        <v>0</v>
      </c>
      <c r="AR26" s="106">
        <v>0</v>
      </c>
      <c r="AS26" s="104">
        <v>0</v>
      </c>
      <c r="AT26" s="106">
        <v>0</v>
      </c>
      <c r="AU26" s="104">
        <v>0</v>
      </c>
      <c r="AV26" s="106">
        <v>0</v>
      </c>
      <c r="AW26" s="104">
        <v>0</v>
      </c>
      <c r="AX26" s="106">
        <v>0</v>
      </c>
      <c r="AY26" s="104">
        <v>0</v>
      </c>
      <c r="AZ26" s="106">
        <v>0</v>
      </c>
      <c r="BA26" s="104">
        <v>0</v>
      </c>
      <c r="BB26" s="106">
        <v>0</v>
      </c>
      <c r="BC26" s="104">
        <v>0</v>
      </c>
      <c r="BD26" s="106">
        <v>0</v>
      </c>
      <c r="BE26" s="104">
        <v>0</v>
      </c>
      <c r="BF26" s="77">
        <v>0</v>
      </c>
      <c r="BG26" s="104">
        <v>0</v>
      </c>
    </row>
    <row r="27" spans="1:59" x14ac:dyDescent="0.25">
      <c r="A27" s="92" t="s">
        <v>24</v>
      </c>
      <c r="B27" s="75">
        <v>0</v>
      </c>
      <c r="C27" s="104">
        <v>0</v>
      </c>
      <c r="D27" s="75">
        <v>0</v>
      </c>
      <c r="E27" s="104">
        <v>0</v>
      </c>
      <c r="F27" s="75">
        <v>-3000</v>
      </c>
      <c r="G27" s="104">
        <v>0</v>
      </c>
      <c r="H27" s="75">
        <v>-3000</v>
      </c>
      <c r="I27" s="104">
        <v>0</v>
      </c>
      <c r="J27" s="75">
        <v>-4000</v>
      </c>
      <c r="K27" s="104">
        <v>0</v>
      </c>
      <c r="L27" s="75">
        <v>-4750</v>
      </c>
      <c r="M27" s="104">
        <v>0</v>
      </c>
      <c r="N27" s="75">
        <v>0</v>
      </c>
      <c r="O27" s="104">
        <v>0</v>
      </c>
      <c r="P27" s="75">
        <v>0</v>
      </c>
      <c r="Q27" s="104">
        <v>0</v>
      </c>
      <c r="R27" s="75">
        <v>0</v>
      </c>
      <c r="S27" s="104">
        <v>0</v>
      </c>
      <c r="T27" s="75">
        <v>0</v>
      </c>
      <c r="U27" s="104">
        <v>0</v>
      </c>
      <c r="V27" s="75">
        <v>0</v>
      </c>
      <c r="W27" s="104">
        <v>0</v>
      </c>
      <c r="X27" s="75">
        <v>0</v>
      </c>
      <c r="Y27" s="104">
        <v>0</v>
      </c>
      <c r="Z27" s="75">
        <v>0</v>
      </c>
      <c r="AA27" s="104">
        <v>0</v>
      </c>
      <c r="AB27" s="77">
        <v>-14750</v>
      </c>
      <c r="AC27" s="104">
        <v>0</v>
      </c>
      <c r="AD27" s="100"/>
      <c r="AE27" s="105"/>
      <c r="AF27" s="106">
        <v>0</v>
      </c>
      <c r="AG27" s="104">
        <v>0</v>
      </c>
      <c r="AH27" s="106">
        <v>0</v>
      </c>
      <c r="AI27" s="104">
        <v>0</v>
      </c>
      <c r="AJ27" s="106">
        <v>-3659940</v>
      </c>
      <c r="AK27" s="104">
        <v>0</v>
      </c>
      <c r="AL27" s="106">
        <v>-3958380</v>
      </c>
      <c r="AM27" s="104">
        <v>0</v>
      </c>
      <c r="AN27" s="106">
        <v>-4782920</v>
      </c>
      <c r="AO27" s="104">
        <v>0</v>
      </c>
      <c r="AP27" s="106">
        <v>-5723370</v>
      </c>
      <c r="AQ27" s="104">
        <v>0</v>
      </c>
      <c r="AR27" s="106">
        <v>0</v>
      </c>
      <c r="AS27" s="104">
        <v>0</v>
      </c>
      <c r="AT27" s="106">
        <v>0</v>
      </c>
      <c r="AU27" s="104">
        <v>0</v>
      </c>
      <c r="AV27" s="106">
        <v>0</v>
      </c>
      <c r="AW27" s="104">
        <v>0</v>
      </c>
      <c r="AX27" s="106">
        <v>0</v>
      </c>
      <c r="AY27" s="104">
        <v>0</v>
      </c>
      <c r="AZ27" s="106">
        <v>0</v>
      </c>
      <c r="BA27" s="104">
        <v>0</v>
      </c>
      <c r="BB27" s="106">
        <v>0</v>
      </c>
      <c r="BC27" s="104">
        <v>0</v>
      </c>
      <c r="BD27" s="106">
        <v>0</v>
      </c>
      <c r="BE27" s="104">
        <v>0</v>
      </c>
      <c r="BF27" s="77">
        <v>-18124610</v>
      </c>
      <c r="BG27" s="104">
        <v>0</v>
      </c>
    </row>
    <row r="28" spans="1:59" x14ac:dyDescent="0.25">
      <c r="A28" s="92" t="s">
        <v>25</v>
      </c>
      <c r="B28" s="75">
        <v>0</v>
      </c>
      <c r="C28" s="104">
        <v>0</v>
      </c>
      <c r="D28" s="75">
        <v>0</v>
      </c>
      <c r="E28" s="104">
        <v>0</v>
      </c>
      <c r="F28" s="75">
        <v>0</v>
      </c>
      <c r="G28" s="104">
        <v>0</v>
      </c>
      <c r="H28" s="75">
        <v>0</v>
      </c>
      <c r="I28" s="104">
        <v>0</v>
      </c>
      <c r="J28" s="75">
        <v>0</v>
      </c>
      <c r="K28" s="104">
        <v>0</v>
      </c>
      <c r="L28" s="75">
        <v>0</v>
      </c>
      <c r="M28" s="104">
        <v>0</v>
      </c>
      <c r="N28" s="75">
        <v>0</v>
      </c>
      <c r="O28" s="104">
        <v>0</v>
      </c>
      <c r="P28" s="75">
        <v>0</v>
      </c>
      <c r="Q28" s="104">
        <v>0</v>
      </c>
      <c r="R28" s="75">
        <v>0</v>
      </c>
      <c r="S28" s="104">
        <v>0</v>
      </c>
      <c r="T28" s="75">
        <v>0</v>
      </c>
      <c r="U28" s="104">
        <v>0</v>
      </c>
      <c r="V28" s="75">
        <v>0</v>
      </c>
      <c r="W28" s="104">
        <v>0</v>
      </c>
      <c r="X28" s="75">
        <v>0</v>
      </c>
      <c r="Y28" s="104">
        <v>0</v>
      </c>
      <c r="Z28" s="75">
        <v>0</v>
      </c>
      <c r="AA28" s="104">
        <v>0</v>
      </c>
      <c r="AB28" s="77">
        <v>0</v>
      </c>
      <c r="AC28" s="104">
        <v>0</v>
      </c>
      <c r="AD28" s="100"/>
      <c r="AE28" s="105"/>
      <c r="AF28" s="106">
        <v>0</v>
      </c>
      <c r="AG28" s="104">
        <v>0</v>
      </c>
      <c r="AH28" s="106">
        <v>0</v>
      </c>
      <c r="AI28" s="104">
        <v>0</v>
      </c>
      <c r="AJ28" s="106">
        <v>0</v>
      </c>
      <c r="AK28" s="104">
        <v>0</v>
      </c>
      <c r="AL28" s="106">
        <v>0</v>
      </c>
      <c r="AM28" s="104">
        <v>0</v>
      </c>
      <c r="AN28" s="106">
        <v>0</v>
      </c>
      <c r="AO28" s="104">
        <v>0</v>
      </c>
      <c r="AP28" s="106">
        <v>0</v>
      </c>
      <c r="AQ28" s="104">
        <v>0</v>
      </c>
      <c r="AR28" s="106">
        <v>0</v>
      </c>
      <c r="AS28" s="104">
        <v>0</v>
      </c>
      <c r="AT28" s="106">
        <v>0</v>
      </c>
      <c r="AU28" s="104">
        <v>0</v>
      </c>
      <c r="AV28" s="106">
        <v>0</v>
      </c>
      <c r="AW28" s="104">
        <v>0</v>
      </c>
      <c r="AX28" s="106">
        <v>0</v>
      </c>
      <c r="AY28" s="104">
        <v>0</v>
      </c>
      <c r="AZ28" s="106">
        <v>0</v>
      </c>
      <c r="BA28" s="104">
        <v>0</v>
      </c>
      <c r="BB28" s="106">
        <v>0</v>
      </c>
      <c r="BC28" s="104">
        <v>0</v>
      </c>
      <c r="BD28" s="106">
        <v>0</v>
      </c>
      <c r="BE28" s="104">
        <v>0</v>
      </c>
      <c r="BF28" s="77">
        <v>0</v>
      </c>
      <c r="BG28" s="104">
        <v>0</v>
      </c>
    </row>
    <row r="29" spans="1:59" x14ac:dyDescent="0.25">
      <c r="A29" s="92" t="s">
        <v>26</v>
      </c>
      <c r="B29" s="75">
        <v>-21.99</v>
      </c>
      <c r="C29" s="104">
        <v>0</v>
      </c>
      <c r="D29" s="75">
        <v>-2500</v>
      </c>
      <c r="E29" s="104">
        <v>0</v>
      </c>
      <c r="F29" s="75">
        <v>0</v>
      </c>
      <c r="G29" s="104">
        <v>0</v>
      </c>
      <c r="H29" s="75">
        <v>0</v>
      </c>
      <c r="I29" s="104">
        <v>0</v>
      </c>
      <c r="J29" s="75">
        <v>0</v>
      </c>
      <c r="K29" s="104">
        <v>0</v>
      </c>
      <c r="L29" s="75">
        <v>0</v>
      </c>
      <c r="M29" s="104">
        <v>0</v>
      </c>
      <c r="N29" s="75">
        <v>0</v>
      </c>
      <c r="O29" s="104">
        <v>0</v>
      </c>
      <c r="P29" s="75">
        <v>0</v>
      </c>
      <c r="Q29" s="104">
        <v>0</v>
      </c>
      <c r="R29" s="75">
        <v>0</v>
      </c>
      <c r="S29" s="104">
        <v>0</v>
      </c>
      <c r="T29" s="75">
        <v>0</v>
      </c>
      <c r="U29" s="104">
        <v>0</v>
      </c>
      <c r="V29" s="75">
        <v>0</v>
      </c>
      <c r="W29" s="104">
        <v>0</v>
      </c>
      <c r="X29" s="75">
        <v>0</v>
      </c>
      <c r="Y29" s="104">
        <v>0</v>
      </c>
      <c r="Z29" s="75">
        <v>0</v>
      </c>
      <c r="AA29" s="104">
        <v>0</v>
      </c>
      <c r="AB29" s="77">
        <v>-2521.9899999999998</v>
      </c>
      <c r="AC29" s="104">
        <v>0</v>
      </c>
      <c r="AD29" s="100"/>
      <c r="AE29" s="105"/>
      <c r="AF29" s="106">
        <v>-26100.590700000001</v>
      </c>
      <c r="AG29" s="104">
        <v>0</v>
      </c>
      <c r="AH29" s="106">
        <v>-2964925</v>
      </c>
      <c r="AI29" s="104">
        <v>0</v>
      </c>
      <c r="AJ29" s="106">
        <v>0</v>
      </c>
      <c r="AK29" s="104">
        <v>0</v>
      </c>
      <c r="AL29" s="106">
        <v>0</v>
      </c>
      <c r="AM29" s="104">
        <v>0</v>
      </c>
      <c r="AN29" s="106">
        <v>0</v>
      </c>
      <c r="AO29" s="104">
        <v>0</v>
      </c>
      <c r="AP29" s="106">
        <v>0</v>
      </c>
      <c r="AQ29" s="104">
        <v>0</v>
      </c>
      <c r="AR29" s="106">
        <v>0</v>
      </c>
      <c r="AS29" s="104">
        <v>0</v>
      </c>
      <c r="AT29" s="106">
        <v>0</v>
      </c>
      <c r="AU29" s="104">
        <v>0</v>
      </c>
      <c r="AV29" s="106">
        <v>0</v>
      </c>
      <c r="AW29" s="104">
        <v>0</v>
      </c>
      <c r="AX29" s="106">
        <v>0</v>
      </c>
      <c r="AY29" s="104">
        <v>0</v>
      </c>
      <c r="AZ29" s="106">
        <v>0</v>
      </c>
      <c r="BA29" s="104">
        <v>0</v>
      </c>
      <c r="BB29" s="106">
        <v>0</v>
      </c>
      <c r="BC29" s="104">
        <v>0</v>
      </c>
      <c r="BD29" s="106">
        <v>0</v>
      </c>
      <c r="BE29" s="104">
        <v>0</v>
      </c>
      <c r="BF29" s="77">
        <v>-2991025.5907000001</v>
      </c>
      <c r="BG29" s="104">
        <v>0</v>
      </c>
    </row>
    <row r="30" spans="1:59" x14ac:dyDescent="0.25">
      <c r="A30" s="92" t="s">
        <v>27</v>
      </c>
      <c r="B30" s="75">
        <v>0</v>
      </c>
      <c r="C30" s="104">
        <v>0</v>
      </c>
      <c r="D30" s="75">
        <v>-550</v>
      </c>
      <c r="E30" s="104">
        <v>0</v>
      </c>
      <c r="F30" s="75">
        <v>0</v>
      </c>
      <c r="G30" s="104">
        <v>0</v>
      </c>
      <c r="H30" s="75">
        <v>0</v>
      </c>
      <c r="I30" s="104">
        <v>0</v>
      </c>
      <c r="J30" s="75">
        <v>0</v>
      </c>
      <c r="K30" s="104">
        <v>0</v>
      </c>
      <c r="L30" s="75">
        <v>0</v>
      </c>
      <c r="M30" s="104">
        <v>0</v>
      </c>
      <c r="N30" s="75">
        <v>0</v>
      </c>
      <c r="O30" s="104">
        <v>0</v>
      </c>
      <c r="P30" s="75">
        <v>0</v>
      </c>
      <c r="Q30" s="104">
        <v>0</v>
      </c>
      <c r="R30" s="75">
        <v>0</v>
      </c>
      <c r="S30" s="104">
        <v>0</v>
      </c>
      <c r="T30" s="75">
        <v>0</v>
      </c>
      <c r="U30" s="104">
        <v>0</v>
      </c>
      <c r="V30" s="75">
        <v>0</v>
      </c>
      <c r="W30" s="104">
        <v>0</v>
      </c>
      <c r="X30" s="75">
        <v>0</v>
      </c>
      <c r="Y30" s="104">
        <v>0</v>
      </c>
      <c r="Z30" s="75">
        <v>0</v>
      </c>
      <c r="AA30" s="104">
        <v>0</v>
      </c>
      <c r="AB30" s="77">
        <v>-550</v>
      </c>
      <c r="AC30" s="104">
        <v>0</v>
      </c>
      <c r="AD30" s="100"/>
      <c r="AE30" s="105"/>
      <c r="AF30" s="106">
        <v>0</v>
      </c>
      <c r="AG30" s="104">
        <v>0</v>
      </c>
      <c r="AH30" s="106">
        <v>-652283.5</v>
      </c>
      <c r="AI30" s="104">
        <v>0</v>
      </c>
      <c r="AJ30" s="106">
        <v>0</v>
      </c>
      <c r="AK30" s="104">
        <v>0</v>
      </c>
      <c r="AL30" s="106">
        <v>0</v>
      </c>
      <c r="AM30" s="104">
        <v>0</v>
      </c>
      <c r="AN30" s="106">
        <v>0</v>
      </c>
      <c r="AO30" s="104">
        <v>0</v>
      </c>
      <c r="AP30" s="106">
        <v>0</v>
      </c>
      <c r="AQ30" s="104">
        <v>0</v>
      </c>
      <c r="AR30" s="106">
        <v>0</v>
      </c>
      <c r="AS30" s="104">
        <v>0</v>
      </c>
      <c r="AT30" s="106">
        <v>0</v>
      </c>
      <c r="AU30" s="104">
        <v>0</v>
      </c>
      <c r="AV30" s="106">
        <v>0</v>
      </c>
      <c r="AW30" s="104">
        <v>0</v>
      </c>
      <c r="AX30" s="106">
        <v>0</v>
      </c>
      <c r="AY30" s="104">
        <v>0</v>
      </c>
      <c r="AZ30" s="106">
        <v>0</v>
      </c>
      <c r="BA30" s="104">
        <v>0</v>
      </c>
      <c r="BB30" s="106">
        <v>0</v>
      </c>
      <c r="BC30" s="104">
        <v>0</v>
      </c>
      <c r="BD30" s="106">
        <v>0</v>
      </c>
      <c r="BE30" s="104">
        <v>0</v>
      </c>
      <c r="BF30" s="77">
        <v>-652283.5</v>
      </c>
      <c r="BG30" s="104">
        <v>0</v>
      </c>
    </row>
    <row r="31" spans="1:59" x14ac:dyDescent="0.25">
      <c r="A31" s="92" t="s">
        <v>28</v>
      </c>
      <c r="B31" s="75">
        <v>0</v>
      </c>
      <c r="C31" s="104">
        <v>0</v>
      </c>
      <c r="D31" s="75">
        <v>0</v>
      </c>
      <c r="E31" s="104">
        <v>0</v>
      </c>
      <c r="F31" s="75">
        <v>-1789.5200000000002</v>
      </c>
      <c r="G31" s="104">
        <v>0</v>
      </c>
      <c r="H31" s="75">
        <v>0</v>
      </c>
      <c r="I31" s="104">
        <v>0</v>
      </c>
      <c r="J31" s="75">
        <v>0</v>
      </c>
      <c r="K31" s="104">
        <v>0</v>
      </c>
      <c r="L31" s="75">
        <v>0</v>
      </c>
      <c r="M31" s="104">
        <v>0</v>
      </c>
      <c r="N31" s="75">
        <v>0</v>
      </c>
      <c r="O31" s="104">
        <v>0</v>
      </c>
      <c r="P31" s="75">
        <v>0</v>
      </c>
      <c r="Q31" s="104">
        <v>0</v>
      </c>
      <c r="R31" s="75">
        <v>0</v>
      </c>
      <c r="S31" s="104">
        <v>0</v>
      </c>
      <c r="T31" s="75">
        <v>0</v>
      </c>
      <c r="U31" s="104">
        <v>0</v>
      </c>
      <c r="V31" s="75">
        <v>0</v>
      </c>
      <c r="W31" s="104">
        <v>0</v>
      </c>
      <c r="X31" s="75">
        <v>0</v>
      </c>
      <c r="Y31" s="104">
        <v>0</v>
      </c>
      <c r="Z31" s="75">
        <v>0</v>
      </c>
      <c r="AA31" s="104">
        <v>0</v>
      </c>
      <c r="AB31" s="77">
        <v>-1789.5200000000002</v>
      </c>
      <c r="AC31" s="104">
        <v>0</v>
      </c>
      <c r="AD31" s="100"/>
      <c r="AE31" s="105"/>
      <c r="AF31" s="106">
        <v>0</v>
      </c>
      <c r="AG31" s="104">
        <v>0</v>
      </c>
      <c r="AH31" s="106">
        <v>0</v>
      </c>
      <c r="AI31" s="104">
        <v>0</v>
      </c>
      <c r="AJ31" s="106">
        <v>-2183178.6096000001</v>
      </c>
      <c r="AK31" s="104">
        <v>0</v>
      </c>
      <c r="AL31" s="106">
        <v>0</v>
      </c>
      <c r="AM31" s="104">
        <v>0</v>
      </c>
      <c r="AN31" s="106">
        <v>0</v>
      </c>
      <c r="AO31" s="104">
        <v>0</v>
      </c>
      <c r="AP31" s="106">
        <v>0</v>
      </c>
      <c r="AQ31" s="104">
        <v>0</v>
      </c>
      <c r="AR31" s="106">
        <v>0</v>
      </c>
      <c r="AS31" s="104">
        <v>0</v>
      </c>
      <c r="AT31" s="106">
        <v>0</v>
      </c>
      <c r="AU31" s="104">
        <v>0</v>
      </c>
      <c r="AV31" s="106">
        <v>0</v>
      </c>
      <c r="AW31" s="104">
        <v>0</v>
      </c>
      <c r="AX31" s="106">
        <v>0</v>
      </c>
      <c r="AY31" s="104">
        <v>0</v>
      </c>
      <c r="AZ31" s="106">
        <v>0</v>
      </c>
      <c r="BA31" s="104">
        <v>0</v>
      </c>
      <c r="BB31" s="106">
        <v>0</v>
      </c>
      <c r="BC31" s="104">
        <v>0</v>
      </c>
      <c r="BD31" s="106">
        <v>0</v>
      </c>
      <c r="BE31" s="104">
        <v>0</v>
      </c>
      <c r="BF31" s="77">
        <v>-2183178.6096000001</v>
      </c>
      <c r="BG31" s="104">
        <v>0</v>
      </c>
    </row>
    <row r="32" spans="1:59" x14ac:dyDescent="0.25">
      <c r="A32" s="92" t="s">
        <v>29</v>
      </c>
      <c r="B32" s="75">
        <v>0</v>
      </c>
      <c r="C32" s="104">
        <v>0</v>
      </c>
      <c r="D32" s="75">
        <v>0</v>
      </c>
      <c r="E32" s="104">
        <v>0</v>
      </c>
      <c r="F32" s="75">
        <v>-3177.68</v>
      </c>
      <c r="G32" s="104">
        <v>0</v>
      </c>
      <c r="H32" s="75">
        <v>0</v>
      </c>
      <c r="I32" s="104">
        <v>0</v>
      </c>
      <c r="J32" s="75">
        <v>0</v>
      </c>
      <c r="K32" s="104">
        <v>0</v>
      </c>
      <c r="L32" s="75">
        <v>0</v>
      </c>
      <c r="M32" s="104">
        <v>0</v>
      </c>
      <c r="N32" s="75">
        <v>0</v>
      </c>
      <c r="O32" s="104">
        <v>0</v>
      </c>
      <c r="P32" s="75">
        <v>0</v>
      </c>
      <c r="Q32" s="104">
        <v>0</v>
      </c>
      <c r="R32" s="75">
        <v>0</v>
      </c>
      <c r="S32" s="104">
        <v>0</v>
      </c>
      <c r="T32" s="75">
        <v>0</v>
      </c>
      <c r="U32" s="104">
        <v>0</v>
      </c>
      <c r="V32" s="75">
        <v>0</v>
      </c>
      <c r="W32" s="104">
        <v>0</v>
      </c>
      <c r="X32" s="75">
        <v>0</v>
      </c>
      <c r="Y32" s="104">
        <v>0</v>
      </c>
      <c r="Z32" s="75">
        <v>0</v>
      </c>
      <c r="AA32" s="104">
        <v>0</v>
      </c>
      <c r="AB32" s="77">
        <v>-3177.68</v>
      </c>
      <c r="AC32" s="104">
        <v>0</v>
      </c>
      <c r="AD32" s="100"/>
      <c r="AE32" s="105"/>
      <c r="AF32" s="106">
        <v>0</v>
      </c>
      <c r="AG32" s="104">
        <v>0</v>
      </c>
      <c r="AH32" s="106">
        <v>0</v>
      </c>
      <c r="AI32" s="104">
        <v>0</v>
      </c>
      <c r="AJ32" s="106">
        <v>-3876706.0463999999</v>
      </c>
      <c r="AK32" s="104">
        <v>0</v>
      </c>
      <c r="AL32" s="106">
        <v>0</v>
      </c>
      <c r="AM32" s="104">
        <v>0</v>
      </c>
      <c r="AN32" s="106">
        <v>0</v>
      </c>
      <c r="AO32" s="104">
        <v>0</v>
      </c>
      <c r="AP32" s="106">
        <v>0</v>
      </c>
      <c r="AQ32" s="104">
        <v>0</v>
      </c>
      <c r="AR32" s="106">
        <v>0</v>
      </c>
      <c r="AS32" s="104">
        <v>0</v>
      </c>
      <c r="AT32" s="106">
        <v>0</v>
      </c>
      <c r="AU32" s="104">
        <v>0</v>
      </c>
      <c r="AV32" s="106">
        <v>0</v>
      </c>
      <c r="AW32" s="104">
        <v>0</v>
      </c>
      <c r="AX32" s="106">
        <v>0</v>
      </c>
      <c r="AY32" s="104">
        <v>0</v>
      </c>
      <c r="AZ32" s="106">
        <v>0</v>
      </c>
      <c r="BA32" s="104">
        <v>0</v>
      </c>
      <c r="BB32" s="106">
        <v>0</v>
      </c>
      <c r="BC32" s="104">
        <v>0</v>
      </c>
      <c r="BD32" s="106">
        <v>0</v>
      </c>
      <c r="BE32" s="104">
        <v>0</v>
      </c>
      <c r="BF32" s="77">
        <v>-3876706.0463999999</v>
      </c>
      <c r="BG32" s="104">
        <v>0</v>
      </c>
    </row>
    <row r="33" spans="1:59" x14ac:dyDescent="0.25">
      <c r="A33" s="92" t="s">
        <v>30</v>
      </c>
      <c r="B33" s="75">
        <v>0</v>
      </c>
      <c r="C33" s="104">
        <v>0</v>
      </c>
      <c r="D33" s="75">
        <v>0</v>
      </c>
      <c r="E33" s="104">
        <v>0</v>
      </c>
      <c r="F33" s="75">
        <v>0</v>
      </c>
      <c r="G33" s="104">
        <v>0</v>
      </c>
      <c r="H33" s="75">
        <v>-85</v>
      </c>
      <c r="I33" s="104">
        <v>0</v>
      </c>
      <c r="J33" s="75">
        <v>-65</v>
      </c>
      <c r="K33" s="104">
        <v>0</v>
      </c>
      <c r="L33" s="75">
        <v>-90</v>
      </c>
      <c r="M33" s="104">
        <v>0</v>
      </c>
      <c r="N33" s="75">
        <v>0</v>
      </c>
      <c r="O33" s="104">
        <v>0</v>
      </c>
      <c r="P33" s="75">
        <v>0</v>
      </c>
      <c r="Q33" s="104">
        <v>0</v>
      </c>
      <c r="R33" s="75">
        <v>0</v>
      </c>
      <c r="S33" s="104">
        <v>0</v>
      </c>
      <c r="T33" s="75">
        <v>0</v>
      </c>
      <c r="U33" s="104">
        <v>0</v>
      </c>
      <c r="V33" s="75">
        <v>0</v>
      </c>
      <c r="W33" s="104">
        <v>0</v>
      </c>
      <c r="X33" s="75">
        <v>0</v>
      </c>
      <c r="Y33" s="104">
        <v>0</v>
      </c>
      <c r="Z33" s="75">
        <v>0</v>
      </c>
      <c r="AA33" s="104">
        <v>0</v>
      </c>
      <c r="AB33" s="77">
        <v>-240</v>
      </c>
      <c r="AC33" s="104">
        <v>0</v>
      </c>
      <c r="AD33" s="100"/>
      <c r="AE33" s="105"/>
      <c r="AF33" s="106">
        <v>0</v>
      </c>
      <c r="AG33" s="104">
        <v>0</v>
      </c>
      <c r="AH33" s="106">
        <v>0</v>
      </c>
      <c r="AI33" s="104">
        <v>0</v>
      </c>
      <c r="AJ33" s="106">
        <v>0</v>
      </c>
      <c r="AK33" s="104">
        <v>0</v>
      </c>
      <c r="AL33" s="106">
        <v>-112154.1</v>
      </c>
      <c r="AM33" s="104">
        <v>0</v>
      </c>
      <c r="AN33" s="106">
        <v>-77722.45</v>
      </c>
      <c r="AO33" s="104">
        <v>0</v>
      </c>
      <c r="AP33" s="106">
        <v>-108442.8</v>
      </c>
      <c r="AQ33" s="104">
        <v>0</v>
      </c>
      <c r="AR33" s="106">
        <v>0</v>
      </c>
      <c r="AS33" s="104">
        <v>0</v>
      </c>
      <c r="AT33" s="106">
        <v>0</v>
      </c>
      <c r="AU33" s="104">
        <v>0</v>
      </c>
      <c r="AV33" s="106">
        <v>0</v>
      </c>
      <c r="AW33" s="104">
        <v>0</v>
      </c>
      <c r="AX33" s="106">
        <v>0</v>
      </c>
      <c r="AY33" s="104">
        <v>0</v>
      </c>
      <c r="AZ33" s="106">
        <v>0</v>
      </c>
      <c r="BA33" s="104">
        <v>0</v>
      </c>
      <c r="BB33" s="106">
        <v>0</v>
      </c>
      <c r="BC33" s="104">
        <v>0</v>
      </c>
      <c r="BD33" s="106">
        <v>0</v>
      </c>
      <c r="BE33" s="104">
        <v>0</v>
      </c>
      <c r="BF33" s="77">
        <v>-298319.34999999998</v>
      </c>
      <c r="BG33" s="104">
        <v>0</v>
      </c>
    </row>
    <row r="34" spans="1:59" x14ac:dyDescent="0.25">
      <c r="A34" s="92" t="s">
        <v>31</v>
      </c>
      <c r="B34" s="75">
        <v>0</v>
      </c>
      <c r="C34" s="104">
        <v>0</v>
      </c>
      <c r="D34" s="75">
        <v>0</v>
      </c>
      <c r="E34" s="104">
        <v>0</v>
      </c>
      <c r="F34" s="75">
        <v>0</v>
      </c>
      <c r="G34" s="104">
        <v>0</v>
      </c>
      <c r="H34" s="75">
        <v>0</v>
      </c>
      <c r="I34" s="104">
        <v>0</v>
      </c>
      <c r="J34" s="75">
        <v>0</v>
      </c>
      <c r="K34" s="104">
        <v>0</v>
      </c>
      <c r="L34" s="75">
        <v>0</v>
      </c>
      <c r="M34" s="104">
        <v>0</v>
      </c>
      <c r="N34" s="75">
        <v>0</v>
      </c>
      <c r="O34" s="104">
        <v>0</v>
      </c>
      <c r="P34" s="75">
        <v>0</v>
      </c>
      <c r="Q34" s="104">
        <v>0</v>
      </c>
      <c r="R34" s="75">
        <v>0</v>
      </c>
      <c r="S34" s="104">
        <v>0</v>
      </c>
      <c r="T34" s="75">
        <v>0</v>
      </c>
      <c r="U34" s="104">
        <v>0</v>
      </c>
      <c r="V34" s="75">
        <v>0</v>
      </c>
      <c r="W34" s="104">
        <v>0</v>
      </c>
      <c r="X34" s="75">
        <v>0</v>
      </c>
      <c r="Y34" s="104">
        <v>0</v>
      </c>
      <c r="Z34" s="75">
        <v>0</v>
      </c>
      <c r="AA34" s="104">
        <v>0</v>
      </c>
      <c r="AB34" s="77">
        <v>0</v>
      </c>
      <c r="AC34" s="104">
        <v>0</v>
      </c>
      <c r="AD34" s="100"/>
      <c r="AE34" s="105"/>
      <c r="AF34" s="106">
        <v>0</v>
      </c>
      <c r="AG34" s="104">
        <v>0</v>
      </c>
      <c r="AH34" s="106">
        <v>0</v>
      </c>
      <c r="AI34" s="104">
        <v>0</v>
      </c>
      <c r="AJ34" s="106">
        <v>0</v>
      </c>
      <c r="AK34" s="104">
        <v>0</v>
      </c>
      <c r="AL34" s="106">
        <v>0</v>
      </c>
      <c r="AM34" s="104">
        <v>0</v>
      </c>
      <c r="AN34" s="106">
        <v>0</v>
      </c>
      <c r="AO34" s="104">
        <v>0</v>
      </c>
      <c r="AP34" s="106">
        <v>0</v>
      </c>
      <c r="AQ34" s="104">
        <v>0</v>
      </c>
      <c r="AR34" s="106">
        <v>0</v>
      </c>
      <c r="AS34" s="104">
        <v>0</v>
      </c>
      <c r="AT34" s="106">
        <v>0</v>
      </c>
      <c r="AU34" s="104">
        <v>0</v>
      </c>
      <c r="AV34" s="106">
        <v>0</v>
      </c>
      <c r="AW34" s="104">
        <v>0</v>
      </c>
      <c r="AX34" s="106">
        <v>0</v>
      </c>
      <c r="AY34" s="104">
        <v>0</v>
      </c>
      <c r="AZ34" s="106">
        <v>0</v>
      </c>
      <c r="BA34" s="104">
        <v>0</v>
      </c>
      <c r="BB34" s="106">
        <v>0</v>
      </c>
      <c r="BC34" s="104">
        <v>0</v>
      </c>
      <c r="BD34" s="106">
        <v>0</v>
      </c>
      <c r="BE34" s="104">
        <v>0</v>
      </c>
      <c r="BF34" s="77">
        <v>0</v>
      </c>
      <c r="BG34" s="104">
        <v>0</v>
      </c>
    </row>
    <row r="35" spans="1:59" x14ac:dyDescent="0.25">
      <c r="A35" s="92" t="s">
        <v>32</v>
      </c>
      <c r="B35" s="75">
        <v>0</v>
      </c>
      <c r="C35" s="104">
        <v>0</v>
      </c>
      <c r="D35" s="75">
        <v>0</v>
      </c>
      <c r="E35" s="104">
        <v>0</v>
      </c>
      <c r="F35" s="75">
        <v>0</v>
      </c>
      <c r="G35" s="104">
        <v>0</v>
      </c>
      <c r="H35" s="75">
        <v>0</v>
      </c>
      <c r="I35" s="104">
        <v>0</v>
      </c>
      <c r="J35" s="75">
        <v>0</v>
      </c>
      <c r="K35" s="104">
        <v>0</v>
      </c>
      <c r="L35" s="75">
        <v>0</v>
      </c>
      <c r="M35" s="104">
        <v>0</v>
      </c>
      <c r="N35" s="75">
        <v>0</v>
      </c>
      <c r="O35" s="104">
        <v>0</v>
      </c>
      <c r="P35" s="75">
        <v>0</v>
      </c>
      <c r="Q35" s="104">
        <v>0</v>
      </c>
      <c r="R35" s="75">
        <v>0</v>
      </c>
      <c r="S35" s="104">
        <v>0</v>
      </c>
      <c r="T35" s="75">
        <v>0</v>
      </c>
      <c r="U35" s="104">
        <v>0</v>
      </c>
      <c r="V35" s="75">
        <v>0</v>
      </c>
      <c r="W35" s="104">
        <v>0</v>
      </c>
      <c r="X35" s="75">
        <v>0</v>
      </c>
      <c r="Y35" s="104">
        <v>0</v>
      </c>
      <c r="Z35" s="75">
        <v>0</v>
      </c>
      <c r="AA35" s="104">
        <v>0</v>
      </c>
      <c r="AB35" s="77">
        <v>0</v>
      </c>
      <c r="AC35" s="104">
        <v>0</v>
      </c>
      <c r="AD35" s="100"/>
      <c r="AE35" s="105"/>
      <c r="AF35" s="106">
        <v>0</v>
      </c>
      <c r="AG35" s="104">
        <v>0</v>
      </c>
      <c r="AH35" s="106">
        <v>0</v>
      </c>
      <c r="AI35" s="104">
        <v>0</v>
      </c>
      <c r="AJ35" s="106">
        <v>0</v>
      </c>
      <c r="AK35" s="104">
        <v>0</v>
      </c>
      <c r="AL35" s="106">
        <v>0</v>
      </c>
      <c r="AM35" s="104">
        <v>0</v>
      </c>
      <c r="AN35" s="106">
        <v>0</v>
      </c>
      <c r="AO35" s="104">
        <v>0</v>
      </c>
      <c r="AP35" s="106">
        <v>0</v>
      </c>
      <c r="AQ35" s="104">
        <v>0</v>
      </c>
      <c r="AR35" s="106">
        <v>0</v>
      </c>
      <c r="AS35" s="104">
        <v>0</v>
      </c>
      <c r="AT35" s="106">
        <v>0</v>
      </c>
      <c r="AU35" s="104">
        <v>0</v>
      </c>
      <c r="AV35" s="106">
        <v>0</v>
      </c>
      <c r="AW35" s="104">
        <v>0</v>
      </c>
      <c r="AX35" s="106">
        <v>0</v>
      </c>
      <c r="AY35" s="104">
        <v>0</v>
      </c>
      <c r="AZ35" s="106">
        <v>0</v>
      </c>
      <c r="BA35" s="104">
        <v>0</v>
      </c>
      <c r="BB35" s="106">
        <v>0</v>
      </c>
      <c r="BC35" s="104">
        <v>0</v>
      </c>
      <c r="BD35" s="106">
        <v>0</v>
      </c>
      <c r="BE35" s="104">
        <v>0</v>
      </c>
      <c r="BF35" s="77">
        <v>0</v>
      </c>
      <c r="BG35" s="104">
        <v>0</v>
      </c>
    </row>
    <row r="36" spans="1:59" x14ac:dyDescent="0.25">
      <c r="A36" s="92" t="s">
        <v>33</v>
      </c>
      <c r="B36" s="75">
        <v>0</v>
      </c>
      <c r="C36" s="104">
        <v>0</v>
      </c>
      <c r="D36" s="75">
        <v>0</v>
      </c>
      <c r="E36" s="104">
        <v>0</v>
      </c>
      <c r="F36" s="75">
        <v>0</v>
      </c>
      <c r="G36" s="104">
        <v>0</v>
      </c>
      <c r="H36" s="75">
        <v>0</v>
      </c>
      <c r="I36" s="104">
        <v>0</v>
      </c>
      <c r="J36" s="75">
        <v>0</v>
      </c>
      <c r="K36" s="104">
        <v>0</v>
      </c>
      <c r="L36" s="75">
        <v>0</v>
      </c>
      <c r="M36" s="104">
        <v>0</v>
      </c>
      <c r="N36" s="75">
        <v>0</v>
      </c>
      <c r="O36" s="104">
        <v>0</v>
      </c>
      <c r="P36" s="75">
        <v>0</v>
      </c>
      <c r="Q36" s="104">
        <v>0</v>
      </c>
      <c r="R36" s="75">
        <v>0</v>
      </c>
      <c r="S36" s="104">
        <v>0</v>
      </c>
      <c r="T36" s="75">
        <v>0</v>
      </c>
      <c r="U36" s="104">
        <v>0</v>
      </c>
      <c r="V36" s="75">
        <v>0</v>
      </c>
      <c r="W36" s="104">
        <v>0</v>
      </c>
      <c r="X36" s="75">
        <v>0</v>
      </c>
      <c r="Y36" s="104">
        <v>0</v>
      </c>
      <c r="Z36" s="75">
        <v>0</v>
      </c>
      <c r="AA36" s="104">
        <v>0</v>
      </c>
      <c r="AB36" s="77">
        <v>0</v>
      </c>
      <c r="AC36" s="104">
        <v>0</v>
      </c>
      <c r="AD36" s="100"/>
      <c r="AE36" s="105"/>
      <c r="AF36" s="106">
        <v>0</v>
      </c>
      <c r="AG36" s="104">
        <v>0</v>
      </c>
      <c r="AH36" s="106">
        <v>0</v>
      </c>
      <c r="AI36" s="104">
        <v>0</v>
      </c>
      <c r="AJ36" s="106">
        <v>0</v>
      </c>
      <c r="AK36" s="104">
        <v>0</v>
      </c>
      <c r="AL36" s="106">
        <v>0</v>
      </c>
      <c r="AM36" s="104">
        <v>0</v>
      </c>
      <c r="AN36" s="106">
        <v>0</v>
      </c>
      <c r="AO36" s="104">
        <v>0</v>
      </c>
      <c r="AP36" s="106">
        <v>0</v>
      </c>
      <c r="AQ36" s="104">
        <v>0</v>
      </c>
      <c r="AR36" s="106">
        <v>0</v>
      </c>
      <c r="AS36" s="104">
        <v>0</v>
      </c>
      <c r="AT36" s="106">
        <v>0</v>
      </c>
      <c r="AU36" s="104">
        <v>0</v>
      </c>
      <c r="AV36" s="106">
        <v>0</v>
      </c>
      <c r="AW36" s="104">
        <v>0</v>
      </c>
      <c r="AX36" s="106">
        <v>0</v>
      </c>
      <c r="AY36" s="104">
        <v>0</v>
      </c>
      <c r="AZ36" s="106">
        <v>0</v>
      </c>
      <c r="BA36" s="104">
        <v>0</v>
      </c>
      <c r="BB36" s="106">
        <v>0</v>
      </c>
      <c r="BC36" s="104">
        <v>0</v>
      </c>
      <c r="BD36" s="106">
        <v>0</v>
      </c>
      <c r="BE36" s="104">
        <v>0</v>
      </c>
      <c r="BF36" s="77">
        <v>0</v>
      </c>
      <c r="BG36" s="104">
        <v>0</v>
      </c>
    </row>
    <row r="37" spans="1:59" x14ac:dyDescent="0.25">
      <c r="A37" s="92" t="s">
        <v>34</v>
      </c>
      <c r="B37" s="75">
        <v>0</v>
      </c>
      <c r="C37" s="104">
        <v>0</v>
      </c>
      <c r="D37" s="75">
        <v>0</v>
      </c>
      <c r="E37" s="104">
        <v>0</v>
      </c>
      <c r="F37" s="75">
        <v>0</v>
      </c>
      <c r="G37" s="104">
        <v>0</v>
      </c>
      <c r="H37" s="75">
        <v>0</v>
      </c>
      <c r="I37" s="104">
        <v>0</v>
      </c>
      <c r="J37" s="75">
        <v>0</v>
      </c>
      <c r="K37" s="104">
        <v>0</v>
      </c>
      <c r="L37" s="75">
        <v>0</v>
      </c>
      <c r="M37" s="104">
        <v>0</v>
      </c>
      <c r="N37" s="75">
        <v>0</v>
      </c>
      <c r="O37" s="104">
        <v>0</v>
      </c>
      <c r="P37" s="75">
        <v>0</v>
      </c>
      <c r="Q37" s="104">
        <v>0</v>
      </c>
      <c r="R37" s="75">
        <v>0</v>
      </c>
      <c r="S37" s="104">
        <v>0</v>
      </c>
      <c r="T37" s="75">
        <v>0</v>
      </c>
      <c r="U37" s="104">
        <v>0</v>
      </c>
      <c r="V37" s="75">
        <v>0</v>
      </c>
      <c r="W37" s="104">
        <v>0</v>
      </c>
      <c r="X37" s="75">
        <v>0</v>
      </c>
      <c r="Y37" s="104">
        <v>0</v>
      </c>
      <c r="Z37" s="75">
        <v>0</v>
      </c>
      <c r="AA37" s="104">
        <v>0</v>
      </c>
      <c r="AB37" s="77">
        <v>0</v>
      </c>
      <c r="AC37" s="104">
        <v>0</v>
      </c>
      <c r="AD37" s="100"/>
      <c r="AE37" s="105"/>
      <c r="AF37" s="106">
        <v>0</v>
      </c>
      <c r="AG37" s="104">
        <v>0</v>
      </c>
      <c r="AH37" s="106">
        <v>0</v>
      </c>
      <c r="AI37" s="104">
        <v>0</v>
      </c>
      <c r="AJ37" s="106">
        <v>0</v>
      </c>
      <c r="AK37" s="104">
        <v>0</v>
      </c>
      <c r="AL37" s="106">
        <v>0</v>
      </c>
      <c r="AM37" s="104">
        <v>0</v>
      </c>
      <c r="AN37" s="106">
        <v>0</v>
      </c>
      <c r="AO37" s="104">
        <v>0</v>
      </c>
      <c r="AP37" s="106">
        <v>0</v>
      </c>
      <c r="AQ37" s="104">
        <v>0</v>
      </c>
      <c r="AR37" s="106">
        <v>0</v>
      </c>
      <c r="AS37" s="104">
        <v>0</v>
      </c>
      <c r="AT37" s="106">
        <v>0</v>
      </c>
      <c r="AU37" s="104">
        <v>0</v>
      </c>
      <c r="AV37" s="106">
        <v>0</v>
      </c>
      <c r="AW37" s="104">
        <v>0</v>
      </c>
      <c r="AX37" s="106">
        <v>0</v>
      </c>
      <c r="AY37" s="104">
        <v>0</v>
      </c>
      <c r="AZ37" s="106">
        <v>0</v>
      </c>
      <c r="BA37" s="104">
        <v>0</v>
      </c>
      <c r="BB37" s="106">
        <v>0</v>
      </c>
      <c r="BC37" s="104">
        <v>0</v>
      </c>
      <c r="BD37" s="106">
        <v>0</v>
      </c>
      <c r="BE37" s="104">
        <v>0</v>
      </c>
      <c r="BF37" s="77">
        <v>0</v>
      </c>
      <c r="BG37" s="104">
        <v>0</v>
      </c>
    </row>
    <row r="38" spans="1:59" x14ac:dyDescent="0.25">
      <c r="A38" s="92" t="s">
        <v>35</v>
      </c>
      <c r="B38" s="75">
        <v>0</v>
      </c>
      <c r="C38" s="104">
        <v>0</v>
      </c>
      <c r="D38" s="75">
        <v>0</v>
      </c>
      <c r="E38" s="104">
        <v>0</v>
      </c>
      <c r="F38" s="75">
        <v>0</v>
      </c>
      <c r="G38" s="104">
        <v>0</v>
      </c>
      <c r="H38" s="75">
        <v>0</v>
      </c>
      <c r="I38" s="104">
        <v>0</v>
      </c>
      <c r="J38" s="75">
        <v>0</v>
      </c>
      <c r="K38" s="104">
        <v>0</v>
      </c>
      <c r="L38" s="75">
        <v>0</v>
      </c>
      <c r="M38" s="104">
        <v>0</v>
      </c>
      <c r="N38" s="75">
        <v>0</v>
      </c>
      <c r="O38" s="104">
        <v>0</v>
      </c>
      <c r="P38" s="75">
        <v>0</v>
      </c>
      <c r="Q38" s="104">
        <v>0</v>
      </c>
      <c r="R38" s="75">
        <v>0</v>
      </c>
      <c r="S38" s="104">
        <v>0</v>
      </c>
      <c r="T38" s="75">
        <v>0</v>
      </c>
      <c r="U38" s="104">
        <v>0</v>
      </c>
      <c r="V38" s="75">
        <v>0</v>
      </c>
      <c r="W38" s="104">
        <v>0</v>
      </c>
      <c r="X38" s="75">
        <v>0</v>
      </c>
      <c r="Y38" s="104">
        <v>0</v>
      </c>
      <c r="Z38" s="75">
        <v>0</v>
      </c>
      <c r="AA38" s="104">
        <v>0</v>
      </c>
      <c r="AB38" s="77">
        <v>0</v>
      </c>
      <c r="AC38" s="104">
        <v>0</v>
      </c>
      <c r="AD38" s="100"/>
      <c r="AE38" s="105"/>
      <c r="AF38" s="106">
        <v>0</v>
      </c>
      <c r="AG38" s="104">
        <v>0</v>
      </c>
      <c r="AH38" s="106">
        <v>0</v>
      </c>
      <c r="AI38" s="104">
        <v>0</v>
      </c>
      <c r="AJ38" s="106">
        <v>0</v>
      </c>
      <c r="AK38" s="104">
        <v>0</v>
      </c>
      <c r="AL38" s="106">
        <v>0</v>
      </c>
      <c r="AM38" s="104">
        <v>0</v>
      </c>
      <c r="AN38" s="106">
        <v>0</v>
      </c>
      <c r="AO38" s="104">
        <v>0</v>
      </c>
      <c r="AP38" s="106">
        <v>0</v>
      </c>
      <c r="AQ38" s="104">
        <v>0</v>
      </c>
      <c r="AR38" s="106">
        <v>0</v>
      </c>
      <c r="AS38" s="104">
        <v>0</v>
      </c>
      <c r="AT38" s="106">
        <v>0</v>
      </c>
      <c r="AU38" s="104">
        <v>0</v>
      </c>
      <c r="AV38" s="106">
        <v>0</v>
      </c>
      <c r="AW38" s="104">
        <v>0</v>
      </c>
      <c r="AX38" s="106">
        <v>0</v>
      </c>
      <c r="AY38" s="104">
        <v>0</v>
      </c>
      <c r="AZ38" s="106">
        <v>0</v>
      </c>
      <c r="BA38" s="104">
        <v>0</v>
      </c>
      <c r="BB38" s="106">
        <v>0</v>
      </c>
      <c r="BC38" s="104">
        <v>0</v>
      </c>
      <c r="BD38" s="106">
        <v>0</v>
      </c>
      <c r="BE38" s="104">
        <v>0</v>
      </c>
      <c r="BF38" s="77">
        <v>0</v>
      </c>
      <c r="BG38" s="104">
        <v>0</v>
      </c>
    </row>
    <row r="39" spans="1:59" x14ac:dyDescent="0.25">
      <c r="A39" s="92" t="s">
        <v>36</v>
      </c>
      <c r="B39" s="75">
        <v>0</v>
      </c>
      <c r="C39" s="104">
        <v>0</v>
      </c>
      <c r="D39" s="75">
        <v>0</v>
      </c>
      <c r="E39" s="104">
        <v>0</v>
      </c>
      <c r="F39" s="75">
        <v>0</v>
      </c>
      <c r="G39" s="104">
        <v>0</v>
      </c>
      <c r="H39" s="75">
        <v>0</v>
      </c>
      <c r="I39" s="104">
        <v>0</v>
      </c>
      <c r="J39" s="75">
        <v>0</v>
      </c>
      <c r="K39" s="104">
        <v>0</v>
      </c>
      <c r="L39" s="75">
        <v>0</v>
      </c>
      <c r="M39" s="104">
        <v>0</v>
      </c>
      <c r="N39" s="75">
        <v>0</v>
      </c>
      <c r="O39" s="104">
        <v>0</v>
      </c>
      <c r="P39" s="75">
        <v>0</v>
      </c>
      <c r="Q39" s="104">
        <v>0</v>
      </c>
      <c r="R39" s="75">
        <v>0</v>
      </c>
      <c r="S39" s="104">
        <v>0</v>
      </c>
      <c r="T39" s="75">
        <v>0</v>
      </c>
      <c r="U39" s="104">
        <v>0</v>
      </c>
      <c r="V39" s="75">
        <v>0</v>
      </c>
      <c r="W39" s="104">
        <v>0</v>
      </c>
      <c r="X39" s="75">
        <v>0</v>
      </c>
      <c r="Y39" s="104">
        <v>0</v>
      </c>
      <c r="Z39" s="75">
        <v>0</v>
      </c>
      <c r="AA39" s="104">
        <v>0</v>
      </c>
      <c r="AB39" s="77">
        <v>0</v>
      </c>
      <c r="AC39" s="104">
        <v>0</v>
      </c>
      <c r="AD39" s="100"/>
      <c r="AE39" s="105"/>
      <c r="AF39" s="106">
        <v>0</v>
      </c>
      <c r="AG39" s="104">
        <v>0</v>
      </c>
      <c r="AH39" s="106">
        <v>0</v>
      </c>
      <c r="AI39" s="104">
        <v>0</v>
      </c>
      <c r="AJ39" s="106">
        <v>0</v>
      </c>
      <c r="AK39" s="104">
        <v>0</v>
      </c>
      <c r="AL39" s="106">
        <v>0</v>
      </c>
      <c r="AM39" s="104">
        <v>0</v>
      </c>
      <c r="AN39" s="106">
        <v>0</v>
      </c>
      <c r="AO39" s="104">
        <v>0</v>
      </c>
      <c r="AP39" s="106">
        <v>0</v>
      </c>
      <c r="AQ39" s="104">
        <v>0</v>
      </c>
      <c r="AR39" s="106">
        <v>0</v>
      </c>
      <c r="AS39" s="104">
        <v>0</v>
      </c>
      <c r="AT39" s="106">
        <v>0</v>
      </c>
      <c r="AU39" s="104">
        <v>0</v>
      </c>
      <c r="AV39" s="106">
        <v>0</v>
      </c>
      <c r="AW39" s="104">
        <v>0</v>
      </c>
      <c r="AX39" s="106">
        <v>0</v>
      </c>
      <c r="AY39" s="104">
        <v>0</v>
      </c>
      <c r="AZ39" s="106">
        <v>0</v>
      </c>
      <c r="BA39" s="104">
        <v>0</v>
      </c>
      <c r="BB39" s="106">
        <v>0</v>
      </c>
      <c r="BC39" s="104">
        <v>0</v>
      </c>
      <c r="BD39" s="106">
        <v>0</v>
      </c>
      <c r="BE39" s="104">
        <v>0</v>
      </c>
      <c r="BF39" s="77">
        <v>0</v>
      </c>
      <c r="BG39" s="104">
        <v>0</v>
      </c>
    </row>
    <row r="40" spans="1:59" x14ac:dyDescent="0.25">
      <c r="A40" s="92" t="s">
        <v>37</v>
      </c>
      <c r="B40" s="75">
        <v>0</v>
      </c>
      <c r="C40" s="104">
        <v>0</v>
      </c>
      <c r="D40" s="75">
        <v>0</v>
      </c>
      <c r="E40" s="104">
        <v>0</v>
      </c>
      <c r="F40" s="75">
        <v>0</v>
      </c>
      <c r="G40" s="104">
        <v>0</v>
      </c>
      <c r="H40" s="75">
        <v>0</v>
      </c>
      <c r="I40" s="104">
        <v>0</v>
      </c>
      <c r="J40" s="75">
        <v>0</v>
      </c>
      <c r="K40" s="104">
        <v>0</v>
      </c>
      <c r="L40" s="75">
        <v>0</v>
      </c>
      <c r="M40" s="104">
        <v>0</v>
      </c>
      <c r="N40" s="75">
        <v>0</v>
      </c>
      <c r="O40" s="104">
        <v>0</v>
      </c>
      <c r="P40" s="75">
        <v>0</v>
      </c>
      <c r="Q40" s="104">
        <v>0</v>
      </c>
      <c r="R40" s="75">
        <v>0</v>
      </c>
      <c r="S40" s="104">
        <v>0</v>
      </c>
      <c r="T40" s="75">
        <v>0</v>
      </c>
      <c r="U40" s="104">
        <v>0</v>
      </c>
      <c r="V40" s="75">
        <v>0</v>
      </c>
      <c r="W40" s="104">
        <v>0</v>
      </c>
      <c r="X40" s="75">
        <v>0</v>
      </c>
      <c r="Y40" s="104">
        <v>0</v>
      </c>
      <c r="Z40" s="75">
        <v>0</v>
      </c>
      <c r="AA40" s="104">
        <v>0</v>
      </c>
      <c r="AB40" s="77">
        <v>0</v>
      </c>
      <c r="AC40" s="104">
        <v>0</v>
      </c>
      <c r="AD40" s="100"/>
      <c r="AE40" s="105"/>
      <c r="AF40" s="106">
        <v>0</v>
      </c>
      <c r="AG40" s="104">
        <v>0</v>
      </c>
      <c r="AH40" s="106">
        <v>0</v>
      </c>
      <c r="AI40" s="104">
        <v>0</v>
      </c>
      <c r="AJ40" s="106">
        <v>0</v>
      </c>
      <c r="AK40" s="104">
        <v>0</v>
      </c>
      <c r="AL40" s="106">
        <v>0</v>
      </c>
      <c r="AM40" s="104">
        <v>0</v>
      </c>
      <c r="AN40" s="106">
        <v>0</v>
      </c>
      <c r="AO40" s="104">
        <v>0</v>
      </c>
      <c r="AP40" s="106">
        <v>0</v>
      </c>
      <c r="AQ40" s="104">
        <v>0</v>
      </c>
      <c r="AR40" s="106">
        <v>0</v>
      </c>
      <c r="AS40" s="104">
        <v>0</v>
      </c>
      <c r="AT40" s="106">
        <v>0</v>
      </c>
      <c r="AU40" s="104">
        <v>0</v>
      </c>
      <c r="AV40" s="106">
        <v>0</v>
      </c>
      <c r="AW40" s="104">
        <v>0</v>
      </c>
      <c r="AX40" s="106">
        <v>0</v>
      </c>
      <c r="AY40" s="104">
        <v>0</v>
      </c>
      <c r="AZ40" s="106">
        <v>0</v>
      </c>
      <c r="BA40" s="104">
        <v>0</v>
      </c>
      <c r="BB40" s="106">
        <v>0</v>
      </c>
      <c r="BC40" s="104">
        <v>0</v>
      </c>
      <c r="BD40" s="106">
        <v>0</v>
      </c>
      <c r="BE40" s="104">
        <v>0</v>
      </c>
      <c r="BF40" s="77">
        <v>0</v>
      </c>
      <c r="BG40" s="104">
        <v>0</v>
      </c>
    </row>
    <row r="41" spans="1:59" x14ac:dyDescent="0.25">
      <c r="A41" s="92" t="s">
        <v>38</v>
      </c>
      <c r="B41" s="75">
        <v>0</v>
      </c>
      <c r="C41" s="104">
        <v>0</v>
      </c>
      <c r="D41" s="75">
        <v>0</v>
      </c>
      <c r="E41" s="104">
        <v>0</v>
      </c>
      <c r="F41" s="75">
        <v>0</v>
      </c>
      <c r="G41" s="104">
        <v>0</v>
      </c>
      <c r="H41" s="75">
        <v>0</v>
      </c>
      <c r="I41" s="104">
        <v>0</v>
      </c>
      <c r="J41" s="75">
        <v>0</v>
      </c>
      <c r="K41" s="104">
        <v>0</v>
      </c>
      <c r="L41" s="75">
        <v>0</v>
      </c>
      <c r="M41" s="104">
        <v>0</v>
      </c>
      <c r="N41" s="75">
        <v>0</v>
      </c>
      <c r="O41" s="104">
        <v>0</v>
      </c>
      <c r="P41" s="75">
        <v>0</v>
      </c>
      <c r="Q41" s="104">
        <v>0</v>
      </c>
      <c r="R41" s="75">
        <v>0</v>
      </c>
      <c r="S41" s="104">
        <v>0</v>
      </c>
      <c r="T41" s="75">
        <v>0</v>
      </c>
      <c r="U41" s="104">
        <v>0</v>
      </c>
      <c r="V41" s="75">
        <v>0</v>
      </c>
      <c r="W41" s="104">
        <v>0</v>
      </c>
      <c r="X41" s="75">
        <v>0</v>
      </c>
      <c r="Y41" s="104">
        <v>0</v>
      </c>
      <c r="Z41" s="75">
        <v>0</v>
      </c>
      <c r="AA41" s="104">
        <v>0</v>
      </c>
      <c r="AB41" s="77">
        <v>0</v>
      </c>
      <c r="AC41" s="104">
        <v>0</v>
      </c>
      <c r="AD41" s="100"/>
      <c r="AE41" s="105"/>
      <c r="AF41" s="106">
        <v>0</v>
      </c>
      <c r="AG41" s="104">
        <v>0</v>
      </c>
      <c r="AH41" s="106">
        <v>0</v>
      </c>
      <c r="AI41" s="104">
        <v>0</v>
      </c>
      <c r="AJ41" s="106">
        <v>0</v>
      </c>
      <c r="AK41" s="104">
        <v>0</v>
      </c>
      <c r="AL41" s="106">
        <v>0</v>
      </c>
      <c r="AM41" s="104">
        <v>0</v>
      </c>
      <c r="AN41" s="106">
        <v>0</v>
      </c>
      <c r="AO41" s="104">
        <v>0</v>
      </c>
      <c r="AP41" s="106">
        <v>0</v>
      </c>
      <c r="AQ41" s="104">
        <v>0</v>
      </c>
      <c r="AR41" s="106">
        <v>0</v>
      </c>
      <c r="AS41" s="104">
        <v>0</v>
      </c>
      <c r="AT41" s="106">
        <v>0</v>
      </c>
      <c r="AU41" s="104">
        <v>0</v>
      </c>
      <c r="AV41" s="106">
        <v>0</v>
      </c>
      <c r="AW41" s="104">
        <v>0</v>
      </c>
      <c r="AX41" s="106">
        <v>0</v>
      </c>
      <c r="AY41" s="104">
        <v>0</v>
      </c>
      <c r="AZ41" s="106">
        <v>0</v>
      </c>
      <c r="BA41" s="104">
        <v>0</v>
      </c>
      <c r="BB41" s="106">
        <v>0</v>
      </c>
      <c r="BC41" s="104">
        <v>0</v>
      </c>
      <c r="BD41" s="106">
        <v>0</v>
      </c>
      <c r="BE41" s="104">
        <v>0</v>
      </c>
      <c r="BF41" s="77">
        <v>0</v>
      </c>
      <c r="BG41" s="104">
        <v>0</v>
      </c>
    </row>
    <row r="42" spans="1:59" x14ac:dyDescent="0.25">
      <c r="A42" s="92" t="s">
        <v>39</v>
      </c>
      <c r="B42" s="75">
        <v>0</v>
      </c>
      <c r="C42" s="104">
        <v>0</v>
      </c>
      <c r="D42" s="75">
        <v>0</v>
      </c>
      <c r="E42" s="104">
        <v>0</v>
      </c>
      <c r="F42" s="75">
        <v>0</v>
      </c>
      <c r="G42" s="104">
        <v>0</v>
      </c>
      <c r="H42" s="75">
        <v>0</v>
      </c>
      <c r="I42" s="104">
        <v>0</v>
      </c>
      <c r="J42" s="75">
        <v>0</v>
      </c>
      <c r="K42" s="104">
        <v>0</v>
      </c>
      <c r="L42" s="75">
        <v>0</v>
      </c>
      <c r="M42" s="104">
        <v>0</v>
      </c>
      <c r="N42" s="75">
        <v>0</v>
      </c>
      <c r="O42" s="104">
        <v>0</v>
      </c>
      <c r="P42" s="75">
        <v>0</v>
      </c>
      <c r="Q42" s="104">
        <v>0</v>
      </c>
      <c r="R42" s="75">
        <v>0</v>
      </c>
      <c r="S42" s="104">
        <v>0</v>
      </c>
      <c r="T42" s="75">
        <v>0</v>
      </c>
      <c r="U42" s="104">
        <v>0</v>
      </c>
      <c r="V42" s="75">
        <v>0</v>
      </c>
      <c r="W42" s="104">
        <v>0</v>
      </c>
      <c r="X42" s="75">
        <v>0</v>
      </c>
      <c r="Y42" s="104">
        <v>0</v>
      </c>
      <c r="Z42" s="75">
        <v>0</v>
      </c>
      <c r="AA42" s="104">
        <v>0</v>
      </c>
      <c r="AB42" s="77">
        <v>0</v>
      </c>
      <c r="AC42" s="104">
        <v>0</v>
      </c>
      <c r="AD42" s="100"/>
      <c r="AE42" s="105"/>
      <c r="AF42" s="106">
        <v>0</v>
      </c>
      <c r="AG42" s="104">
        <v>0</v>
      </c>
      <c r="AH42" s="106">
        <v>0</v>
      </c>
      <c r="AI42" s="104">
        <v>0</v>
      </c>
      <c r="AJ42" s="106">
        <v>0</v>
      </c>
      <c r="AK42" s="104">
        <v>0</v>
      </c>
      <c r="AL42" s="106">
        <v>0</v>
      </c>
      <c r="AM42" s="104">
        <v>0</v>
      </c>
      <c r="AN42" s="106">
        <v>0</v>
      </c>
      <c r="AO42" s="104">
        <v>0</v>
      </c>
      <c r="AP42" s="106">
        <v>0</v>
      </c>
      <c r="AQ42" s="104">
        <v>0</v>
      </c>
      <c r="AR42" s="106">
        <v>0</v>
      </c>
      <c r="AS42" s="104">
        <v>0</v>
      </c>
      <c r="AT42" s="106">
        <v>0</v>
      </c>
      <c r="AU42" s="104">
        <v>0</v>
      </c>
      <c r="AV42" s="106">
        <v>0</v>
      </c>
      <c r="AW42" s="104">
        <v>0</v>
      </c>
      <c r="AX42" s="106">
        <v>0</v>
      </c>
      <c r="AY42" s="104">
        <v>0</v>
      </c>
      <c r="AZ42" s="106">
        <v>0</v>
      </c>
      <c r="BA42" s="104">
        <v>0</v>
      </c>
      <c r="BB42" s="106">
        <v>0</v>
      </c>
      <c r="BC42" s="104">
        <v>0</v>
      </c>
      <c r="BD42" s="106">
        <v>0</v>
      </c>
      <c r="BE42" s="104">
        <v>0</v>
      </c>
      <c r="BF42" s="77">
        <v>0</v>
      </c>
      <c r="BG42" s="104">
        <v>0</v>
      </c>
    </row>
    <row r="43" spans="1:59" x14ac:dyDescent="0.25">
      <c r="A43" s="92" t="s">
        <v>40</v>
      </c>
      <c r="B43" s="75">
        <v>0</v>
      </c>
      <c r="C43" s="104">
        <v>0</v>
      </c>
      <c r="D43" s="75">
        <v>0</v>
      </c>
      <c r="E43" s="104">
        <v>0</v>
      </c>
      <c r="F43" s="75">
        <v>0</v>
      </c>
      <c r="G43" s="104">
        <v>0</v>
      </c>
      <c r="H43" s="75">
        <v>0</v>
      </c>
      <c r="I43" s="104">
        <v>0</v>
      </c>
      <c r="J43" s="75">
        <v>0</v>
      </c>
      <c r="K43" s="104">
        <v>0</v>
      </c>
      <c r="L43" s="75">
        <v>0</v>
      </c>
      <c r="M43" s="104">
        <v>0</v>
      </c>
      <c r="N43" s="75">
        <v>0</v>
      </c>
      <c r="O43" s="104">
        <v>0</v>
      </c>
      <c r="P43" s="75">
        <v>0</v>
      </c>
      <c r="Q43" s="104">
        <v>0</v>
      </c>
      <c r="R43" s="75">
        <v>0</v>
      </c>
      <c r="S43" s="104">
        <v>0</v>
      </c>
      <c r="T43" s="75">
        <v>0</v>
      </c>
      <c r="U43" s="104">
        <v>0</v>
      </c>
      <c r="V43" s="75">
        <v>0</v>
      </c>
      <c r="W43" s="104">
        <v>0</v>
      </c>
      <c r="X43" s="75">
        <v>0</v>
      </c>
      <c r="Y43" s="104">
        <v>0</v>
      </c>
      <c r="Z43" s="75">
        <v>0</v>
      </c>
      <c r="AA43" s="104">
        <v>0</v>
      </c>
      <c r="AB43" s="77">
        <v>0</v>
      </c>
      <c r="AC43" s="104">
        <v>0</v>
      </c>
      <c r="AD43" s="100"/>
      <c r="AE43" s="105"/>
      <c r="AF43" s="106">
        <v>0</v>
      </c>
      <c r="AG43" s="104">
        <v>0</v>
      </c>
      <c r="AH43" s="106">
        <v>0</v>
      </c>
      <c r="AI43" s="104">
        <v>0</v>
      </c>
      <c r="AJ43" s="106">
        <v>0</v>
      </c>
      <c r="AK43" s="104">
        <v>0</v>
      </c>
      <c r="AL43" s="106">
        <v>0</v>
      </c>
      <c r="AM43" s="104">
        <v>0</v>
      </c>
      <c r="AN43" s="106">
        <v>0</v>
      </c>
      <c r="AO43" s="104">
        <v>0</v>
      </c>
      <c r="AP43" s="106">
        <v>0</v>
      </c>
      <c r="AQ43" s="104">
        <v>0</v>
      </c>
      <c r="AR43" s="106">
        <v>0</v>
      </c>
      <c r="AS43" s="104">
        <v>0</v>
      </c>
      <c r="AT43" s="106">
        <v>0</v>
      </c>
      <c r="AU43" s="104">
        <v>0</v>
      </c>
      <c r="AV43" s="106">
        <v>0</v>
      </c>
      <c r="AW43" s="104">
        <v>0</v>
      </c>
      <c r="AX43" s="106">
        <v>0</v>
      </c>
      <c r="AY43" s="104">
        <v>0</v>
      </c>
      <c r="AZ43" s="106">
        <v>0</v>
      </c>
      <c r="BA43" s="104">
        <v>0</v>
      </c>
      <c r="BB43" s="106">
        <v>0</v>
      </c>
      <c r="BC43" s="104">
        <v>0</v>
      </c>
      <c r="BD43" s="106">
        <v>0</v>
      </c>
      <c r="BE43" s="104">
        <v>0</v>
      </c>
      <c r="BF43" s="77">
        <v>0</v>
      </c>
      <c r="BG43" s="104">
        <v>0</v>
      </c>
    </row>
    <row r="44" spans="1:59" x14ac:dyDescent="0.25">
      <c r="A44" s="92" t="s">
        <v>41</v>
      </c>
      <c r="B44" s="75">
        <v>0</v>
      </c>
      <c r="C44" s="104">
        <v>0</v>
      </c>
      <c r="D44" s="75">
        <v>0</v>
      </c>
      <c r="E44" s="104">
        <v>0</v>
      </c>
      <c r="F44" s="75">
        <v>0</v>
      </c>
      <c r="G44" s="104">
        <v>0</v>
      </c>
      <c r="H44" s="75">
        <v>0</v>
      </c>
      <c r="I44" s="104">
        <v>0</v>
      </c>
      <c r="J44" s="75">
        <v>0</v>
      </c>
      <c r="K44" s="104">
        <v>0</v>
      </c>
      <c r="L44" s="75">
        <v>0</v>
      </c>
      <c r="M44" s="104">
        <v>0</v>
      </c>
      <c r="N44" s="75">
        <v>0</v>
      </c>
      <c r="O44" s="104">
        <v>0</v>
      </c>
      <c r="P44" s="75">
        <v>0</v>
      </c>
      <c r="Q44" s="104">
        <v>0</v>
      </c>
      <c r="R44" s="75">
        <v>0</v>
      </c>
      <c r="S44" s="104">
        <v>0</v>
      </c>
      <c r="T44" s="75">
        <v>0</v>
      </c>
      <c r="U44" s="104">
        <v>0</v>
      </c>
      <c r="V44" s="75">
        <v>0</v>
      </c>
      <c r="W44" s="104">
        <v>0</v>
      </c>
      <c r="X44" s="75">
        <v>0</v>
      </c>
      <c r="Y44" s="104">
        <v>0</v>
      </c>
      <c r="Z44" s="75">
        <v>0</v>
      </c>
      <c r="AA44" s="104">
        <v>0</v>
      </c>
      <c r="AB44" s="77">
        <v>0</v>
      </c>
      <c r="AC44" s="104">
        <v>0</v>
      </c>
      <c r="AD44" s="100"/>
      <c r="AE44" s="105"/>
      <c r="AF44" s="106">
        <v>0</v>
      </c>
      <c r="AG44" s="104">
        <v>0</v>
      </c>
      <c r="AH44" s="106">
        <v>0</v>
      </c>
      <c r="AI44" s="104">
        <v>0</v>
      </c>
      <c r="AJ44" s="106">
        <v>0</v>
      </c>
      <c r="AK44" s="104">
        <v>0</v>
      </c>
      <c r="AL44" s="106">
        <v>0</v>
      </c>
      <c r="AM44" s="104">
        <v>0</v>
      </c>
      <c r="AN44" s="106">
        <v>0</v>
      </c>
      <c r="AO44" s="104">
        <v>0</v>
      </c>
      <c r="AP44" s="106">
        <v>0</v>
      </c>
      <c r="AQ44" s="104">
        <v>0</v>
      </c>
      <c r="AR44" s="106">
        <v>0</v>
      </c>
      <c r="AS44" s="104">
        <v>0</v>
      </c>
      <c r="AT44" s="106">
        <v>0</v>
      </c>
      <c r="AU44" s="104">
        <v>0</v>
      </c>
      <c r="AV44" s="106">
        <v>0</v>
      </c>
      <c r="AW44" s="104">
        <v>0</v>
      </c>
      <c r="AX44" s="106">
        <v>0</v>
      </c>
      <c r="AY44" s="104">
        <v>0</v>
      </c>
      <c r="AZ44" s="106">
        <v>0</v>
      </c>
      <c r="BA44" s="104">
        <v>0</v>
      </c>
      <c r="BB44" s="106">
        <v>0</v>
      </c>
      <c r="BC44" s="104">
        <v>0</v>
      </c>
      <c r="BD44" s="106">
        <v>0</v>
      </c>
      <c r="BE44" s="104">
        <v>0</v>
      </c>
      <c r="BF44" s="77">
        <v>0</v>
      </c>
      <c r="BG44" s="104">
        <v>0</v>
      </c>
    </row>
    <row r="45" spans="1:59" x14ac:dyDescent="0.25">
      <c r="A45" s="92" t="s">
        <v>42</v>
      </c>
      <c r="B45" s="75">
        <v>0</v>
      </c>
      <c r="C45" s="104">
        <v>0</v>
      </c>
      <c r="D45" s="75">
        <v>0</v>
      </c>
      <c r="E45" s="104">
        <v>0</v>
      </c>
      <c r="F45" s="75">
        <v>0</v>
      </c>
      <c r="G45" s="104">
        <v>0</v>
      </c>
      <c r="H45" s="75">
        <v>0</v>
      </c>
      <c r="I45" s="104">
        <v>0</v>
      </c>
      <c r="J45" s="75">
        <v>0</v>
      </c>
      <c r="K45" s="104">
        <v>0</v>
      </c>
      <c r="L45" s="75">
        <v>0</v>
      </c>
      <c r="M45" s="104">
        <v>0</v>
      </c>
      <c r="N45" s="75">
        <v>0</v>
      </c>
      <c r="O45" s="104">
        <v>0</v>
      </c>
      <c r="P45" s="75">
        <v>0</v>
      </c>
      <c r="Q45" s="104">
        <v>0</v>
      </c>
      <c r="R45" s="75">
        <v>0</v>
      </c>
      <c r="S45" s="104">
        <v>0</v>
      </c>
      <c r="T45" s="75">
        <v>0</v>
      </c>
      <c r="U45" s="104">
        <v>0</v>
      </c>
      <c r="V45" s="75">
        <v>0</v>
      </c>
      <c r="W45" s="104">
        <v>0</v>
      </c>
      <c r="X45" s="75">
        <v>0</v>
      </c>
      <c r="Y45" s="104">
        <v>0</v>
      </c>
      <c r="Z45" s="75">
        <v>0</v>
      </c>
      <c r="AA45" s="104">
        <v>0</v>
      </c>
      <c r="AB45" s="77">
        <v>0</v>
      </c>
      <c r="AC45" s="104">
        <v>0</v>
      </c>
      <c r="AD45" s="100"/>
      <c r="AE45" s="105"/>
      <c r="AF45" s="106">
        <v>0</v>
      </c>
      <c r="AG45" s="104">
        <v>0</v>
      </c>
      <c r="AH45" s="106">
        <v>0</v>
      </c>
      <c r="AI45" s="104">
        <v>0</v>
      </c>
      <c r="AJ45" s="106">
        <v>0</v>
      </c>
      <c r="AK45" s="104">
        <v>0</v>
      </c>
      <c r="AL45" s="106">
        <v>0</v>
      </c>
      <c r="AM45" s="104">
        <v>0</v>
      </c>
      <c r="AN45" s="106">
        <v>0</v>
      </c>
      <c r="AO45" s="104">
        <v>0</v>
      </c>
      <c r="AP45" s="106">
        <v>0</v>
      </c>
      <c r="AQ45" s="104">
        <v>0</v>
      </c>
      <c r="AR45" s="106">
        <v>0</v>
      </c>
      <c r="AS45" s="104">
        <v>0</v>
      </c>
      <c r="AT45" s="106">
        <v>0</v>
      </c>
      <c r="AU45" s="104">
        <v>0</v>
      </c>
      <c r="AV45" s="106">
        <v>0</v>
      </c>
      <c r="AW45" s="104">
        <v>0</v>
      </c>
      <c r="AX45" s="106">
        <v>0</v>
      </c>
      <c r="AY45" s="104">
        <v>0</v>
      </c>
      <c r="AZ45" s="106">
        <v>0</v>
      </c>
      <c r="BA45" s="104">
        <v>0</v>
      </c>
      <c r="BB45" s="106">
        <v>0</v>
      </c>
      <c r="BC45" s="104">
        <v>0</v>
      </c>
      <c r="BD45" s="106">
        <v>0</v>
      </c>
      <c r="BE45" s="104">
        <v>0</v>
      </c>
      <c r="BF45" s="77">
        <v>0</v>
      </c>
      <c r="BG45" s="104">
        <v>0</v>
      </c>
    </row>
    <row r="46" spans="1:59" x14ac:dyDescent="0.25">
      <c r="A46" s="92" t="s">
        <v>43</v>
      </c>
      <c r="B46" s="75">
        <v>0</v>
      </c>
      <c r="C46" s="104">
        <v>0</v>
      </c>
      <c r="D46" s="75">
        <v>0</v>
      </c>
      <c r="E46" s="104">
        <v>0</v>
      </c>
      <c r="F46" s="75">
        <v>0</v>
      </c>
      <c r="G46" s="104">
        <v>0</v>
      </c>
      <c r="H46" s="75">
        <v>-1950</v>
      </c>
      <c r="I46" s="104">
        <v>0</v>
      </c>
      <c r="J46" s="75">
        <v>0</v>
      </c>
      <c r="K46" s="104">
        <v>0</v>
      </c>
      <c r="L46" s="75">
        <v>0</v>
      </c>
      <c r="M46" s="104">
        <v>0</v>
      </c>
      <c r="N46" s="75">
        <v>0</v>
      </c>
      <c r="O46" s="104">
        <v>0</v>
      </c>
      <c r="P46" s="75">
        <v>0</v>
      </c>
      <c r="Q46" s="104">
        <v>0</v>
      </c>
      <c r="R46" s="75">
        <v>0</v>
      </c>
      <c r="S46" s="104">
        <v>0</v>
      </c>
      <c r="T46" s="75">
        <v>0</v>
      </c>
      <c r="U46" s="104">
        <v>0</v>
      </c>
      <c r="V46" s="75">
        <v>0</v>
      </c>
      <c r="W46" s="104">
        <v>0</v>
      </c>
      <c r="X46" s="75">
        <v>0</v>
      </c>
      <c r="Y46" s="104">
        <v>0</v>
      </c>
      <c r="Z46" s="75">
        <v>0</v>
      </c>
      <c r="AA46" s="104">
        <v>0</v>
      </c>
      <c r="AB46" s="77">
        <v>-1950</v>
      </c>
      <c r="AC46" s="104">
        <v>0</v>
      </c>
      <c r="AD46" s="100"/>
      <c r="AE46" s="105"/>
      <c r="AF46" s="106">
        <v>0</v>
      </c>
      <c r="AG46" s="104">
        <v>0</v>
      </c>
      <c r="AH46" s="106">
        <v>0</v>
      </c>
      <c r="AI46" s="104">
        <v>0</v>
      </c>
      <c r="AJ46" s="106">
        <v>0</v>
      </c>
      <c r="AK46" s="104">
        <v>0</v>
      </c>
      <c r="AL46" s="106">
        <v>-2572947</v>
      </c>
      <c r="AM46" s="104">
        <v>0</v>
      </c>
      <c r="AN46" s="106">
        <v>0</v>
      </c>
      <c r="AO46" s="104">
        <v>0</v>
      </c>
      <c r="AP46" s="106">
        <v>0</v>
      </c>
      <c r="AQ46" s="104">
        <v>0</v>
      </c>
      <c r="AR46" s="106">
        <v>0</v>
      </c>
      <c r="AS46" s="104">
        <v>0</v>
      </c>
      <c r="AT46" s="106">
        <v>0</v>
      </c>
      <c r="AU46" s="104">
        <v>0</v>
      </c>
      <c r="AV46" s="106">
        <v>0</v>
      </c>
      <c r="AW46" s="104">
        <v>0</v>
      </c>
      <c r="AX46" s="106">
        <v>0</v>
      </c>
      <c r="AY46" s="104">
        <v>0</v>
      </c>
      <c r="AZ46" s="106">
        <v>0</v>
      </c>
      <c r="BA46" s="104">
        <v>0</v>
      </c>
      <c r="BB46" s="106">
        <v>0</v>
      </c>
      <c r="BC46" s="104">
        <v>0</v>
      </c>
      <c r="BD46" s="106">
        <v>0</v>
      </c>
      <c r="BE46" s="104">
        <v>0</v>
      </c>
      <c r="BF46" s="77">
        <v>-2572947</v>
      </c>
      <c r="BG46" s="104">
        <v>0</v>
      </c>
    </row>
    <row r="47" spans="1:59" x14ac:dyDescent="0.25">
      <c r="A47" s="92" t="s">
        <v>44</v>
      </c>
      <c r="B47" s="75">
        <v>0</v>
      </c>
      <c r="C47" s="104">
        <v>0</v>
      </c>
      <c r="D47" s="75">
        <v>0</v>
      </c>
      <c r="E47" s="104">
        <v>0</v>
      </c>
      <c r="F47" s="75">
        <v>0</v>
      </c>
      <c r="G47" s="104">
        <v>0</v>
      </c>
      <c r="H47" s="75">
        <v>0</v>
      </c>
      <c r="I47" s="104">
        <v>0</v>
      </c>
      <c r="J47" s="75">
        <v>0</v>
      </c>
      <c r="K47" s="104">
        <v>0</v>
      </c>
      <c r="L47" s="75">
        <v>0</v>
      </c>
      <c r="M47" s="104">
        <v>0</v>
      </c>
      <c r="N47" s="75">
        <v>0</v>
      </c>
      <c r="O47" s="104">
        <v>0</v>
      </c>
      <c r="P47" s="75">
        <v>0</v>
      </c>
      <c r="Q47" s="104">
        <v>0</v>
      </c>
      <c r="R47" s="75">
        <v>0</v>
      </c>
      <c r="S47" s="104">
        <v>0</v>
      </c>
      <c r="T47" s="75">
        <v>0</v>
      </c>
      <c r="U47" s="104">
        <v>0</v>
      </c>
      <c r="V47" s="75">
        <v>0</v>
      </c>
      <c r="W47" s="104">
        <v>0</v>
      </c>
      <c r="X47" s="75">
        <v>0</v>
      </c>
      <c r="Y47" s="104">
        <v>0</v>
      </c>
      <c r="Z47" s="75">
        <v>0</v>
      </c>
      <c r="AA47" s="104">
        <v>0</v>
      </c>
      <c r="AB47" s="77">
        <v>0</v>
      </c>
      <c r="AC47" s="104">
        <v>0</v>
      </c>
      <c r="AD47" s="100"/>
      <c r="AE47" s="105"/>
      <c r="AF47" s="106">
        <v>0</v>
      </c>
      <c r="AG47" s="104">
        <v>0</v>
      </c>
      <c r="AH47" s="106">
        <v>0</v>
      </c>
      <c r="AI47" s="104">
        <v>0</v>
      </c>
      <c r="AJ47" s="106">
        <v>0</v>
      </c>
      <c r="AK47" s="104">
        <v>0</v>
      </c>
      <c r="AL47" s="106">
        <v>0</v>
      </c>
      <c r="AM47" s="104">
        <v>0</v>
      </c>
      <c r="AN47" s="106">
        <v>0</v>
      </c>
      <c r="AO47" s="104">
        <v>0</v>
      </c>
      <c r="AP47" s="106">
        <v>0</v>
      </c>
      <c r="AQ47" s="104">
        <v>0</v>
      </c>
      <c r="AR47" s="106">
        <v>0</v>
      </c>
      <c r="AS47" s="104">
        <v>0</v>
      </c>
      <c r="AT47" s="106">
        <v>0</v>
      </c>
      <c r="AU47" s="104">
        <v>0</v>
      </c>
      <c r="AV47" s="106">
        <v>0</v>
      </c>
      <c r="AW47" s="104">
        <v>0</v>
      </c>
      <c r="AX47" s="106">
        <v>0</v>
      </c>
      <c r="AY47" s="104">
        <v>0</v>
      </c>
      <c r="AZ47" s="106">
        <v>0</v>
      </c>
      <c r="BA47" s="104">
        <v>0</v>
      </c>
      <c r="BB47" s="106">
        <v>0</v>
      </c>
      <c r="BC47" s="104">
        <v>0</v>
      </c>
      <c r="BD47" s="106">
        <v>0</v>
      </c>
      <c r="BE47" s="104">
        <v>0</v>
      </c>
      <c r="BF47" s="77">
        <v>0</v>
      </c>
      <c r="BG47" s="104">
        <v>0</v>
      </c>
    </row>
    <row r="48" spans="1:59" x14ac:dyDescent="0.25">
      <c r="A48" s="92" t="s">
        <v>108</v>
      </c>
      <c r="B48" s="75">
        <v>0</v>
      </c>
      <c r="C48" s="104">
        <v>0</v>
      </c>
      <c r="D48" s="75">
        <v>0</v>
      </c>
      <c r="E48" s="104">
        <v>0</v>
      </c>
      <c r="F48" s="75">
        <v>0</v>
      </c>
      <c r="G48" s="104">
        <v>0</v>
      </c>
      <c r="H48" s="75">
        <v>0</v>
      </c>
      <c r="I48" s="104">
        <v>0</v>
      </c>
      <c r="J48" s="75">
        <v>0</v>
      </c>
      <c r="K48" s="104">
        <v>0</v>
      </c>
      <c r="L48" s="75">
        <v>0</v>
      </c>
      <c r="M48" s="104">
        <v>0</v>
      </c>
      <c r="N48" s="75">
        <v>0</v>
      </c>
      <c r="O48" s="104">
        <v>0</v>
      </c>
      <c r="P48" s="75">
        <v>0</v>
      </c>
      <c r="Q48" s="104">
        <v>0</v>
      </c>
      <c r="R48" s="75">
        <v>0</v>
      </c>
      <c r="S48" s="104">
        <v>0</v>
      </c>
      <c r="T48" s="75">
        <v>0</v>
      </c>
      <c r="U48" s="104">
        <v>0</v>
      </c>
      <c r="V48" s="75">
        <v>0</v>
      </c>
      <c r="W48" s="104">
        <v>0</v>
      </c>
      <c r="X48" s="75">
        <v>0</v>
      </c>
      <c r="Y48" s="104">
        <v>0</v>
      </c>
      <c r="Z48" s="75">
        <v>0</v>
      </c>
      <c r="AA48" s="104">
        <v>0</v>
      </c>
      <c r="AB48" s="77">
        <v>0</v>
      </c>
      <c r="AC48" s="104">
        <v>0</v>
      </c>
      <c r="AD48" s="100"/>
      <c r="AE48" s="105"/>
      <c r="AF48" s="106">
        <v>0</v>
      </c>
      <c r="AG48" s="104">
        <v>0</v>
      </c>
      <c r="AH48" s="106">
        <v>0</v>
      </c>
      <c r="AI48" s="104">
        <v>0</v>
      </c>
      <c r="AJ48" s="106">
        <v>0</v>
      </c>
      <c r="AK48" s="104">
        <v>0</v>
      </c>
      <c r="AL48" s="106">
        <v>0</v>
      </c>
      <c r="AM48" s="104">
        <v>0</v>
      </c>
      <c r="AN48" s="106">
        <v>0</v>
      </c>
      <c r="AO48" s="104">
        <v>0</v>
      </c>
      <c r="AP48" s="106">
        <v>0</v>
      </c>
      <c r="AQ48" s="104">
        <v>0</v>
      </c>
      <c r="AR48" s="106">
        <v>0</v>
      </c>
      <c r="AS48" s="104">
        <v>0</v>
      </c>
      <c r="AT48" s="106">
        <v>0</v>
      </c>
      <c r="AU48" s="104">
        <v>0</v>
      </c>
      <c r="AV48" s="106">
        <v>0</v>
      </c>
      <c r="AW48" s="104">
        <v>0</v>
      </c>
      <c r="AX48" s="106">
        <v>0</v>
      </c>
      <c r="AY48" s="104">
        <v>0</v>
      </c>
      <c r="AZ48" s="106">
        <v>0</v>
      </c>
      <c r="BA48" s="104">
        <v>0</v>
      </c>
      <c r="BB48" s="106">
        <v>0</v>
      </c>
      <c r="BC48" s="104">
        <v>0</v>
      </c>
      <c r="BD48" s="106">
        <v>0</v>
      </c>
      <c r="BE48" s="104">
        <v>0</v>
      </c>
      <c r="BF48" s="77">
        <v>0</v>
      </c>
      <c r="BG48" s="104">
        <v>0</v>
      </c>
    </row>
    <row r="49" spans="1:59" x14ac:dyDescent="0.25">
      <c r="A49" s="92" t="s">
        <v>45</v>
      </c>
      <c r="B49" s="75">
        <v>-358.5</v>
      </c>
      <c r="C49" s="104">
        <v>0</v>
      </c>
      <c r="D49" s="75">
        <v>-35</v>
      </c>
      <c r="E49" s="104">
        <v>0</v>
      </c>
      <c r="F49" s="75">
        <v>-635.99</v>
      </c>
      <c r="G49" s="104">
        <v>0</v>
      </c>
      <c r="H49" s="75">
        <v>-507.16</v>
      </c>
      <c r="I49" s="104">
        <v>0</v>
      </c>
      <c r="J49" s="75">
        <v>0</v>
      </c>
      <c r="K49" s="104">
        <v>0</v>
      </c>
      <c r="L49" s="75">
        <v>-626</v>
      </c>
      <c r="M49" s="104">
        <v>0</v>
      </c>
      <c r="N49" s="75">
        <v>0</v>
      </c>
      <c r="O49" s="104">
        <v>0</v>
      </c>
      <c r="P49" s="75">
        <v>0</v>
      </c>
      <c r="Q49" s="104">
        <v>0</v>
      </c>
      <c r="R49" s="75">
        <v>0</v>
      </c>
      <c r="S49" s="104">
        <v>0</v>
      </c>
      <c r="T49" s="75">
        <v>0</v>
      </c>
      <c r="U49" s="104">
        <v>0</v>
      </c>
      <c r="V49" s="75">
        <v>0</v>
      </c>
      <c r="W49" s="104">
        <v>0</v>
      </c>
      <c r="X49" s="75">
        <v>0</v>
      </c>
      <c r="Y49" s="104">
        <v>0</v>
      </c>
      <c r="Z49" s="75">
        <v>0</v>
      </c>
      <c r="AA49" s="104">
        <v>0</v>
      </c>
      <c r="AB49" s="77">
        <v>-2162.65</v>
      </c>
      <c r="AC49" s="104">
        <v>0</v>
      </c>
      <c r="AD49" s="100"/>
      <c r="AE49" s="105"/>
      <c r="AF49" s="106">
        <v>-425514.40500000003</v>
      </c>
      <c r="AG49" s="104">
        <v>0</v>
      </c>
      <c r="AH49" s="106">
        <v>-41508.950000000004</v>
      </c>
      <c r="AI49" s="104">
        <v>0</v>
      </c>
      <c r="AJ49" s="106">
        <v>-775895.08019999997</v>
      </c>
      <c r="AK49" s="104">
        <v>0</v>
      </c>
      <c r="AL49" s="106">
        <v>-669177.33360000001</v>
      </c>
      <c r="AM49" s="104">
        <v>0</v>
      </c>
      <c r="AN49" s="106">
        <v>0</v>
      </c>
      <c r="AO49" s="104">
        <v>0</v>
      </c>
      <c r="AP49" s="106">
        <v>-754279.92</v>
      </c>
      <c r="AQ49" s="104">
        <v>0</v>
      </c>
      <c r="AR49" s="106">
        <v>0</v>
      </c>
      <c r="AS49" s="104">
        <v>0</v>
      </c>
      <c r="AT49" s="106">
        <v>0</v>
      </c>
      <c r="AU49" s="104">
        <v>0</v>
      </c>
      <c r="AV49" s="106">
        <v>0</v>
      </c>
      <c r="AW49" s="104">
        <v>0</v>
      </c>
      <c r="AX49" s="106">
        <v>0</v>
      </c>
      <c r="AY49" s="104">
        <v>0</v>
      </c>
      <c r="AZ49" s="106">
        <v>0</v>
      </c>
      <c r="BA49" s="104">
        <v>0</v>
      </c>
      <c r="BB49" s="106">
        <v>0</v>
      </c>
      <c r="BC49" s="104">
        <v>0</v>
      </c>
      <c r="BD49" s="106">
        <v>0</v>
      </c>
      <c r="BE49" s="104">
        <v>0</v>
      </c>
      <c r="BF49" s="77">
        <v>-2666375.6888000001</v>
      </c>
      <c r="BG49" s="104">
        <v>0</v>
      </c>
    </row>
    <row r="50" spans="1:59" x14ac:dyDescent="0.25">
      <c r="A50" s="92" t="s">
        <v>46</v>
      </c>
      <c r="B50" s="75">
        <v>0</v>
      </c>
      <c r="C50" s="104">
        <v>0</v>
      </c>
      <c r="D50" s="75">
        <v>0</v>
      </c>
      <c r="E50" s="104">
        <v>0</v>
      </c>
      <c r="F50" s="75">
        <v>0</v>
      </c>
      <c r="G50" s="104">
        <v>0</v>
      </c>
      <c r="H50" s="75">
        <v>0</v>
      </c>
      <c r="I50" s="104">
        <v>0</v>
      </c>
      <c r="J50" s="75">
        <v>0</v>
      </c>
      <c r="K50" s="104">
        <v>0</v>
      </c>
      <c r="L50" s="75">
        <v>0</v>
      </c>
      <c r="M50" s="104">
        <v>0</v>
      </c>
      <c r="N50" s="75">
        <v>0</v>
      </c>
      <c r="O50" s="104">
        <v>0</v>
      </c>
      <c r="P50" s="75">
        <v>0</v>
      </c>
      <c r="Q50" s="104">
        <v>0</v>
      </c>
      <c r="R50" s="75">
        <v>0</v>
      </c>
      <c r="S50" s="104">
        <v>0</v>
      </c>
      <c r="T50" s="75">
        <v>0</v>
      </c>
      <c r="U50" s="104">
        <v>0</v>
      </c>
      <c r="V50" s="75">
        <v>0</v>
      </c>
      <c r="W50" s="104">
        <v>0</v>
      </c>
      <c r="X50" s="75">
        <v>0</v>
      </c>
      <c r="Y50" s="104">
        <v>0</v>
      </c>
      <c r="Z50" s="75">
        <v>0</v>
      </c>
      <c r="AA50" s="104">
        <v>0</v>
      </c>
      <c r="AB50" s="77">
        <v>0</v>
      </c>
      <c r="AC50" s="104">
        <v>0</v>
      </c>
      <c r="AD50" s="100"/>
      <c r="AE50" s="105"/>
      <c r="AF50" s="106">
        <v>0</v>
      </c>
      <c r="AG50" s="104">
        <v>0</v>
      </c>
      <c r="AH50" s="106">
        <v>0</v>
      </c>
      <c r="AI50" s="104">
        <v>0</v>
      </c>
      <c r="AJ50" s="106">
        <v>0</v>
      </c>
      <c r="AK50" s="104">
        <v>0</v>
      </c>
      <c r="AL50" s="106">
        <v>0</v>
      </c>
      <c r="AM50" s="104">
        <v>0</v>
      </c>
      <c r="AN50" s="106">
        <v>0</v>
      </c>
      <c r="AO50" s="104">
        <v>0</v>
      </c>
      <c r="AP50" s="106">
        <v>0</v>
      </c>
      <c r="AQ50" s="104">
        <v>0</v>
      </c>
      <c r="AR50" s="106">
        <v>0</v>
      </c>
      <c r="AS50" s="104">
        <v>0</v>
      </c>
      <c r="AT50" s="106">
        <v>0</v>
      </c>
      <c r="AU50" s="104">
        <v>0</v>
      </c>
      <c r="AV50" s="106">
        <v>0</v>
      </c>
      <c r="AW50" s="104">
        <v>0</v>
      </c>
      <c r="AX50" s="106">
        <v>0</v>
      </c>
      <c r="AY50" s="104">
        <v>0</v>
      </c>
      <c r="AZ50" s="106">
        <v>0</v>
      </c>
      <c r="BA50" s="104">
        <v>0</v>
      </c>
      <c r="BB50" s="106">
        <v>0</v>
      </c>
      <c r="BC50" s="104">
        <v>0</v>
      </c>
      <c r="BD50" s="106">
        <v>0</v>
      </c>
      <c r="BE50" s="104">
        <v>0</v>
      </c>
      <c r="BF50" s="77">
        <v>0</v>
      </c>
      <c r="BG50" s="104">
        <v>0</v>
      </c>
    </row>
    <row r="51" spans="1:59" x14ac:dyDescent="0.25">
      <c r="A51" s="92" t="s">
        <v>48</v>
      </c>
      <c r="B51" s="75">
        <v>0</v>
      </c>
      <c r="C51" s="104">
        <v>0</v>
      </c>
      <c r="D51" s="75">
        <v>0</v>
      </c>
      <c r="E51" s="104">
        <v>0</v>
      </c>
      <c r="F51" s="75">
        <v>0</v>
      </c>
      <c r="G51" s="104">
        <v>0</v>
      </c>
      <c r="H51" s="75">
        <v>0</v>
      </c>
      <c r="I51" s="104">
        <v>0</v>
      </c>
      <c r="J51" s="75">
        <v>0</v>
      </c>
      <c r="K51" s="104">
        <v>0</v>
      </c>
      <c r="L51" s="75">
        <v>0</v>
      </c>
      <c r="M51" s="104">
        <v>0</v>
      </c>
      <c r="N51" s="75">
        <v>0</v>
      </c>
      <c r="O51" s="104">
        <v>0</v>
      </c>
      <c r="P51" s="75">
        <v>0</v>
      </c>
      <c r="Q51" s="104">
        <v>0</v>
      </c>
      <c r="R51" s="75">
        <v>0</v>
      </c>
      <c r="S51" s="104">
        <v>0</v>
      </c>
      <c r="T51" s="75">
        <v>0</v>
      </c>
      <c r="U51" s="104">
        <v>0</v>
      </c>
      <c r="V51" s="75">
        <v>0</v>
      </c>
      <c r="W51" s="104">
        <v>0</v>
      </c>
      <c r="X51" s="75">
        <v>0</v>
      </c>
      <c r="Y51" s="104">
        <v>0</v>
      </c>
      <c r="Z51" s="75">
        <v>0</v>
      </c>
      <c r="AA51" s="104">
        <v>0</v>
      </c>
      <c r="AB51" s="77">
        <v>0</v>
      </c>
      <c r="AC51" s="104">
        <v>0</v>
      </c>
      <c r="AD51" s="100"/>
      <c r="AE51" s="105"/>
      <c r="AF51" s="106">
        <v>0</v>
      </c>
      <c r="AG51" s="104">
        <v>0</v>
      </c>
      <c r="AH51" s="106">
        <v>0</v>
      </c>
      <c r="AI51" s="104">
        <v>0</v>
      </c>
      <c r="AJ51" s="106">
        <v>0</v>
      </c>
      <c r="AK51" s="104">
        <v>0</v>
      </c>
      <c r="AL51" s="106">
        <v>0</v>
      </c>
      <c r="AM51" s="104">
        <v>0</v>
      </c>
      <c r="AN51" s="106">
        <v>0</v>
      </c>
      <c r="AO51" s="104">
        <v>0</v>
      </c>
      <c r="AP51" s="106">
        <v>0</v>
      </c>
      <c r="AQ51" s="104">
        <v>0</v>
      </c>
      <c r="AR51" s="106">
        <v>0</v>
      </c>
      <c r="AS51" s="104">
        <v>0</v>
      </c>
      <c r="AT51" s="106">
        <v>0</v>
      </c>
      <c r="AU51" s="104">
        <v>0</v>
      </c>
      <c r="AV51" s="106">
        <v>0</v>
      </c>
      <c r="AW51" s="104">
        <v>0</v>
      </c>
      <c r="AX51" s="106">
        <v>0</v>
      </c>
      <c r="AY51" s="104">
        <v>0</v>
      </c>
      <c r="AZ51" s="106">
        <v>0</v>
      </c>
      <c r="BA51" s="104">
        <v>0</v>
      </c>
      <c r="BB51" s="106">
        <v>0</v>
      </c>
      <c r="BC51" s="104">
        <v>0</v>
      </c>
      <c r="BD51" s="106">
        <v>0</v>
      </c>
      <c r="BE51" s="104">
        <v>0</v>
      </c>
      <c r="BF51" s="77">
        <v>0</v>
      </c>
      <c r="BG51" s="104">
        <v>0</v>
      </c>
    </row>
    <row r="52" spans="1:59" ht="15.75" customHeight="1" x14ac:dyDescent="0.25">
      <c r="A52" s="38" t="s">
        <v>49</v>
      </c>
      <c r="B52" s="60">
        <v>-380.49</v>
      </c>
      <c r="C52" s="107">
        <v>0</v>
      </c>
      <c r="D52" s="60">
        <v>-3085</v>
      </c>
      <c r="E52" s="107">
        <v>0</v>
      </c>
      <c r="F52" s="60">
        <v>-8603.19</v>
      </c>
      <c r="G52" s="107">
        <v>0</v>
      </c>
      <c r="H52" s="60">
        <v>-5542.16</v>
      </c>
      <c r="I52" s="107">
        <v>0</v>
      </c>
      <c r="J52" s="60">
        <v>-4065</v>
      </c>
      <c r="K52" s="107">
        <v>0</v>
      </c>
      <c r="L52" s="60">
        <v>-5466</v>
      </c>
      <c r="M52" s="107">
        <v>0</v>
      </c>
      <c r="N52" s="60">
        <v>0</v>
      </c>
      <c r="O52" s="107">
        <v>0</v>
      </c>
      <c r="P52" s="60">
        <v>0</v>
      </c>
      <c r="Q52" s="107">
        <v>0</v>
      </c>
      <c r="R52" s="60">
        <v>0</v>
      </c>
      <c r="S52" s="107">
        <v>0</v>
      </c>
      <c r="T52" s="60">
        <v>0</v>
      </c>
      <c r="U52" s="107">
        <v>0</v>
      </c>
      <c r="V52" s="60">
        <v>0</v>
      </c>
      <c r="W52" s="107">
        <v>0</v>
      </c>
      <c r="X52" s="60">
        <v>0</v>
      </c>
      <c r="Y52" s="107">
        <v>0</v>
      </c>
      <c r="Z52" s="60">
        <v>0</v>
      </c>
      <c r="AA52" s="107">
        <v>0</v>
      </c>
      <c r="AB52" s="78">
        <v>-27141.84</v>
      </c>
      <c r="AC52" s="107">
        <v>0</v>
      </c>
      <c r="AD52" s="100"/>
      <c r="AE52" s="105"/>
      <c r="AF52" s="108">
        <v>-451614.99570000003</v>
      </c>
      <c r="AG52" s="107">
        <v>0</v>
      </c>
      <c r="AH52" s="108">
        <v>-3658717.45</v>
      </c>
      <c r="AI52" s="107">
        <v>0</v>
      </c>
      <c r="AJ52" s="108">
        <v>-10495719.736199999</v>
      </c>
      <c r="AK52" s="107">
        <v>0</v>
      </c>
      <c r="AL52" s="108">
        <v>-7312658.4335999992</v>
      </c>
      <c r="AM52" s="107">
        <v>0</v>
      </c>
      <c r="AN52" s="108">
        <v>-4860642.45</v>
      </c>
      <c r="AO52" s="107">
        <v>0</v>
      </c>
      <c r="AP52" s="108">
        <v>-6586092.7199999997</v>
      </c>
      <c r="AQ52" s="107">
        <v>0</v>
      </c>
      <c r="AR52" s="108">
        <v>0</v>
      </c>
      <c r="AS52" s="107">
        <v>0</v>
      </c>
      <c r="AT52" s="108">
        <v>0</v>
      </c>
      <c r="AU52" s="107">
        <v>0</v>
      </c>
      <c r="AV52" s="108">
        <v>0</v>
      </c>
      <c r="AW52" s="107">
        <v>0</v>
      </c>
      <c r="AX52" s="108">
        <v>0</v>
      </c>
      <c r="AY52" s="107">
        <v>0</v>
      </c>
      <c r="AZ52" s="108">
        <v>0</v>
      </c>
      <c r="BA52" s="107">
        <v>0</v>
      </c>
      <c r="BB52" s="108">
        <v>0</v>
      </c>
      <c r="BC52" s="107">
        <v>0</v>
      </c>
      <c r="BD52" s="108">
        <v>0</v>
      </c>
      <c r="BE52" s="107">
        <v>0</v>
      </c>
      <c r="BF52" s="78">
        <v>-33365445.785500001</v>
      </c>
      <c r="BG52" s="107">
        <v>0</v>
      </c>
    </row>
    <row r="53" spans="1:59" ht="15.75" customHeight="1" x14ac:dyDescent="0.25">
      <c r="A53" s="32"/>
      <c r="B53" s="75"/>
      <c r="C53" s="104"/>
      <c r="D53" s="75"/>
      <c r="E53" s="104"/>
      <c r="F53" s="75"/>
      <c r="G53" s="104"/>
      <c r="H53" s="75"/>
      <c r="I53" s="104"/>
      <c r="J53" s="75"/>
      <c r="K53" s="104"/>
      <c r="L53" s="75"/>
      <c r="M53" s="104"/>
      <c r="N53" s="75"/>
      <c r="O53" s="104"/>
      <c r="P53" s="75"/>
      <c r="Q53" s="104"/>
      <c r="R53" s="75"/>
      <c r="S53" s="104"/>
      <c r="T53" s="75"/>
      <c r="U53" s="104"/>
      <c r="V53" s="75"/>
      <c r="W53" s="104"/>
      <c r="X53" s="75"/>
      <c r="Y53" s="104"/>
      <c r="Z53" s="75"/>
      <c r="AA53" s="104"/>
      <c r="AB53" s="79"/>
      <c r="AC53" s="104"/>
      <c r="AD53" s="100"/>
      <c r="AE53" s="105"/>
      <c r="AF53" s="106"/>
      <c r="AG53" s="104"/>
      <c r="AH53" s="106"/>
      <c r="AI53" s="104"/>
      <c r="AJ53" s="106"/>
      <c r="AK53" s="104"/>
      <c r="AL53" s="106"/>
      <c r="AM53" s="104"/>
      <c r="AN53" s="106"/>
      <c r="AO53" s="104"/>
      <c r="AP53" s="106"/>
      <c r="AQ53" s="104"/>
      <c r="AR53" s="106"/>
      <c r="AS53" s="104"/>
      <c r="AT53" s="106"/>
      <c r="AU53" s="104"/>
      <c r="AV53" s="106"/>
      <c r="AW53" s="104"/>
      <c r="AX53" s="106"/>
      <c r="AY53" s="104"/>
      <c r="AZ53" s="106"/>
      <c r="BA53" s="104"/>
      <c r="BB53" s="106"/>
      <c r="BC53" s="104"/>
      <c r="BD53" s="106"/>
      <c r="BE53" s="104"/>
      <c r="BF53" s="79"/>
      <c r="BG53" s="104"/>
    </row>
    <row r="54" spans="1:59" ht="15.75" customHeight="1" x14ac:dyDescent="0.25">
      <c r="A54" s="38" t="s">
        <v>50</v>
      </c>
      <c r="B54" s="60">
        <v>-380.49</v>
      </c>
      <c r="C54" s="107">
        <v>0</v>
      </c>
      <c r="D54" s="60">
        <v>-5835</v>
      </c>
      <c r="E54" s="107">
        <v>0</v>
      </c>
      <c r="F54" s="60">
        <v>-11353.19</v>
      </c>
      <c r="G54" s="107">
        <v>0</v>
      </c>
      <c r="H54" s="60">
        <v>-8292.16</v>
      </c>
      <c r="I54" s="107">
        <v>0</v>
      </c>
      <c r="J54" s="60">
        <v>-6815</v>
      </c>
      <c r="K54" s="107">
        <v>0</v>
      </c>
      <c r="L54" s="60">
        <v>-8216</v>
      </c>
      <c r="M54" s="107">
        <v>0</v>
      </c>
      <c r="N54" s="60">
        <v>0</v>
      </c>
      <c r="O54" s="107">
        <v>0</v>
      </c>
      <c r="P54" s="60">
        <v>0</v>
      </c>
      <c r="Q54" s="107">
        <v>0</v>
      </c>
      <c r="R54" s="60">
        <v>0</v>
      </c>
      <c r="S54" s="107">
        <v>0</v>
      </c>
      <c r="T54" s="60">
        <v>0</v>
      </c>
      <c r="U54" s="107">
        <v>0</v>
      </c>
      <c r="V54" s="60">
        <v>0</v>
      </c>
      <c r="W54" s="107">
        <v>0</v>
      </c>
      <c r="X54" s="60">
        <v>0</v>
      </c>
      <c r="Y54" s="107">
        <v>0</v>
      </c>
      <c r="Z54" s="60">
        <v>0</v>
      </c>
      <c r="AA54" s="107">
        <v>0</v>
      </c>
      <c r="AB54" s="78">
        <v>-40891.839999999997</v>
      </c>
      <c r="AC54" s="107">
        <v>0</v>
      </c>
      <c r="AD54" s="100"/>
      <c r="AE54" s="105"/>
      <c r="AF54" s="108">
        <v>-451614.99570000003</v>
      </c>
      <c r="AG54" s="107">
        <v>0</v>
      </c>
      <c r="AH54" s="108">
        <v>-6920134.9500000002</v>
      </c>
      <c r="AI54" s="107">
        <v>0</v>
      </c>
      <c r="AJ54" s="108">
        <v>-13850664.736199999</v>
      </c>
      <c r="AK54" s="107">
        <v>0</v>
      </c>
      <c r="AL54" s="108">
        <v>-10941173.433599999</v>
      </c>
      <c r="AM54" s="107">
        <v>0</v>
      </c>
      <c r="AN54" s="108">
        <v>-8148899.9500000002</v>
      </c>
      <c r="AO54" s="107">
        <v>0</v>
      </c>
      <c r="AP54" s="108">
        <v>-9899622.7199999988</v>
      </c>
      <c r="AQ54" s="107">
        <v>0</v>
      </c>
      <c r="AR54" s="108">
        <v>0</v>
      </c>
      <c r="AS54" s="107">
        <v>0</v>
      </c>
      <c r="AT54" s="108">
        <v>0</v>
      </c>
      <c r="AU54" s="107">
        <v>0</v>
      </c>
      <c r="AV54" s="108">
        <v>0</v>
      </c>
      <c r="AW54" s="107">
        <v>0</v>
      </c>
      <c r="AX54" s="108">
        <v>0</v>
      </c>
      <c r="AY54" s="107">
        <v>0</v>
      </c>
      <c r="AZ54" s="108">
        <v>0</v>
      </c>
      <c r="BA54" s="107">
        <v>0</v>
      </c>
      <c r="BB54" s="108">
        <v>0</v>
      </c>
      <c r="BC54" s="107">
        <v>0</v>
      </c>
      <c r="BD54" s="108">
        <v>0</v>
      </c>
      <c r="BE54" s="107">
        <v>0</v>
      </c>
      <c r="BF54" s="78">
        <v>-50212110.785500005</v>
      </c>
      <c r="BG54" s="107">
        <v>0</v>
      </c>
    </row>
    <row r="55" spans="1:59" ht="15.75" customHeight="1" x14ac:dyDescent="0.25">
      <c r="A55" s="32"/>
      <c r="B55" s="75"/>
      <c r="C55" s="104"/>
      <c r="D55" s="75"/>
      <c r="E55" s="104"/>
      <c r="F55" s="75"/>
      <c r="G55" s="104"/>
      <c r="H55" s="75"/>
      <c r="I55" s="104"/>
      <c r="J55" s="75"/>
      <c r="K55" s="104"/>
      <c r="L55" s="75"/>
      <c r="M55" s="104"/>
      <c r="N55" s="75"/>
      <c r="O55" s="104"/>
      <c r="P55" s="75"/>
      <c r="Q55" s="104"/>
      <c r="R55" s="75"/>
      <c r="S55" s="104"/>
      <c r="T55" s="75"/>
      <c r="U55" s="104"/>
      <c r="V55" s="75"/>
      <c r="W55" s="104"/>
      <c r="X55" s="75"/>
      <c r="Y55" s="104"/>
      <c r="Z55" s="75"/>
      <c r="AA55" s="104"/>
      <c r="AB55" s="79"/>
      <c r="AC55" s="104"/>
      <c r="AD55" s="100"/>
      <c r="AE55" s="105"/>
      <c r="AF55" s="106"/>
      <c r="AG55" s="104"/>
      <c r="AH55" s="106"/>
      <c r="AI55" s="104"/>
      <c r="AJ55" s="106"/>
      <c r="AK55" s="104"/>
      <c r="AL55" s="106"/>
      <c r="AM55" s="104"/>
      <c r="AN55" s="106"/>
      <c r="AO55" s="104"/>
      <c r="AP55" s="106"/>
      <c r="AQ55" s="104"/>
      <c r="AR55" s="106"/>
      <c r="AS55" s="104"/>
      <c r="AT55" s="106"/>
      <c r="AU55" s="104"/>
      <c r="AV55" s="106"/>
      <c r="AW55" s="104"/>
      <c r="AX55" s="106"/>
      <c r="AY55" s="104"/>
      <c r="AZ55" s="106"/>
      <c r="BA55" s="104"/>
      <c r="BB55" s="106"/>
      <c r="BC55" s="104"/>
      <c r="BD55" s="106"/>
      <c r="BE55" s="104"/>
      <c r="BF55" s="79"/>
      <c r="BG55" s="104"/>
    </row>
    <row r="56" spans="1:59" ht="15.75" customHeight="1" x14ac:dyDescent="0.25">
      <c r="A56" s="41" t="s">
        <v>51</v>
      </c>
      <c r="B56" s="75"/>
      <c r="C56" s="104"/>
      <c r="D56" s="75"/>
      <c r="E56" s="104"/>
      <c r="F56" s="75"/>
      <c r="G56" s="104"/>
      <c r="H56" s="75"/>
      <c r="I56" s="104"/>
      <c r="J56" s="75"/>
      <c r="K56" s="104"/>
      <c r="L56" s="75"/>
      <c r="M56" s="104"/>
      <c r="N56" s="75"/>
      <c r="O56" s="104"/>
      <c r="P56" s="75"/>
      <c r="Q56" s="104"/>
      <c r="R56" s="75"/>
      <c r="S56" s="104"/>
      <c r="T56" s="75"/>
      <c r="U56" s="104"/>
      <c r="V56" s="75"/>
      <c r="W56" s="104"/>
      <c r="X56" s="75"/>
      <c r="Y56" s="104"/>
      <c r="Z56" s="75"/>
      <c r="AA56" s="104"/>
      <c r="AB56" s="79"/>
      <c r="AC56" s="104"/>
      <c r="AD56" s="100"/>
      <c r="AE56" s="105"/>
      <c r="AF56" s="106"/>
      <c r="AG56" s="104"/>
      <c r="AH56" s="106"/>
      <c r="AI56" s="104"/>
      <c r="AJ56" s="106"/>
      <c r="AK56" s="104"/>
      <c r="AL56" s="106"/>
      <c r="AM56" s="104"/>
      <c r="AN56" s="106"/>
      <c r="AO56" s="104"/>
      <c r="AP56" s="106"/>
      <c r="AQ56" s="104"/>
      <c r="AR56" s="106"/>
      <c r="AS56" s="104"/>
      <c r="AT56" s="106"/>
      <c r="AU56" s="104"/>
      <c r="AV56" s="106"/>
      <c r="AW56" s="104"/>
      <c r="AX56" s="106"/>
      <c r="AY56" s="104"/>
      <c r="AZ56" s="106"/>
      <c r="BA56" s="104"/>
      <c r="BB56" s="106"/>
      <c r="BC56" s="104"/>
      <c r="BD56" s="106"/>
      <c r="BE56" s="104"/>
      <c r="BF56" s="79"/>
      <c r="BG56" s="104"/>
    </row>
    <row r="57" spans="1:59" ht="15.75" customHeight="1" x14ac:dyDescent="0.25">
      <c r="A57" s="42" t="s">
        <v>53</v>
      </c>
      <c r="B57" s="75">
        <v>0</v>
      </c>
      <c r="C57" s="104">
        <v>0</v>
      </c>
      <c r="D57" s="75">
        <v>0</v>
      </c>
      <c r="E57" s="104">
        <v>0</v>
      </c>
      <c r="F57" s="75">
        <v>0</v>
      </c>
      <c r="G57" s="104">
        <v>0</v>
      </c>
      <c r="H57" s="75">
        <v>0</v>
      </c>
      <c r="I57" s="104">
        <v>0</v>
      </c>
      <c r="J57" s="75">
        <v>0</v>
      </c>
      <c r="K57" s="104">
        <v>0</v>
      </c>
      <c r="L57" s="75">
        <v>0</v>
      </c>
      <c r="M57" s="104">
        <v>0</v>
      </c>
      <c r="N57" s="75">
        <v>0</v>
      </c>
      <c r="O57" s="104">
        <v>0</v>
      </c>
      <c r="P57" s="75">
        <v>0</v>
      </c>
      <c r="Q57" s="104">
        <v>0</v>
      </c>
      <c r="R57" s="75">
        <v>0</v>
      </c>
      <c r="S57" s="104">
        <v>0</v>
      </c>
      <c r="T57" s="75">
        <v>0</v>
      </c>
      <c r="U57" s="104">
        <v>0</v>
      </c>
      <c r="V57" s="75">
        <v>0</v>
      </c>
      <c r="W57" s="104">
        <v>0</v>
      </c>
      <c r="X57" s="75">
        <v>0</v>
      </c>
      <c r="Y57" s="104">
        <v>0</v>
      </c>
      <c r="Z57" s="75">
        <v>0</v>
      </c>
      <c r="AA57" s="104">
        <v>0</v>
      </c>
      <c r="AB57" s="77">
        <v>0</v>
      </c>
      <c r="AC57" s="104">
        <v>0</v>
      </c>
      <c r="AD57" s="100"/>
      <c r="AE57" s="105"/>
      <c r="AF57" s="106">
        <v>0</v>
      </c>
      <c r="AG57" s="104">
        <v>0</v>
      </c>
      <c r="AH57" s="106">
        <v>0</v>
      </c>
      <c r="AI57" s="104">
        <v>0</v>
      </c>
      <c r="AJ57" s="106">
        <v>0</v>
      </c>
      <c r="AK57" s="104">
        <v>0</v>
      </c>
      <c r="AL57" s="106">
        <v>0</v>
      </c>
      <c r="AM57" s="104">
        <v>0</v>
      </c>
      <c r="AN57" s="106">
        <v>0</v>
      </c>
      <c r="AO57" s="104">
        <v>0</v>
      </c>
      <c r="AP57" s="106">
        <v>0</v>
      </c>
      <c r="AQ57" s="104">
        <v>0</v>
      </c>
      <c r="AR57" s="106">
        <v>0</v>
      </c>
      <c r="AS57" s="104">
        <v>0</v>
      </c>
      <c r="AT57" s="106">
        <v>0</v>
      </c>
      <c r="AU57" s="104">
        <v>0</v>
      </c>
      <c r="AV57" s="106">
        <v>0</v>
      </c>
      <c r="AW57" s="104">
        <v>0</v>
      </c>
      <c r="AX57" s="106">
        <v>0</v>
      </c>
      <c r="AY57" s="104">
        <v>0</v>
      </c>
      <c r="AZ57" s="106">
        <v>0</v>
      </c>
      <c r="BA57" s="104">
        <v>0</v>
      </c>
      <c r="BB57" s="106">
        <v>0</v>
      </c>
      <c r="BC57" s="104">
        <v>0</v>
      </c>
      <c r="BD57" s="106">
        <v>0</v>
      </c>
      <c r="BE57" s="104">
        <v>0</v>
      </c>
      <c r="BF57" s="77">
        <v>0</v>
      </c>
      <c r="BG57" s="104">
        <v>0</v>
      </c>
    </row>
    <row r="58" spans="1:59" ht="15.75" customHeight="1" x14ac:dyDescent="0.25">
      <c r="A58" s="42" t="s">
        <v>54</v>
      </c>
      <c r="B58" s="75">
        <v>0</v>
      </c>
      <c r="C58" s="104">
        <v>0</v>
      </c>
      <c r="D58" s="75">
        <v>0</v>
      </c>
      <c r="E58" s="104">
        <v>0</v>
      </c>
      <c r="F58" s="75">
        <v>-496.24</v>
      </c>
      <c r="G58" s="104">
        <v>0</v>
      </c>
      <c r="H58" s="75">
        <v>0</v>
      </c>
      <c r="I58" s="104">
        <v>0</v>
      </c>
      <c r="J58" s="75">
        <v>0</v>
      </c>
      <c r="K58" s="104">
        <v>0</v>
      </c>
      <c r="L58" s="75">
        <v>0</v>
      </c>
      <c r="M58" s="104">
        <v>0</v>
      </c>
      <c r="N58" s="75">
        <v>0</v>
      </c>
      <c r="O58" s="104">
        <v>0</v>
      </c>
      <c r="P58" s="75">
        <v>0</v>
      </c>
      <c r="Q58" s="104">
        <v>0</v>
      </c>
      <c r="R58" s="75">
        <v>0</v>
      </c>
      <c r="S58" s="104">
        <v>0</v>
      </c>
      <c r="T58" s="75">
        <v>0</v>
      </c>
      <c r="U58" s="104">
        <v>0</v>
      </c>
      <c r="V58" s="75">
        <v>0</v>
      </c>
      <c r="W58" s="104">
        <v>0</v>
      </c>
      <c r="X58" s="75">
        <v>0</v>
      </c>
      <c r="Y58" s="104">
        <v>0</v>
      </c>
      <c r="Z58" s="75">
        <v>0</v>
      </c>
      <c r="AA58" s="104">
        <v>0</v>
      </c>
      <c r="AB58" s="77">
        <v>-496.24</v>
      </c>
      <c r="AC58" s="104">
        <v>0</v>
      </c>
      <c r="AD58" s="100"/>
      <c r="AE58" s="105"/>
      <c r="AF58" s="106">
        <v>0</v>
      </c>
      <c r="AG58" s="104">
        <v>0</v>
      </c>
      <c r="AH58" s="106">
        <v>0</v>
      </c>
      <c r="AI58" s="104">
        <v>0</v>
      </c>
      <c r="AJ58" s="106">
        <v>-605402.87520000001</v>
      </c>
      <c r="AK58" s="104">
        <v>0</v>
      </c>
      <c r="AL58" s="106">
        <v>0</v>
      </c>
      <c r="AM58" s="104">
        <v>0</v>
      </c>
      <c r="AN58" s="106">
        <v>0</v>
      </c>
      <c r="AO58" s="104">
        <v>0</v>
      </c>
      <c r="AP58" s="106">
        <v>0</v>
      </c>
      <c r="AQ58" s="104">
        <v>0</v>
      </c>
      <c r="AR58" s="106">
        <v>0</v>
      </c>
      <c r="AS58" s="104">
        <v>0</v>
      </c>
      <c r="AT58" s="106">
        <v>0</v>
      </c>
      <c r="AU58" s="104">
        <v>0</v>
      </c>
      <c r="AV58" s="106">
        <v>0</v>
      </c>
      <c r="AW58" s="104">
        <v>0</v>
      </c>
      <c r="AX58" s="106">
        <v>0</v>
      </c>
      <c r="AY58" s="104">
        <v>0</v>
      </c>
      <c r="AZ58" s="106">
        <v>0</v>
      </c>
      <c r="BA58" s="104">
        <v>0</v>
      </c>
      <c r="BB58" s="106">
        <v>0</v>
      </c>
      <c r="BC58" s="104">
        <v>0</v>
      </c>
      <c r="BD58" s="106">
        <v>0</v>
      </c>
      <c r="BE58" s="104">
        <v>0</v>
      </c>
      <c r="BF58" s="77">
        <v>-605402.87520000001</v>
      </c>
      <c r="BG58" s="104">
        <v>0</v>
      </c>
    </row>
    <row r="59" spans="1:59" x14ac:dyDescent="0.25">
      <c r="A59" s="92" t="s">
        <v>123</v>
      </c>
      <c r="B59" s="75">
        <v>0</v>
      </c>
      <c r="C59" s="104">
        <v>0</v>
      </c>
      <c r="D59" s="75">
        <v>0</v>
      </c>
      <c r="E59" s="104">
        <v>0</v>
      </c>
      <c r="F59" s="75">
        <v>0</v>
      </c>
      <c r="G59" s="104">
        <v>0</v>
      </c>
      <c r="H59" s="75">
        <v>0</v>
      </c>
      <c r="I59" s="104">
        <v>0</v>
      </c>
      <c r="J59" s="75">
        <v>0</v>
      </c>
      <c r="K59" s="104">
        <v>0</v>
      </c>
      <c r="L59" s="75">
        <v>0</v>
      </c>
      <c r="M59" s="104">
        <v>0</v>
      </c>
      <c r="N59" s="75">
        <v>0</v>
      </c>
      <c r="O59" s="104">
        <v>0</v>
      </c>
      <c r="P59" s="75">
        <v>0</v>
      </c>
      <c r="Q59" s="104">
        <v>0</v>
      </c>
      <c r="R59" s="75">
        <v>0</v>
      </c>
      <c r="S59" s="104">
        <v>0</v>
      </c>
      <c r="T59" s="75">
        <v>0</v>
      </c>
      <c r="U59" s="104">
        <v>0</v>
      </c>
      <c r="V59" s="75">
        <v>0</v>
      </c>
      <c r="W59" s="104">
        <v>0</v>
      </c>
      <c r="X59" s="75">
        <v>0</v>
      </c>
      <c r="Y59" s="104">
        <v>0</v>
      </c>
      <c r="Z59" s="75">
        <v>0</v>
      </c>
      <c r="AA59" s="104">
        <v>0</v>
      </c>
      <c r="AB59" s="77">
        <v>0</v>
      </c>
      <c r="AC59" s="104">
        <v>0</v>
      </c>
      <c r="AD59" s="100"/>
      <c r="AE59" s="105"/>
      <c r="AF59" s="106">
        <v>0</v>
      </c>
      <c r="AG59" s="104">
        <v>0</v>
      </c>
      <c r="AH59" s="106">
        <v>0</v>
      </c>
      <c r="AI59" s="104">
        <v>0</v>
      </c>
      <c r="AJ59" s="106">
        <v>0</v>
      </c>
      <c r="AK59" s="104">
        <v>0</v>
      </c>
      <c r="AL59" s="106">
        <v>0</v>
      </c>
      <c r="AM59" s="104">
        <v>0</v>
      </c>
      <c r="AN59" s="106">
        <v>0</v>
      </c>
      <c r="AO59" s="104">
        <v>0</v>
      </c>
      <c r="AP59" s="106">
        <v>0</v>
      </c>
      <c r="AQ59" s="104">
        <v>0</v>
      </c>
      <c r="AR59" s="106">
        <v>0</v>
      </c>
      <c r="AS59" s="104">
        <v>0</v>
      </c>
      <c r="AT59" s="106">
        <v>0</v>
      </c>
      <c r="AU59" s="104">
        <v>0</v>
      </c>
      <c r="AV59" s="106">
        <v>0</v>
      </c>
      <c r="AW59" s="104">
        <v>0</v>
      </c>
      <c r="AX59" s="106">
        <v>0</v>
      </c>
      <c r="AY59" s="104">
        <v>0</v>
      </c>
      <c r="AZ59" s="106">
        <v>0</v>
      </c>
      <c r="BA59" s="104">
        <v>0</v>
      </c>
      <c r="BB59" s="106">
        <v>0</v>
      </c>
      <c r="BC59" s="104">
        <v>0</v>
      </c>
      <c r="BD59" s="106">
        <v>0</v>
      </c>
      <c r="BE59" s="104">
        <v>0</v>
      </c>
      <c r="BF59" s="77">
        <v>0</v>
      </c>
      <c r="BG59" s="104">
        <v>0</v>
      </c>
    </row>
    <row r="60" spans="1:59" x14ac:dyDescent="0.25">
      <c r="A60" s="92" t="s">
        <v>47</v>
      </c>
      <c r="B60" s="75">
        <v>0</v>
      </c>
      <c r="C60" s="104">
        <v>0</v>
      </c>
      <c r="D60" s="75">
        <v>0</v>
      </c>
      <c r="E60" s="104">
        <v>0</v>
      </c>
      <c r="F60" s="75">
        <v>0</v>
      </c>
      <c r="G60" s="104">
        <v>0</v>
      </c>
      <c r="H60" s="75">
        <v>0</v>
      </c>
      <c r="I60" s="104">
        <v>0</v>
      </c>
      <c r="J60" s="75">
        <v>0</v>
      </c>
      <c r="K60" s="104">
        <v>0</v>
      </c>
      <c r="L60" s="75">
        <v>0</v>
      </c>
      <c r="M60" s="104">
        <v>0</v>
      </c>
      <c r="N60" s="75">
        <v>0</v>
      </c>
      <c r="O60" s="104">
        <v>0</v>
      </c>
      <c r="P60" s="75">
        <v>0</v>
      </c>
      <c r="Q60" s="104">
        <v>0</v>
      </c>
      <c r="R60" s="75">
        <v>0</v>
      </c>
      <c r="S60" s="104">
        <v>0</v>
      </c>
      <c r="T60" s="75">
        <v>0</v>
      </c>
      <c r="U60" s="104">
        <v>0</v>
      </c>
      <c r="V60" s="75">
        <v>0</v>
      </c>
      <c r="W60" s="104">
        <v>0</v>
      </c>
      <c r="X60" s="75">
        <v>0</v>
      </c>
      <c r="Y60" s="104">
        <v>0</v>
      </c>
      <c r="Z60" s="75">
        <v>0</v>
      </c>
      <c r="AA60" s="104">
        <v>0</v>
      </c>
      <c r="AB60" s="77">
        <v>0</v>
      </c>
      <c r="AC60" s="104">
        <v>0</v>
      </c>
      <c r="AD60" s="100"/>
      <c r="AE60" s="105"/>
      <c r="AF60" s="106">
        <v>0</v>
      </c>
      <c r="AG60" s="104">
        <v>0</v>
      </c>
      <c r="AH60" s="106">
        <v>0</v>
      </c>
      <c r="AI60" s="104">
        <v>0</v>
      </c>
      <c r="AJ60" s="106">
        <v>0</v>
      </c>
      <c r="AK60" s="104">
        <v>0</v>
      </c>
      <c r="AL60" s="106">
        <v>0</v>
      </c>
      <c r="AM60" s="104">
        <v>0</v>
      </c>
      <c r="AN60" s="106">
        <v>0</v>
      </c>
      <c r="AO60" s="104">
        <v>0</v>
      </c>
      <c r="AP60" s="106">
        <v>0</v>
      </c>
      <c r="AQ60" s="104">
        <v>0</v>
      </c>
      <c r="AR60" s="106">
        <v>0</v>
      </c>
      <c r="AS60" s="104">
        <v>0</v>
      </c>
      <c r="AT60" s="106">
        <v>0</v>
      </c>
      <c r="AU60" s="104">
        <v>0</v>
      </c>
      <c r="AV60" s="106">
        <v>0</v>
      </c>
      <c r="AW60" s="104">
        <v>0</v>
      </c>
      <c r="AX60" s="106">
        <v>0</v>
      </c>
      <c r="AY60" s="104">
        <v>0</v>
      </c>
      <c r="AZ60" s="106">
        <v>0</v>
      </c>
      <c r="BA60" s="104">
        <v>0</v>
      </c>
      <c r="BB60" s="106">
        <v>0</v>
      </c>
      <c r="BC60" s="104">
        <v>0</v>
      </c>
      <c r="BD60" s="106">
        <v>0</v>
      </c>
      <c r="BE60" s="104">
        <v>0</v>
      </c>
      <c r="BF60" s="77">
        <v>0</v>
      </c>
      <c r="BG60" s="104">
        <v>0</v>
      </c>
    </row>
    <row r="61" spans="1:59" ht="15.75" customHeight="1" x14ac:dyDescent="0.25">
      <c r="A61" s="42" t="s">
        <v>119</v>
      </c>
      <c r="B61" s="75">
        <v>0</v>
      </c>
      <c r="C61" s="104">
        <v>0</v>
      </c>
      <c r="D61" s="75">
        <v>0</v>
      </c>
      <c r="E61" s="104">
        <v>0</v>
      </c>
      <c r="F61" s="75">
        <v>6000</v>
      </c>
      <c r="G61" s="104">
        <v>0</v>
      </c>
      <c r="H61" s="75">
        <v>6000</v>
      </c>
      <c r="I61" s="104">
        <v>0</v>
      </c>
      <c r="J61" s="75">
        <v>7400</v>
      </c>
      <c r="K61" s="104">
        <v>0</v>
      </c>
      <c r="L61" s="75">
        <v>8500</v>
      </c>
      <c r="M61" s="104">
        <v>0</v>
      </c>
      <c r="N61" s="75">
        <v>0</v>
      </c>
      <c r="O61" s="104">
        <v>0</v>
      </c>
      <c r="P61" s="75">
        <v>0</v>
      </c>
      <c r="Q61" s="104">
        <v>0</v>
      </c>
      <c r="R61" s="75">
        <v>0</v>
      </c>
      <c r="S61" s="104">
        <v>0</v>
      </c>
      <c r="T61" s="75">
        <v>0</v>
      </c>
      <c r="U61" s="104">
        <v>0</v>
      </c>
      <c r="V61" s="75">
        <v>0</v>
      </c>
      <c r="W61" s="104">
        <v>0</v>
      </c>
      <c r="X61" s="75">
        <v>0</v>
      </c>
      <c r="Y61" s="104">
        <v>0</v>
      </c>
      <c r="Z61" s="75">
        <v>0</v>
      </c>
      <c r="AA61" s="104">
        <v>0</v>
      </c>
      <c r="AB61" s="77">
        <v>27900</v>
      </c>
      <c r="AC61" s="104">
        <v>0</v>
      </c>
      <c r="AD61" s="100"/>
      <c r="AE61" s="105"/>
      <c r="AF61" s="106">
        <v>0</v>
      </c>
      <c r="AG61" s="104">
        <v>0</v>
      </c>
      <c r="AH61" s="106">
        <v>0</v>
      </c>
      <c r="AI61" s="104">
        <v>0</v>
      </c>
      <c r="AJ61" s="106">
        <v>7319880</v>
      </c>
      <c r="AK61" s="104">
        <v>0</v>
      </c>
      <c r="AL61" s="106">
        <v>7916760</v>
      </c>
      <c r="AM61" s="104">
        <v>0</v>
      </c>
      <c r="AN61" s="106">
        <v>8848402</v>
      </c>
      <c r="AO61" s="104">
        <v>0</v>
      </c>
      <c r="AP61" s="106">
        <v>10241820</v>
      </c>
      <c r="AQ61" s="104">
        <v>0</v>
      </c>
      <c r="AR61" s="106">
        <v>0</v>
      </c>
      <c r="AS61" s="104">
        <v>0</v>
      </c>
      <c r="AT61" s="106">
        <v>0</v>
      </c>
      <c r="AU61" s="104">
        <v>0</v>
      </c>
      <c r="AV61" s="106">
        <v>0</v>
      </c>
      <c r="AW61" s="104">
        <v>0</v>
      </c>
      <c r="AX61" s="106">
        <v>0</v>
      </c>
      <c r="AY61" s="104">
        <v>0</v>
      </c>
      <c r="AZ61" s="106">
        <v>0</v>
      </c>
      <c r="BA61" s="104">
        <v>0</v>
      </c>
      <c r="BB61" s="106">
        <v>0</v>
      </c>
      <c r="BC61" s="104">
        <v>0</v>
      </c>
      <c r="BD61" s="106">
        <v>0</v>
      </c>
      <c r="BE61" s="104">
        <v>0</v>
      </c>
      <c r="BF61" s="77">
        <v>34326862</v>
      </c>
      <c r="BG61" s="104">
        <v>0</v>
      </c>
    </row>
    <row r="62" spans="1:59" ht="15.75" customHeight="1" x14ac:dyDescent="0.25">
      <c r="A62" s="42" t="s">
        <v>120</v>
      </c>
      <c r="B62" s="75">
        <v>0</v>
      </c>
      <c r="C62" s="104">
        <v>0</v>
      </c>
      <c r="D62" s="75">
        <v>0</v>
      </c>
      <c r="E62" s="104">
        <v>0</v>
      </c>
      <c r="F62" s="75">
        <v>0</v>
      </c>
      <c r="G62" s="104">
        <v>0</v>
      </c>
      <c r="H62" s="75">
        <v>0</v>
      </c>
      <c r="I62" s="104">
        <v>0</v>
      </c>
      <c r="J62" s="75">
        <v>0</v>
      </c>
      <c r="K62" s="104">
        <v>0</v>
      </c>
      <c r="L62" s="75">
        <v>0</v>
      </c>
      <c r="M62" s="104">
        <v>0</v>
      </c>
      <c r="N62" s="75">
        <v>0</v>
      </c>
      <c r="O62" s="104">
        <v>0</v>
      </c>
      <c r="P62" s="75">
        <v>0</v>
      </c>
      <c r="Q62" s="104">
        <v>0</v>
      </c>
      <c r="R62" s="75">
        <v>0</v>
      </c>
      <c r="S62" s="104">
        <v>0</v>
      </c>
      <c r="T62" s="75">
        <v>0</v>
      </c>
      <c r="U62" s="104">
        <v>0</v>
      </c>
      <c r="V62" s="75">
        <v>0</v>
      </c>
      <c r="W62" s="104">
        <v>0</v>
      </c>
      <c r="X62" s="75">
        <v>0</v>
      </c>
      <c r="Y62" s="104">
        <v>0</v>
      </c>
      <c r="Z62" s="75">
        <v>0</v>
      </c>
      <c r="AA62" s="104">
        <v>0</v>
      </c>
      <c r="AB62" s="77">
        <v>0</v>
      </c>
      <c r="AC62" s="104">
        <v>0</v>
      </c>
      <c r="AD62" s="100"/>
      <c r="AE62" s="105"/>
      <c r="AF62" s="106">
        <v>0</v>
      </c>
      <c r="AG62" s="104">
        <v>0</v>
      </c>
      <c r="AH62" s="106">
        <v>0</v>
      </c>
      <c r="AI62" s="104">
        <v>0</v>
      </c>
      <c r="AJ62" s="106">
        <v>0</v>
      </c>
      <c r="AK62" s="104">
        <v>0</v>
      </c>
      <c r="AL62" s="106">
        <v>0</v>
      </c>
      <c r="AM62" s="104">
        <v>0</v>
      </c>
      <c r="AN62" s="106">
        <v>0</v>
      </c>
      <c r="AO62" s="104">
        <v>0</v>
      </c>
      <c r="AP62" s="106">
        <v>0</v>
      </c>
      <c r="AQ62" s="104">
        <v>0</v>
      </c>
      <c r="AR62" s="106">
        <v>0</v>
      </c>
      <c r="AS62" s="104">
        <v>0</v>
      </c>
      <c r="AT62" s="106">
        <v>0</v>
      </c>
      <c r="AU62" s="104">
        <v>0</v>
      </c>
      <c r="AV62" s="106">
        <v>0</v>
      </c>
      <c r="AW62" s="104">
        <v>0</v>
      </c>
      <c r="AX62" s="106">
        <v>0</v>
      </c>
      <c r="AY62" s="104">
        <v>0</v>
      </c>
      <c r="AZ62" s="106">
        <v>0</v>
      </c>
      <c r="BA62" s="104">
        <v>0</v>
      </c>
      <c r="BB62" s="106">
        <v>0</v>
      </c>
      <c r="BC62" s="104">
        <v>0</v>
      </c>
      <c r="BD62" s="106">
        <v>0</v>
      </c>
      <c r="BE62" s="104">
        <v>0</v>
      </c>
      <c r="BF62" s="77">
        <v>0</v>
      </c>
      <c r="BG62" s="104">
        <v>0</v>
      </c>
    </row>
    <row r="63" spans="1:59" ht="15.75" customHeight="1" x14ac:dyDescent="0.25">
      <c r="A63" s="38" t="s">
        <v>58</v>
      </c>
      <c r="B63" s="60">
        <v>0</v>
      </c>
      <c r="C63" s="107">
        <v>0</v>
      </c>
      <c r="D63" s="60">
        <v>0</v>
      </c>
      <c r="E63" s="107">
        <v>0</v>
      </c>
      <c r="F63" s="60">
        <v>5503.76</v>
      </c>
      <c r="G63" s="107">
        <v>0</v>
      </c>
      <c r="H63" s="60">
        <v>6000</v>
      </c>
      <c r="I63" s="107">
        <v>0</v>
      </c>
      <c r="J63" s="60">
        <v>7400</v>
      </c>
      <c r="K63" s="107">
        <v>0</v>
      </c>
      <c r="L63" s="60">
        <v>8500</v>
      </c>
      <c r="M63" s="107">
        <v>0</v>
      </c>
      <c r="N63" s="60">
        <v>0</v>
      </c>
      <c r="O63" s="107">
        <v>0</v>
      </c>
      <c r="P63" s="60">
        <v>0</v>
      </c>
      <c r="Q63" s="107">
        <v>0</v>
      </c>
      <c r="R63" s="60">
        <v>0</v>
      </c>
      <c r="S63" s="107">
        <v>0</v>
      </c>
      <c r="T63" s="60">
        <v>0</v>
      </c>
      <c r="U63" s="107">
        <v>0</v>
      </c>
      <c r="V63" s="60">
        <v>0</v>
      </c>
      <c r="W63" s="107">
        <v>0</v>
      </c>
      <c r="X63" s="60">
        <v>0</v>
      </c>
      <c r="Y63" s="107">
        <v>0</v>
      </c>
      <c r="Z63" s="60">
        <v>0</v>
      </c>
      <c r="AA63" s="107">
        <v>0</v>
      </c>
      <c r="AB63" s="78">
        <v>27403.759999999998</v>
      </c>
      <c r="AC63" s="107">
        <v>0</v>
      </c>
      <c r="AD63" s="100"/>
      <c r="AF63" s="108">
        <v>0</v>
      </c>
      <c r="AG63" s="107">
        <v>0</v>
      </c>
      <c r="AH63" s="108">
        <v>0</v>
      </c>
      <c r="AI63" s="107">
        <v>0</v>
      </c>
      <c r="AJ63" s="108">
        <v>6714477.1248000003</v>
      </c>
      <c r="AK63" s="107">
        <v>0</v>
      </c>
      <c r="AL63" s="108">
        <v>7916760</v>
      </c>
      <c r="AM63" s="107">
        <v>0</v>
      </c>
      <c r="AN63" s="108">
        <v>8848402</v>
      </c>
      <c r="AO63" s="107">
        <v>0</v>
      </c>
      <c r="AP63" s="108">
        <v>10241820</v>
      </c>
      <c r="AQ63" s="107">
        <v>0</v>
      </c>
      <c r="AR63" s="108">
        <v>0</v>
      </c>
      <c r="AS63" s="107">
        <v>0</v>
      </c>
      <c r="AT63" s="108">
        <v>0</v>
      </c>
      <c r="AU63" s="107">
        <v>0</v>
      </c>
      <c r="AV63" s="108">
        <v>0</v>
      </c>
      <c r="AW63" s="107">
        <v>0</v>
      </c>
      <c r="AX63" s="108">
        <v>0</v>
      </c>
      <c r="AY63" s="107">
        <v>0</v>
      </c>
      <c r="AZ63" s="108">
        <v>0</v>
      </c>
      <c r="BA63" s="107">
        <v>0</v>
      </c>
      <c r="BB63" s="108">
        <v>0</v>
      </c>
      <c r="BC63" s="107">
        <v>0</v>
      </c>
      <c r="BD63" s="108">
        <v>0</v>
      </c>
      <c r="BE63" s="107">
        <v>0</v>
      </c>
      <c r="BF63" s="78">
        <v>33721459.124799997</v>
      </c>
      <c r="BG63" s="107">
        <v>0</v>
      </c>
    </row>
    <row r="64" spans="1:59" ht="15.75" customHeight="1" x14ac:dyDescent="0.25">
      <c r="A64" s="32"/>
      <c r="B64" s="75"/>
      <c r="C64" s="104"/>
      <c r="D64" s="75"/>
      <c r="E64" s="104"/>
      <c r="F64" s="75"/>
      <c r="G64" s="104"/>
      <c r="H64" s="75"/>
      <c r="I64" s="104"/>
      <c r="J64" s="75"/>
      <c r="K64" s="104"/>
      <c r="L64" s="75"/>
      <c r="M64" s="104"/>
      <c r="N64" s="75"/>
      <c r="O64" s="104"/>
      <c r="P64" s="75"/>
      <c r="Q64" s="104"/>
      <c r="R64" s="75"/>
      <c r="S64" s="104"/>
      <c r="T64" s="75"/>
      <c r="U64" s="104"/>
      <c r="V64" s="75"/>
      <c r="W64" s="104"/>
      <c r="X64" s="75"/>
      <c r="Y64" s="104"/>
      <c r="Z64" s="75"/>
      <c r="AA64" s="104"/>
      <c r="AB64" s="81"/>
      <c r="AC64" s="104"/>
      <c r="AD64" s="100"/>
      <c r="AE64" s="105"/>
      <c r="AF64" s="106"/>
      <c r="AG64" s="104"/>
      <c r="AH64" s="106"/>
      <c r="AI64" s="104"/>
      <c r="AJ64" s="106"/>
      <c r="AK64" s="104"/>
      <c r="AL64" s="106"/>
      <c r="AM64" s="104"/>
      <c r="AN64" s="106"/>
      <c r="AO64" s="104"/>
      <c r="AP64" s="106"/>
      <c r="AQ64" s="104"/>
      <c r="AR64" s="106"/>
      <c r="AS64" s="104"/>
      <c r="AT64" s="106"/>
      <c r="AU64" s="104"/>
      <c r="AV64" s="106"/>
      <c r="AW64" s="104"/>
      <c r="AX64" s="106"/>
      <c r="AY64" s="104"/>
      <c r="AZ64" s="106"/>
      <c r="BA64" s="104"/>
      <c r="BB64" s="106"/>
      <c r="BC64" s="104"/>
      <c r="BD64" s="106"/>
      <c r="BE64" s="104"/>
      <c r="BF64" s="81"/>
      <c r="BG64" s="104"/>
    </row>
    <row r="65" spans="1:59" ht="15.75" customHeight="1" x14ac:dyDescent="0.25">
      <c r="A65" s="38" t="s">
        <v>117</v>
      </c>
      <c r="B65" s="82">
        <v>-380.49</v>
      </c>
      <c r="C65" s="107">
        <v>0</v>
      </c>
      <c r="D65" s="82">
        <v>-5835</v>
      </c>
      <c r="E65" s="107">
        <v>0</v>
      </c>
      <c r="F65" s="82">
        <v>-5849.43</v>
      </c>
      <c r="G65" s="107">
        <v>0</v>
      </c>
      <c r="H65" s="82">
        <v>-2292.16</v>
      </c>
      <c r="I65" s="107">
        <v>0</v>
      </c>
      <c r="J65" s="82">
        <v>585</v>
      </c>
      <c r="K65" s="107">
        <v>0</v>
      </c>
      <c r="L65" s="82">
        <v>284</v>
      </c>
      <c r="M65" s="107">
        <v>0</v>
      </c>
      <c r="N65" s="82">
        <v>0</v>
      </c>
      <c r="O65" s="107">
        <v>0</v>
      </c>
      <c r="P65" s="82">
        <v>0</v>
      </c>
      <c r="Q65" s="107">
        <v>0</v>
      </c>
      <c r="R65" s="82">
        <v>0</v>
      </c>
      <c r="S65" s="107">
        <v>0</v>
      </c>
      <c r="T65" s="82">
        <v>0</v>
      </c>
      <c r="U65" s="107">
        <v>0</v>
      </c>
      <c r="V65" s="82">
        <v>0</v>
      </c>
      <c r="W65" s="107">
        <v>0</v>
      </c>
      <c r="X65" s="82">
        <v>0</v>
      </c>
      <c r="Y65" s="107">
        <v>0</v>
      </c>
      <c r="Z65" s="82">
        <v>0</v>
      </c>
      <c r="AA65" s="107">
        <v>0</v>
      </c>
      <c r="AB65" s="110">
        <v>-13488.079999999998</v>
      </c>
      <c r="AC65" s="107">
        <v>0</v>
      </c>
      <c r="AD65" s="111"/>
      <c r="AE65" s="105"/>
      <c r="AF65" s="112">
        <v>-451614.99570000003</v>
      </c>
      <c r="AG65" s="107">
        <v>0</v>
      </c>
      <c r="AH65" s="112">
        <v>-6920134.9500000002</v>
      </c>
      <c r="AI65" s="107">
        <v>0</v>
      </c>
      <c r="AJ65" s="112">
        <v>-7136187.6113999989</v>
      </c>
      <c r="AK65" s="107">
        <v>0</v>
      </c>
      <c r="AL65" s="112">
        <v>-3024413.4335999992</v>
      </c>
      <c r="AM65" s="107">
        <v>0</v>
      </c>
      <c r="AN65" s="112">
        <v>699502.04999999981</v>
      </c>
      <c r="AO65" s="107">
        <v>0</v>
      </c>
      <c r="AP65" s="112">
        <v>342197.28000000119</v>
      </c>
      <c r="AQ65" s="107">
        <v>0</v>
      </c>
      <c r="AR65" s="112">
        <v>0</v>
      </c>
      <c r="AS65" s="107">
        <v>0</v>
      </c>
      <c r="AT65" s="112">
        <v>0</v>
      </c>
      <c r="AU65" s="107">
        <v>0</v>
      </c>
      <c r="AV65" s="112">
        <v>0</v>
      </c>
      <c r="AW65" s="107">
        <v>0</v>
      </c>
      <c r="AX65" s="112">
        <v>0</v>
      </c>
      <c r="AY65" s="107">
        <v>0</v>
      </c>
      <c r="AZ65" s="112">
        <v>0</v>
      </c>
      <c r="BA65" s="107">
        <v>0</v>
      </c>
      <c r="BB65" s="112">
        <v>0</v>
      </c>
      <c r="BC65" s="107">
        <v>0</v>
      </c>
      <c r="BD65" s="112">
        <v>0</v>
      </c>
      <c r="BE65" s="107">
        <v>0</v>
      </c>
      <c r="BF65" s="110">
        <v>-16490651.660700008</v>
      </c>
      <c r="BG65" s="107">
        <v>0</v>
      </c>
    </row>
    <row r="66" spans="1:59" x14ac:dyDescent="0.25">
      <c r="A66" s="38" t="s">
        <v>118</v>
      </c>
      <c r="B66" s="45">
        <v>0</v>
      </c>
      <c r="C66" s="107"/>
      <c r="D66" s="45">
        <v>0</v>
      </c>
      <c r="E66" s="107"/>
      <c r="F66" s="45">
        <v>0</v>
      </c>
      <c r="G66" s="107"/>
      <c r="H66" s="45">
        <v>0</v>
      </c>
      <c r="I66" s="107"/>
      <c r="J66" s="45">
        <v>0</v>
      </c>
      <c r="K66" s="107"/>
      <c r="L66" s="45">
        <v>0</v>
      </c>
      <c r="M66" s="107"/>
      <c r="N66" s="45">
        <v>0</v>
      </c>
      <c r="O66" s="107"/>
      <c r="P66" s="45">
        <v>0</v>
      </c>
      <c r="Q66" s="107"/>
      <c r="R66" s="45">
        <v>0</v>
      </c>
      <c r="S66" s="107"/>
      <c r="T66" s="45">
        <v>0</v>
      </c>
      <c r="U66" s="107"/>
      <c r="V66" s="45">
        <v>0</v>
      </c>
      <c r="W66" s="107"/>
      <c r="X66" s="45">
        <v>0</v>
      </c>
      <c r="Y66" s="107"/>
      <c r="Z66" s="45">
        <v>0</v>
      </c>
      <c r="AA66" s="107"/>
      <c r="AB66" s="80">
        <v>0</v>
      </c>
      <c r="AC66" s="107"/>
      <c r="AD66" s="100"/>
      <c r="AE66" s="105"/>
      <c r="AF66" s="109">
        <v>0</v>
      </c>
      <c r="AG66" s="107"/>
      <c r="AH66" s="109">
        <v>0</v>
      </c>
      <c r="AI66" s="107"/>
      <c r="AJ66" s="109">
        <v>0</v>
      </c>
      <c r="AK66" s="107"/>
      <c r="AL66" s="109">
        <v>0</v>
      </c>
      <c r="AM66" s="107"/>
      <c r="AN66" s="109">
        <v>0</v>
      </c>
      <c r="AO66" s="107"/>
      <c r="AP66" s="109">
        <v>0</v>
      </c>
      <c r="AQ66" s="107"/>
      <c r="AR66" s="109">
        <v>0</v>
      </c>
      <c r="AS66" s="107"/>
      <c r="AT66" s="109">
        <v>0</v>
      </c>
      <c r="AU66" s="107"/>
      <c r="AV66" s="109">
        <v>0</v>
      </c>
      <c r="AW66" s="107"/>
      <c r="AX66" s="109">
        <v>0</v>
      </c>
      <c r="AY66" s="107"/>
      <c r="AZ66" s="109">
        <v>0</v>
      </c>
      <c r="BA66" s="107"/>
      <c r="BB66" s="109">
        <v>0</v>
      </c>
      <c r="BC66" s="107"/>
      <c r="BD66" s="109">
        <v>0</v>
      </c>
      <c r="BE66" s="107"/>
      <c r="BF66" s="80">
        <v>0</v>
      </c>
      <c r="BG66" s="107"/>
    </row>
    <row r="67" spans="1:59" ht="15.75" customHeight="1" x14ac:dyDescent="0.25">
      <c r="A67" s="32"/>
      <c r="B67" s="75"/>
      <c r="C67" s="104"/>
      <c r="D67" s="75"/>
      <c r="E67" s="104"/>
      <c r="F67" s="75"/>
      <c r="G67" s="104"/>
      <c r="H67" s="75"/>
      <c r="I67" s="104"/>
      <c r="J67" s="75"/>
      <c r="K67" s="104"/>
      <c r="L67" s="75"/>
      <c r="M67" s="104"/>
      <c r="N67" s="75"/>
      <c r="O67" s="104"/>
      <c r="P67" s="75"/>
      <c r="Q67" s="104"/>
      <c r="R67" s="75"/>
      <c r="S67" s="104"/>
      <c r="T67" s="75"/>
      <c r="U67" s="104"/>
      <c r="V67" s="75"/>
      <c r="W67" s="104"/>
      <c r="X67" s="75"/>
      <c r="Y67" s="104"/>
      <c r="Z67" s="75"/>
      <c r="AA67" s="104"/>
      <c r="AB67" s="79"/>
      <c r="AC67" s="104"/>
      <c r="AD67" s="100"/>
      <c r="AE67" s="105"/>
      <c r="AF67" s="106"/>
      <c r="AG67" s="104"/>
      <c r="AH67" s="106"/>
      <c r="AI67" s="104"/>
      <c r="AJ67" s="106"/>
      <c r="AK67" s="104"/>
      <c r="AL67" s="106"/>
      <c r="AM67" s="104"/>
      <c r="AN67" s="106"/>
      <c r="AO67" s="104"/>
      <c r="AP67" s="106"/>
      <c r="AQ67" s="104"/>
      <c r="AR67" s="106"/>
      <c r="AS67" s="104"/>
      <c r="AT67" s="106"/>
      <c r="AU67" s="104"/>
      <c r="AV67" s="106"/>
      <c r="AW67" s="104"/>
      <c r="AX67" s="106"/>
      <c r="AY67" s="104"/>
      <c r="AZ67" s="106"/>
      <c r="BA67" s="104"/>
      <c r="BB67" s="106"/>
      <c r="BC67" s="104"/>
      <c r="BD67" s="106"/>
      <c r="BE67" s="104"/>
      <c r="BF67" s="79"/>
      <c r="BG67" s="104"/>
    </row>
    <row r="68" spans="1:59" ht="15.75" customHeight="1" x14ac:dyDescent="0.25">
      <c r="A68" s="42" t="s">
        <v>109</v>
      </c>
      <c r="B68" s="75">
        <v>0</v>
      </c>
      <c r="C68" s="104">
        <v>0</v>
      </c>
      <c r="D68" s="75">
        <v>0</v>
      </c>
      <c r="E68" s="104">
        <v>0</v>
      </c>
      <c r="F68" s="75">
        <v>0</v>
      </c>
      <c r="G68" s="104">
        <v>0</v>
      </c>
      <c r="H68" s="75">
        <v>0</v>
      </c>
      <c r="I68" s="104">
        <v>0</v>
      </c>
      <c r="J68" s="75">
        <v>0</v>
      </c>
      <c r="K68" s="104">
        <v>0</v>
      </c>
      <c r="L68" s="75">
        <v>0</v>
      </c>
      <c r="M68" s="104">
        <v>0</v>
      </c>
      <c r="N68" s="75">
        <v>0</v>
      </c>
      <c r="O68" s="104">
        <v>0</v>
      </c>
      <c r="P68" s="75">
        <v>0</v>
      </c>
      <c r="Q68" s="104">
        <v>0</v>
      </c>
      <c r="R68" s="75">
        <v>0</v>
      </c>
      <c r="S68" s="104">
        <v>0</v>
      </c>
      <c r="T68" s="75">
        <v>0</v>
      </c>
      <c r="U68" s="104">
        <v>0</v>
      </c>
      <c r="V68" s="75">
        <v>0</v>
      </c>
      <c r="W68" s="104">
        <v>0</v>
      </c>
      <c r="X68" s="75">
        <v>0</v>
      </c>
      <c r="Y68" s="104">
        <v>0</v>
      </c>
      <c r="Z68" s="75">
        <v>0</v>
      </c>
      <c r="AA68" s="104">
        <v>0</v>
      </c>
      <c r="AB68" s="77">
        <v>0</v>
      </c>
      <c r="AC68" s="104">
        <v>0</v>
      </c>
      <c r="AD68" s="100"/>
      <c r="AE68" s="105"/>
      <c r="AF68" s="106">
        <v>0</v>
      </c>
      <c r="AG68" s="104">
        <v>0</v>
      </c>
      <c r="AH68" s="106">
        <v>0</v>
      </c>
      <c r="AI68" s="104">
        <v>0</v>
      </c>
      <c r="AJ68" s="106">
        <v>0</v>
      </c>
      <c r="AK68" s="104">
        <v>0</v>
      </c>
      <c r="AL68" s="106">
        <v>0</v>
      </c>
      <c r="AM68" s="104">
        <v>0</v>
      </c>
      <c r="AN68" s="106">
        <v>0</v>
      </c>
      <c r="AO68" s="104">
        <v>0</v>
      </c>
      <c r="AP68" s="106">
        <v>0</v>
      </c>
      <c r="AQ68" s="104">
        <v>0</v>
      </c>
      <c r="AR68" s="106">
        <v>0</v>
      </c>
      <c r="AS68" s="104">
        <v>0</v>
      </c>
      <c r="AT68" s="106">
        <v>0</v>
      </c>
      <c r="AU68" s="104">
        <v>0</v>
      </c>
      <c r="AV68" s="106">
        <v>0</v>
      </c>
      <c r="AW68" s="104">
        <v>0</v>
      </c>
      <c r="AX68" s="106">
        <v>0</v>
      </c>
      <c r="AY68" s="104">
        <v>0</v>
      </c>
      <c r="AZ68" s="106">
        <v>0</v>
      </c>
      <c r="BA68" s="104">
        <v>0</v>
      </c>
      <c r="BB68" s="106">
        <v>0</v>
      </c>
      <c r="BC68" s="104">
        <v>0</v>
      </c>
      <c r="BD68" s="106">
        <v>0</v>
      </c>
      <c r="BE68" s="104">
        <v>0</v>
      </c>
      <c r="BF68" s="77">
        <v>0</v>
      </c>
      <c r="BG68" s="104">
        <v>0</v>
      </c>
    </row>
    <row r="69" spans="1:59" ht="15.75" customHeight="1" x14ac:dyDescent="0.25">
      <c r="A69" s="42" t="s">
        <v>52</v>
      </c>
      <c r="B69" s="75">
        <v>0</v>
      </c>
      <c r="C69" s="104">
        <v>0</v>
      </c>
      <c r="D69" s="75">
        <v>0</v>
      </c>
      <c r="E69" s="104">
        <v>0</v>
      </c>
      <c r="F69" s="75">
        <v>0</v>
      </c>
      <c r="G69" s="104">
        <v>0</v>
      </c>
      <c r="H69" s="75">
        <v>0</v>
      </c>
      <c r="I69" s="104">
        <v>0</v>
      </c>
      <c r="J69" s="75">
        <v>0</v>
      </c>
      <c r="K69" s="104">
        <v>0</v>
      </c>
      <c r="L69" s="75">
        <v>0</v>
      </c>
      <c r="M69" s="104">
        <v>0</v>
      </c>
      <c r="N69" s="75">
        <v>0</v>
      </c>
      <c r="O69" s="104">
        <v>0</v>
      </c>
      <c r="P69" s="75">
        <v>0</v>
      </c>
      <c r="Q69" s="104">
        <v>0</v>
      </c>
      <c r="R69" s="75">
        <v>0</v>
      </c>
      <c r="S69" s="104">
        <v>0</v>
      </c>
      <c r="T69" s="75">
        <v>0</v>
      </c>
      <c r="U69" s="104">
        <v>0</v>
      </c>
      <c r="V69" s="75">
        <v>0</v>
      </c>
      <c r="W69" s="104">
        <v>0</v>
      </c>
      <c r="X69" s="75">
        <v>0</v>
      </c>
      <c r="Y69" s="104">
        <v>0</v>
      </c>
      <c r="Z69" s="75">
        <v>0</v>
      </c>
      <c r="AA69" s="104">
        <v>0</v>
      </c>
      <c r="AB69" s="77">
        <v>0</v>
      </c>
      <c r="AC69" s="104">
        <v>0</v>
      </c>
      <c r="AD69" s="100"/>
      <c r="AE69" s="105"/>
      <c r="AF69" s="106">
        <v>0</v>
      </c>
      <c r="AG69" s="104">
        <v>0</v>
      </c>
      <c r="AH69" s="106">
        <v>0</v>
      </c>
      <c r="AI69" s="104">
        <v>0</v>
      </c>
      <c r="AJ69" s="106">
        <v>0</v>
      </c>
      <c r="AK69" s="104">
        <v>0</v>
      </c>
      <c r="AL69" s="106">
        <v>0</v>
      </c>
      <c r="AM69" s="104">
        <v>0</v>
      </c>
      <c r="AN69" s="106">
        <v>0</v>
      </c>
      <c r="AO69" s="104">
        <v>0</v>
      </c>
      <c r="AP69" s="106">
        <v>0</v>
      </c>
      <c r="AQ69" s="104">
        <v>0</v>
      </c>
      <c r="AR69" s="106">
        <v>0</v>
      </c>
      <c r="AS69" s="104">
        <v>0</v>
      </c>
      <c r="AT69" s="106">
        <v>0</v>
      </c>
      <c r="AU69" s="104">
        <v>0</v>
      </c>
      <c r="AV69" s="106">
        <v>0</v>
      </c>
      <c r="AW69" s="104">
        <v>0</v>
      </c>
      <c r="AX69" s="106">
        <v>0</v>
      </c>
      <c r="AY69" s="104">
        <v>0</v>
      </c>
      <c r="AZ69" s="106">
        <v>0</v>
      </c>
      <c r="BA69" s="104">
        <v>0</v>
      </c>
      <c r="BB69" s="106">
        <v>0</v>
      </c>
      <c r="BC69" s="104">
        <v>0</v>
      </c>
      <c r="BD69" s="106">
        <v>0</v>
      </c>
      <c r="BE69" s="104">
        <v>0</v>
      </c>
      <c r="BF69" s="77">
        <v>0</v>
      </c>
      <c r="BG69" s="104">
        <v>0</v>
      </c>
    </row>
    <row r="70" spans="1:59" ht="15.75" customHeight="1" x14ac:dyDescent="0.25">
      <c r="A70" s="42" t="s">
        <v>55</v>
      </c>
      <c r="B70" s="75">
        <v>0</v>
      </c>
      <c r="C70" s="104">
        <v>0</v>
      </c>
      <c r="D70" s="75">
        <v>0</v>
      </c>
      <c r="E70" s="104">
        <v>0</v>
      </c>
      <c r="F70" s="75">
        <v>0</v>
      </c>
      <c r="G70" s="104">
        <v>0</v>
      </c>
      <c r="H70" s="75">
        <v>0</v>
      </c>
      <c r="I70" s="104">
        <v>0</v>
      </c>
      <c r="J70" s="75">
        <v>0</v>
      </c>
      <c r="K70" s="104">
        <v>0</v>
      </c>
      <c r="L70" s="75">
        <v>0</v>
      </c>
      <c r="M70" s="104">
        <v>0</v>
      </c>
      <c r="N70" s="75">
        <v>0</v>
      </c>
      <c r="O70" s="104">
        <v>0</v>
      </c>
      <c r="P70" s="75">
        <v>0</v>
      </c>
      <c r="Q70" s="104">
        <v>0</v>
      </c>
      <c r="R70" s="75">
        <v>0</v>
      </c>
      <c r="S70" s="104">
        <v>0</v>
      </c>
      <c r="T70" s="75">
        <v>0</v>
      </c>
      <c r="U70" s="104">
        <v>0</v>
      </c>
      <c r="V70" s="75">
        <v>0</v>
      </c>
      <c r="W70" s="104">
        <v>0</v>
      </c>
      <c r="X70" s="75">
        <v>0</v>
      </c>
      <c r="Y70" s="104">
        <v>0</v>
      </c>
      <c r="Z70" s="75">
        <v>0</v>
      </c>
      <c r="AA70" s="104">
        <v>0</v>
      </c>
      <c r="AB70" s="77">
        <v>0</v>
      </c>
      <c r="AC70" s="104">
        <v>0</v>
      </c>
      <c r="AD70" s="100"/>
      <c r="AE70" s="105"/>
      <c r="AF70" s="106">
        <v>0</v>
      </c>
      <c r="AG70" s="104">
        <v>0</v>
      </c>
      <c r="AH70" s="106">
        <v>0</v>
      </c>
      <c r="AI70" s="104">
        <v>0</v>
      </c>
      <c r="AJ70" s="106">
        <v>0</v>
      </c>
      <c r="AK70" s="104">
        <v>0</v>
      </c>
      <c r="AL70" s="106">
        <v>0</v>
      </c>
      <c r="AM70" s="104">
        <v>0</v>
      </c>
      <c r="AN70" s="106">
        <v>0</v>
      </c>
      <c r="AO70" s="104">
        <v>0</v>
      </c>
      <c r="AP70" s="106">
        <v>0</v>
      </c>
      <c r="AQ70" s="104">
        <v>0</v>
      </c>
      <c r="AR70" s="106">
        <v>0</v>
      </c>
      <c r="AS70" s="104">
        <v>0</v>
      </c>
      <c r="AT70" s="106">
        <v>0</v>
      </c>
      <c r="AU70" s="104">
        <v>0</v>
      </c>
      <c r="AV70" s="106">
        <v>0</v>
      </c>
      <c r="AW70" s="104">
        <v>0</v>
      </c>
      <c r="AX70" s="106">
        <v>0</v>
      </c>
      <c r="AY70" s="104">
        <v>0</v>
      </c>
      <c r="AZ70" s="106">
        <v>0</v>
      </c>
      <c r="BA70" s="104">
        <v>0</v>
      </c>
      <c r="BB70" s="106">
        <v>0</v>
      </c>
      <c r="BC70" s="104">
        <v>0</v>
      </c>
      <c r="BD70" s="106">
        <v>0</v>
      </c>
      <c r="BE70" s="104">
        <v>0</v>
      </c>
      <c r="BF70" s="77">
        <v>0</v>
      </c>
      <c r="BG70" s="104">
        <v>0</v>
      </c>
    </row>
    <row r="71" spans="1:59" ht="15.75" customHeight="1" x14ac:dyDescent="0.25">
      <c r="A71" s="42" t="s">
        <v>56</v>
      </c>
      <c r="B71" s="75">
        <v>0</v>
      </c>
      <c r="C71" s="104">
        <v>0</v>
      </c>
      <c r="D71" s="75">
        <v>0</v>
      </c>
      <c r="E71" s="104">
        <v>0</v>
      </c>
      <c r="F71" s="75">
        <v>0</v>
      </c>
      <c r="G71" s="104">
        <v>0</v>
      </c>
      <c r="H71" s="75">
        <v>0</v>
      </c>
      <c r="I71" s="104">
        <v>0</v>
      </c>
      <c r="J71" s="75">
        <v>0</v>
      </c>
      <c r="K71" s="104">
        <v>0</v>
      </c>
      <c r="L71" s="75">
        <v>0</v>
      </c>
      <c r="M71" s="104">
        <v>0</v>
      </c>
      <c r="N71" s="75">
        <v>0</v>
      </c>
      <c r="O71" s="104">
        <v>0</v>
      </c>
      <c r="P71" s="75">
        <v>0</v>
      </c>
      <c r="Q71" s="104">
        <v>0</v>
      </c>
      <c r="R71" s="75">
        <v>0</v>
      </c>
      <c r="S71" s="104">
        <v>0</v>
      </c>
      <c r="T71" s="75">
        <v>0</v>
      </c>
      <c r="U71" s="104">
        <v>0</v>
      </c>
      <c r="V71" s="75">
        <v>0</v>
      </c>
      <c r="W71" s="104">
        <v>0</v>
      </c>
      <c r="X71" s="75">
        <v>0</v>
      </c>
      <c r="Y71" s="104">
        <v>0</v>
      </c>
      <c r="Z71" s="75">
        <v>0</v>
      </c>
      <c r="AA71" s="104">
        <v>0</v>
      </c>
      <c r="AB71" s="77">
        <v>0</v>
      </c>
      <c r="AC71" s="104">
        <v>0</v>
      </c>
      <c r="AD71" s="100"/>
      <c r="AE71" s="105"/>
      <c r="AF71" s="106">
        <v>0</v>
      </c>
      <c r="AG71" s="104">
        <v>0</v>
      </c>
      <c r="AH71" s="106">
        <v>0</v>
      </c>
      <c r="AI71" s="104">
        <v>0</v>
      </c>
      <c r="AJ71" s="106">
        <v>0</v>
      </c>
      <c r="AK71" s="104">
        <v>0</v>
      </c>
      <c r="AL71" s="106">
        <v>0</v>
      </c>
      <c r="AM71" s="104">
        <v>0</v>
      </c>
      <c r="AN71" s="106">
        <v>0</v>
      </c>
      <c r="AO71" s="104">
        <v>0</v>
      </c>
      <c r="AP71" s="106">
        <v>0</v>
      </c>
      <c r="AQ71" s="104">
        <v>0</v>
      </c>
      <c r="AR71" s="106">
        <v>0</v>
      </c>
      <c r="AS71" s="104">
        <v>0</v>
      </c>
      <c r="AT71" s="106">
        <v>0</v>
      </c>
      <c r="AU71" s="104">
        <v>0</v>
      </c>
      <c r="AV71" s="106">
        <v>0</v>
      </c>
      <c r="AW71" s="104">
        <v>0</v>
      </c>
      <c r="AX71" s="106">
        <v>0</v>
      </c>
      <c r="AY71" s="104">
        <v>0</v>
      </c>
      <c r="AZ71" s="106">
        <v>0</v>
      </c>
      <c r="BA71" s="104">
        <v>0</v>
      </c>
      <c r="BB71" s="106">
        <v>0</v>
      </c>
      <c r="BC71" s="104">
        <v>0</v>
      </c>
      <c r="BD71" s="106">
        <v>0</v>
      </c>
      <c r="BE71" s="104">
        <v>0</v>
      </c>
      <c r="BF71" s="77">
        <v>0</v>
      </c>
      <c r="BG71" s="104">
        <v>0</v>
      </c>
    </row>
    <row r="72" spans="1:59" ht="15.75" customHeight="1" x14ac:dyDescent="0.25">
      <c r="A72" s="42" t="s">
        <v>57</v>
      </c>
      <c r="B72" s="75">
        <v>0</v>
      </c>
      <c r="C72" s="104">
        <v>0</v>
      </c>
      <c r="D72" s="75">
        <v>0</v>
      </c>
      <c r="E72" s="104">
        <v>0</v>
      </c>
      <c r="F72" s="75">
        <v>0</v>
      </c>
      <c r="G72" s="104">
        <v>0</v>
      </c>
      <c r="H72" s="75">
        <v>0</v>
      </c>
      <c r="I72" s="104">
        <v>0</v>
      </c>
      <c r="J72" s="75">
        <v>0</v>
      </c>
      <c r="K72" s="104">
        <v>0</v>
      </c>
      <c r="L72" s="75">
        <v>0</v>
      </c>
      <c r="M72" s="104">
        <v>0</v>
      </c>
      <c r="N72" s="75">
        <v>0</v>
      </c>
      <c r="O72" s="104">
        <v>0</v>
      </c>
      <c r="P72" s="75">
        <v>0</v>
      </c>
      <c r="Q72" s="104">
        <v>0</v>
      </c>
      <c r="R72" s="75">
        <v>0</v>
      </c>
      <c r="S72" s="104">
        <v>0</v>
      </c>
      <c r="T72" s="75">
        <v>0</v>
      </c>
      <c r="U72" s="104">
        <v>0</v>
      </c>
      <c r="V72" s="75">
        <v>0</v>
      </c>
      <c r="W72" s="104">
        <v>0</v>
      </c>
      <c r="X72" s="75">
        <v>0</v>
      </c>
      <c r="Y72" s="104">
        <v>0</v>
      </c>
      <c r="Z72" s="75">
        <v>0</v>
      </c>
      <c r="AA72" s="104">
        <v>0</v>
      </c>
      <c r="AB72" s="77">
        <v>0</v>
      </c>
      <c r="AC72" s="104">
        <v>0</v>
      </c>
      <c r="AD72" s="100"/>
      <c r="AE72" s="105"/>
      <c r="AF72" s="106">
        <v>0</v>
      </c>
      <c r="AG72" s="104">
        <v>0</v>
      </c>
      <c r="AH72" s="106">
        <v>0</v>
      </c>
      <c r="AI72" s="104">
        <v>0</v>
      </c>
      <c r="AJ72" s="106">
        <v>0</v>
      </c>
      <c r="AK72" s="104">
        <v>0</v>
      </c>
      <c r="AL72" s="106">
        <v>0</v>
      </c>
      <c r="AM72" s="104">
        <v>0</v>
      </c>
      <c r="AN72" s="106">
        <v>0</v>
      </c>
      <c r="AO72" s="104">
        <v>0</v>
      </c>
      <c r="AP72" s="106">
        <v>0</v>
      </c>
      <c r="AQ72" s="104">
        <v>0</v>
      </c>
      <c r="AR72" s="106">
        <v>0</v>
      </c>
      <c r="AS72" s="104">
        <v>0</v>
      </c>
      <c r="AT72" s="106">
        <v>0</v>
      </c>
      <c r="AU72" s="104">
        <v>0</v>
      </c>
      <c r="AV72" s="106">
        <v>0</v>
      </c>
      <c r="AW72" s="104">
        <v>0</v>
      </c>
      <c r="AX72" s="106">
        <v>0</v>
      </c>
      <c r="AY72" s="104">
        <v>0</v>
      </c>
      <c r="AZ72" s="106">
        <v>0</v>
      </c>
      <c r="BA72" s="104">
        <v>0</v>
      </c>
      <c r="BB72" s="106">
        <v>0</v>
      </c>
      <c r="BC72" s="104">
        <v>0</v>
      </c>
      <c r="BD72" s="106">
        <v>0</v>
      </c>
      <c r="BE72" s="104">
        <v>0</v>
      </c>
      <c r="BF72" s="77">
        <v>0</v>
      </c>
      <c r="BG72" s="104">
        <v>0</v>
      </c>
    </row>
    <row r="73" spans="1:59" ht="15.75" customHeight="1" x14ac:dyDescent="0.25">
      <c r="A73" s="32"/>
      <c r="B73" s="62"/>
      <c r="C73" s="104">
        <v>0</v>
      </c>
      <c r="D73" s="62"/>
      <c r="E73" s="104">
        <v>0</v>
      </c>
      <c r="F73" s="62"/>
      <c r="G73" s="104">
        <v>0</v>
      </c>
      <c r="H73" s="62"/>
      <c r="I73" s="104">
        <v>0</v>
      </c>
      <c r="J73" s="62"/>
      <c r="K73" s="104">
        <v>0</v>
      </c>
      <c r="L73" s="62"/>
      <c r="M73" s="104">
        <v>0</v>
      </c>
      <c r="N73" s="62"/>
      <c r="O73" s="104">
        <v>0</v>
      </c>
      <c r="P73" s="62"/>
      <c r="Q73" s="104">
        <v>0</v>
      </c>
      <c r="R73" s="62"/>
      <c r="S73" s="104">
        <v>0</v>
      </c>
      <c r="T73" s="62"/>
      <c r="U73" s="104">
        <v>0</v>
      </c>
      <c r="V73" s="62"/>
      <c r="W73" s="104">
        <v>0</v>
      </c>
      <c r="X73" s="62"/>
      <c r="Y73" s="104">
        <v>0</v>
      </c>
      <c r="Z73" s="62"/>
      <c r="AA73" s="104">
        <v>0</v>
      </c>
      <c r="AB73" s="83"/>
      <c r="AC73" s="104">
        <v>0</v>
      </c>
      <c r="AD73" s="100"/>
      <c r="AE73" s="105"/>
      <c r="AF73" s="113"/>
      <c r="AG73" s="104">
        <v>0</v>
      </c>
      <c r="AH73" s="113"/>
      <c r="AI73" s="104">
        <v>0</v>
      </c>
      <c r="AJ73" s="113"/>
      <c r="AK73" s="104">
        <v>0</v>
      </c>
      <c r="AL73" s="113"/>
      <c r="AM73" s="104">
        <v>0</v>
      </c>
      <c r="AN73" s="113"/>
      <c r="AO73" s="104">
        <v>0</v>
      </c>
      <c r="AP73" s="113"/>
      <c r="AQ73" s="104">
        <v>0</v>
      </c>
      <c r="AR73" s="113"/>
      <c r="AS73" s="104">
        <v>0</v>
      </c>
      <c r="AT73" s="113"/>
      <c r="AU73" s="104">
        <v>0</v>
      </c>
      <c r="AV73" s="113"/>
      <c r="AW73" s="104">
        <v>0</v>
      </c>
      <c r="AX73" s="113"/>
      <c r="AY73" s="104">
        <v>0</v>
      </c>
      <c r="AZ73" s="113"/>
      <c r="BA73" s="104">
        <v>0</v>
      </c>
      <c r="BB73" s="113"/>
      <c r="BC73" s="104">
        <v>0</v>
      </c>
      <c r="BD73" s="113"/>
      <c r="BE73" s="104">
        <v>0</v>
      </c>
      <c r="BF73" s="83"/>
      <c r="BG73" s="104">
        <v>0</v>
      </c>
    </row>
    <row r="74" spans="1:59" ht="15.75" customHeight="1" x14ac:dyDescent="0.25">
      <c r="A74" s="38" t="s">
        <v>59</v>
      </c>
      <c r="B74" s="60">
        <v>0</v>
      </c>
      <c r="C74" s="107">
        <v>0</v>
      </c>
      <c r="D74" s="60">
        <v>0</v>
      </c>
      <c r="E74" s="107">
        <v>0</v>
      </c>
      <c r="F74" s="60">
        <v>0</v>
      </c>
      <c r="G74" s="107">
        <v>0</v>
      </c>
      <c r="H74" s="60">
        <v>0</v>
      </c>
      <c r="I74" s="107">
        <v>0</v>
      </c>
      <c r="J74" s="60">
        <v>0</v>
      </c>
      <c r="K74" s="107">
        <v>0</v>
      </c>
      <c r="L74" s="60">
        <v>0</v>
      </c>
      <c r="M74" s="107">
        <v>0</v>
      </c>
      <c r="N74" s="60">
        <v>0</v>
      </c>
      <c r="O74" s="107">
        <v>0</v>
      </c>
      <c r="P74" s="60">
        <v>0</v>
      </c>
      <c r="Q74" s="107">
        <v>0</v>
      </c>
      <c r="R74" s="60">
        <v>0</v>
      </c>
      <c r="S74" s="107">
        <v>0</v>
      </c>
      <c r="T74" s="60">
        <v>0</v>
      </c>
      <c r="U74" s="107">
        <v>0</v>
      </c>
      <c r="V74" s="60">
        <v>0</v>
      </c>
      <c r="W74" s="107">
        <v>0</v>
      </c>
      <c r="X74" s="60">
        <v>0</v>
      </c>
      <c r="Y74" s="107">
        <v>0</v>
      </c>
      <c r="Z74" s="60">
        <v>0</v>
      </c>
      <c r="AA74" s="107">
        <v>0</v>
      </c>
      <c r="AB74" s="78">
        <v>0</v>
      </c>
      <c r="AC74" s="107">
        <v>0</v>
      </c>
      <c r="AD74" s="100"/>
      <c r="AE74" s="105"/>
      <c r="AF74" s="108">
        <v>0</v>
      </c>
      <c r="AG74" s="107">
        <v>0</v>
      </c>
      <c r="AH74" s="108">
        <v>0</v>
      </c>
      <c r="AI74" s="107">
        <v>0</v>
      </c>
      <c r="AJ74" s="108">
        <v>0</v>
      </c>
      <c r="AK74" s="107">
        <v>0</v>
      </c>
      <c r="AL74" s="108">
        <v>0</v>
      </c>
      <c r="AM74" s="107">
        <v>0</v>
      </c>
      <c r="AN74" s="108">
        <v>0</v>
      </c>
      <c r="AO74" s="107">
        <v>0</v>
      </c>
      <c r="AP74" s="108">
        <v>0</v>
      </c>
      <c r="AQ74" s="107">
        <v>0</v>
      </c>
      <c r="AR74" s="108">
        <v>0</v>
      </c>
      <c r="AS74" s="107">
        <v>0</v>
      </c>
      <c r="AT74" s="108">
        <v>0</v>
      </c>
      <c r="AU74" s="107">
        <v>0</v>
      </c>
      <c r="AV74" s="108">
        <v>0</v>
      </c>
      <c r="AW74" s="107">
        <v>0</v>
      </c>
      <c r="AX74" s="108">
        <v>0</v>
      </c>
      <c r="AY74" s="107">
        <v>0</v>
      </c>
      <c r="AZ74" s="108">
        <v>0</v>
      </c>
      <c r="BA74" s="107">
        <v>0</v>
      </c>
      <c r="BB74" s="108">
        <v>0</v>
      </c>
      <c r="BC74" s="107">
        <v>0</v>
      </c>
      <c r="BD74" s="108">
        <v>0</v>
      </c>
      <c r="BE74" s="107">
        <v>0</v>
      </c>
      <c r="BF74" s="78">
        <v>0</v>
      </c>
      <c r="BG74" s="107">
        <v>0</v>
      </c>
    </row>
    <row r="75" spans="1:59" ht="15.75" customHeight="1" x14ac:dyDescent="0.25">
      <c r="A75" s="32"/>
      <c r="B75" s="62"/>
      <c r="C75" s="104"/>
      <c r="D75" s="62"/>
      <c r="E75" s="104"/>
      <c r="F75" s="62"/>
      <c r="G75" s="104"/>
      <c r="H75" s="62"/>
      <c r="I75" s="104"/>
      <c r="J75" s="62"/>
      <c r="K75" s="104"/>
      <c r="L75" s="62"/>
      <c r="M75" s="104"/>
      <c r="N75" s="62"/>
      <c r="O75" s="104"/>
      <c r="P75" s="62"/>
      <c r="Q75" s="104"/>
      <c r="R75" s="62"/>
      <c r="S75" s="104"/>
      <c r="T75" s="62"/>
      <c r="U75" s="104"/>
      <c r="V75" s="62"/>
      <c r="W75" s="104"/>
      <c r="X75" s="62"/>
      <c r="Y75" s="104"/>
      <c r="Z75" s="62"/>
      <c r="AA75" s="104"/>
      <c r="AB75" s="84"/>
      <c r="AC75" s="104"/>
      <c r="AD75" s="100"/>
      <c r="AE75" s="105"/>
      <c r="AF75" s="113"/>
      <c r="AG75" s="104"/>
      <c r="AH75" s="113"/>
      <c r="AI75" s="104"/>
      <c r="AJ75" s="113"/>
      <c r="AK75" s="104"/>
      <c r="AL75" s="113"/>
      <c r="AM75" s="104"/>
      <c r="AN75" s="113"/>
      <c r="AO75" s="104"/>
      <c r="AP75" s="113"/>
      <c r="AQ75" s="104"/>
      <c r="AR75" s="113"/>
      <c r="AS75" s="104"/>
      <c r="AT75" s="113"/>
      <c r="AU75" s="104"/>
      <c r="AV75" s="113"/>
      <c r="AW75" s="104"/>
      <c r="AX75" s="113"/>
      <c r="AY75" s="104"/>
      <c r="AZ75" s="113"/>
      <c r="BA75" s="104"/>
      <c r="BB75" s="113"/>
      <c r="BC75" s="104"/>
      <c r="BD75" s="113"/>
      <c r="BE75" s="104"/>
      <c r="BF75" s="84"/>
      <c r="BG75" s="104"/>
    </row>
    <row r="76" spans="1:59" ht="15.75" customHeight="1" x14ac:dyDescent="0.25">
      <c r="A76" s="32" t="s">
        <v>60</v>
      </c>
      <c r="B76" s="75">
        <v>0</v>
      </c>
      <c r="C76" s="104">
        <v>0</v>
      </c>
      <c r="D76" s="75">
        <v>0</v>
      </c>
      <c r="E76" s="104">
        <v>0</v>
      </c>
      <c r="F76" s="75">
        <v>0</v>
      </c>
      <c r="G76" s="104">
        <v>0</v>
      </c>
      <c r="H76" s="75">
        <v>0</v>
      </c>
      <c r="I76" s="104">
        <v>0</v>
      </c>
      <c r="J76" s="75">
        <v>0</v>
      </c>
      <c r="K76" s="104">
        <v>0</v>
      </c>
      <c r="L76" s="75">
        <v>0</v>
      </c>
      <c r="M76" s="104">
        <v>0</v>
      </c>
      <c r="N76" s="75">
        <v>0</v>
      </c>
      <c r="O76" s="104">
        <v>0</v>
      </c>
      <c r="P76" s="75">
        <v>0</v>
      </c>
      <c r="Q76" s="104">
        <v>0</v>
      </c>
      <c r="R76" s="75">
        <v>0</v>
      </c>
      <c r="S76" s="104">
        <v>0</v>
      </c>
      <c r="T76" s="75">
        <v>0</v>
      </c>
      <c r="U76" s="104">
        <v>0</v>
      </c>
      <c r="V76" s="75">
        <v>0</v>
      </c>
      <c r="W76" s="104">
        <v>0</v>
      </c>
      <c r="X76" s="75">
        <v>0</v>
      </c>
      <c r="Y76" s="104">
        <v>0</v>
      </c>
      <c r="Z76" s="75">
        <v>0</v>
      </c>
      <c r="AA76" s="104">
        <v>0</v>
      </c>
      <c r="AB76" s="77">
        <v>0</v>
      </c>
      <c r="AC76" s="104">
        <v>0</v>
      </c>
      <c r="AD76" s="100"/>
      <c r="AE76" s="105"/>
      <c r="AF76" s="106">
        <v>0</v>
      </c>
      <c r="AG76" s="104">
        <v>0</v>
      </c>
      <c r="AH76" s="106">
        <v>0</v>
      </c>
      <c r="AI76" s="104">
        <v>0</v>
      </c>
      <c r="AJ76" s="106">
        <v>0</v>
      </c>
      <c r="AK76" s="104">
        <v>0</v>
      </c>
      <c r="AL76" s="106">
        <v>0</v>
      </c>
      <c r="AM76" s="104">
        <v>0</v>
      </c>
      <c r="AN76" s="106">
        <v>0</v>
      </c>
      <c r="AO76" s="104">
        <v>0</v>
      </c>
      <c r="AP76" s="106">
        <v>0</v>
      </c>
      <c r="AQ76" s="104">
        <v>0</v>
      </c>
      <c r="AR76" s="106">
        <v>0</v>
      </c>
      <c r="AS76" s="104">
        <v>0</v>
      </c>
      <c r="AT76" s="106">
        <v>0</v>
      </c>
      <c r="AU76" s="104">
        <v>0</v>
      </c>
      <c r="AV76" s="106">
        <v>0</v>
      </c>
      <c r="AW76" s="104">
        <v>0</v>
      </c>
      <c r="AX76" s="106">
        <v>0</v>
      </c>
      <c r="AY76" s="104">
        <v>0</v>
      </c>
      <c r="AZ76" s="106">
        <v>0</v>
      </c>
      <c r="BA76" s="104">
        <v>0</v>
      </c>
      <c r="BB76" s="106">
        <v>0</v>
      </c>
      <c r="BC76" s="104">
        <v>0</v>
      </c>
      <c r="BD76" s="106">
        <v>0</v>
      </c>
      <c r="BE76" s="104">
        <v>0</v>
      </c>
      <c r="BF76" s="77">
        <v>0</v>
      </c>
      <c r="BG76" s="104">
        <v>0</v>
      </c>
    </row>
    <row r="77" spans="1:59" ht="15.75" customHeight="1" x14ac:dyDescent="0.25">
      <c r="A77" s="32" t="s">
        <v>61</v>
      </c>
      <c r="B77" s="75">
        <v>0</v>
      </c>
      <c r="C77" s="104">
        <v>0</v>
      </c>
      <c r="D77" s="75">
        <v>0</v>
      </c>
      <c r="E77" s="104">
        <v>0</v>
      </c>
      <c r="F77" s="75">
        <v>0</v>
      </c>
      <c r="G77" s="104">
        <v>0</v>
      </c>
      <c r="H77" s="75">
        <v>0</v>
      </c>
      <c r="I77" s="104">
        <v>0</v>
      </c>
      <c r="J77" s="75">
        <v>0</v>
      </c>
      <c r="K77" s="104">
        <v>0</v>
      </c>
      <c r="L77" s="75">
        <v>0</v>
      </c>
      <c r="M77" s="104">
        <v>0</v>
      </c>
      <c r="N77" s="75">
        <v>0</v>
      </c>
      <c r="O77" s="104">
        <v>0</v>
      </c>
      <c r="P77" s="75">
        <v>0</v>
      </c>
      <c r="Q77" s="104">
        <v>0</v>
      </c>
      <c r="R77" s="75">
        <v>0</v>
      </c>
      <c r="S77" s="104">
        <v>0</v>
      </c>
      <c r="T77" s="75">
        <v>0</v>
      </c>
      <c r="U77" s="104">
        <v>0</v>
      </c>
      <c r="V77" s="75">
        <v>0</v>
      </c>
      <c r="W77" s="104">
        <v>0</v>
      </c>
      <c r="X77" s="75">
        <v>0</v>
      </c>
      <c r="Y77" s="104">
        <v>0</v>
      </c>
      <c r="Z77" s="75">
        <v>0</v>
      </c>
      <c r="AA77" s="104">
        <v>0</v>
      </c>
      <c r="AB77" s="77">
        <v>0</v>
      </c>
      <c r="AC77" s="104">
        <v>0</v>
      </c>
      <c r="AD77" s="100"/>
      <c r="AE77" s="105"/>
      <c r="AF77" s="106">
        <v>0</v>
      </c>
      <c r="AG77" s="104">
        <v>0</v>
      </c>
      <c r="AH77" s="106">
        <v>0</v>
      </c>
      <c r="AI77" s="104">
        <v>0</v>
      </c>
      <c r="AJ77" s="106">
        <v>0</v>
      </c>
      <c r="AK77" s="104">
        <v>0</v>
      </c>
      <c r="AL77" s="106">
        <v>0</v>
      </c>
      <c r="AM77" s="104">
        <v>0</v>
      </c>
      <c r="AN77" s="106">
        <v>0</v>
      </c>
      <c r="AO77" s="104">
        <v>0</v>
      </c>
      <c r="AP77" s="106">
        <v>0</v>
      </c>
      <c r="AQ77" s="104">
        <v>0</v>
      </c>
      <c r="AR77" s="106">
        <v>0</v>
      </c>
      <c r="AS77" s="104">
        <v>0</v>
      </c>
      <c r="AT77" s="106">
        <v>0</v>
      </c>
      <c r="AU77" s="104">
        <v>0</v>
      </c>
      <c r="AV77" s="106">
        <v>0</v>
      </c>
      <c r="AW77" s="104">
        <v>0</v>
      </c>
      <c r="AX77" s="106">
        <v>0</v>
      </c>
      <c r="AY77" s="104">
        <v>0</v>
      </c>
      <c r="AZ77" s="106">
        <v>0</v>
      </c>
      <c r="BA77" s="104">
        <v>0</v>
      </c>
      <c r="BB77" s="106">
        <v>0</v>
      </c>
      <c r="BC77" s="104">
        <v>0</v>
      </c>
      <c r="BD77" s="106">
        <v>0</v>
      </c>
      <c r="BE77" s="104">
        <v>0</v>
      </c>
      <c r="BF77" s="77">
        <v>0</v>
      </c>
      <c r="BG77" s="104">
        <v>0</v>
      </c>
    </row>
    <row r="78" spans="1:59" ht="15.75" customHeight="1" x14ac:dyDescent="0.25">
      <c r="A78" s="32" t="s">
        <v>62</v>
      </c>
      <c r="B78" s="75">
        <v>0</v>
      </c>
      <c r="C78" s="104">
        <v>0</v>
      </c>
      <c r="D78" s="75">
        <v>0</v>
      </c>
      <c r="E78" s="104">
        <v>0</v>
      </c>
      <c r="F78" s="75">
        <v>0</v>
      </c>
      <c r="G78" s="104">
        <v>0</v>
      </c>
      <c r="H78" s="75">
        <v>0</v>
      </c>
      <c r="I78" s="104">
        <v>0</v>
      </c>
      <c r="J78" s="75">
        <v>0</v>
      </c>
      <c r="K78" s="104">
        <v>0</v>
      </c>
      <c r="L78" s="75">
        <v>0</v>
      </c>
      <c r="M78" s="104">
        <v>0</v>
      </c>
      <c r="N78" s="75">
        <v>0</v>
      </c>
      <c r="O78" s="104">
        <v>0</v>
      </c>
      <c r="P78" s="75">
        <v>0</v>
      </c>
      <c r="Q78" s="104">
        <v>0</v>
      </c>
      <c r="R78" s="75">
        <v>0</v>
      </c>
      <c r="S78" s="104">
        <v>0</v>
      </c>
      <c r="T78" s="75">
        <v>0</v>
      </c>
      <c r="U78" s="104">
        <v>0</v>
      </c>
      <c r="V78" s="75">
        <v>0</v>
      </c>
      <c r="W78" s="104">
        <v>0</v>
      </c>
      <c r="X78" s="75">
        <v>0</v>
      </c>
      <c r="Y78" s="104">
        <v>0</v>
      </c>
      <c r="Z78" s="75">
        <v>0</v>
      </c>
      <c r="AA78" s="104">
        <v>0</v>
      </c>
      <c r="AB78" s="77">
        <v>0</v>
      </c>
      <c r="AC78" s="104">
        <v>0</v>
      </c>
      <c r="AD78" s="100"/>
      <c r="AE78" s="105"/>
      <c r="AF78" s="106">
        <v>0</v>
      </c>
      <c r="AG78" s="104">
        <v>0</v>
      </c>
      <c r="AH78" s="106">
        <v>0</v>
      </c>
      <c r="AI78" s="104">
        <v>0</v>
      </c>
      <c r="AJ78" s="106">
        <v>0</v>
      </c>
      <c r="AK78" s="104">
        <v>0</v>
      </c>
      <c r="AL78" s="106">
        <v>0</v>
      </c>
      <c r="AM78" s="104">
        <v>0</v>
      </c>
      <c r="AN78" s="106">
        <v>0</v>
      </c>
      <c r="AO78" s="104">
        <v>0</v>
      </c>
      <c r="AP78" s="106">
        <v>0</v>
      </c>
      <c r="AQ78" s="104">
        <v>0</v>
      </c>
      <c r="AR78" s="106">
        <v>0</v>
      </c>
      <c r="AS78" s="104">
        <v>0</v>
      </c>
      <c r="AT78" s="106">
        <v>0</v>
      </c>
      <c r="AU78" s="104">
        <v>0</v>
      </c>
      <c r="AV78" s="106">
        <v>0</v>
      </c>
      <c r="AW78" s="104">
        <v>0</v>
      </c>
      <c r="AX78" s="106">
        <v>0</v>
      </c>
      <c r="AY78" s="104">
        <v>0</v>
      </c>
      <c r="AZ78" s="106">
        <v>0</v>
      </c>
      <c r="BA78" s="104">
        <v>0</v>
      </c>
      <c r="BB78" s="106">
        <v>0</v>
      </c>
      <c r="BC78" s="104">
        <v>0</v>
      </c>
      <c r="BD78" s="106">
        <v>0</v>
      </c>
      <c r="BE78" s="104">
        <v>0</v>
      </c>
      <c r="BF78" s="77">
        <v>0</v>
      </c>
      <c r="BG78" s="104">
        <v>0</v>
      </c>
    </row>
    <row r="79" spans="1:59" ht="15.75" customHeight="1" x14ac:dyDescent="0.25">
      <c r="A79" s="32" t="s">
        <v>63</v>
      </c>
      <c r="B79" s="75">
        <v>0</v>
      </c>
      <c r="C79" s="104">
        <v>0</v>
      </c>
      <c r="D79" s="75">
        <v>0</v>
      </c>
      <c r="E79" s="104">
        <v>0</v>
      </c>
      <c r="F79" s="75">
        <v>0</v>
      </c>
      <c r="G79" s="104">
        <v>0</v>
      </c>
      <c r="H79" s="75">
        <v>0</v>
      </c>
      <c r="I79" s="104">
        <v>0</v>
      </c>
      <c r="J79" s="75">
        <v>0</v>
      </c>
      <c r="K79" s="104">
        <v>0</v>
      </c>
      <c r="L79" s="75">
        <v>0</v>
      </c>
      <c r="M79" s="104">
        <v>0</v>
      </c>
      <c r="N79" s="75">
        <v>0</v>
      </c>
      <c r="O79" s="104">
        <v>0</v>
      </c>
      <c r="P79" s="75">
        <v>0</v>
      </c>
      <c r="Q79" s="104">
        <v>0</v>
      </c>
      <c r="R79" s="75">
        <v>0</v>
      </c>
      <c r="S79" s="104">
        <v>0</v>
      </c>
      <c r="T79" s="75">
        <v>0</v>
      </c>
      <c r="U79" s="104">
        <v>0</v>
      </c>
      <c r="V79" s="75">
        <v>0</v>
      </c>
      <c r="W79" s="104">
        <v>0</v>
      </c>
      <c r="X79" s="75">
        <v>0</v>
      </c>
      <c r="Y79" s="104">
        <v>0</v>
      </c>
      <c r="Z79" s="75">
        <v>0</v>
      </c>
      <c r="AA79" s="104">
        <v>0</v>
      </c>
      <c r="AB79" s="77">
        <v>0</v>
      </c>
      <c r="AC79" s="104">
        <v>0</v>
      </c>
      <c r="AD79" s="100"/>
      <c r="AE79" s="105"/>
      <c r="AF79" s="106">
        <v>0</v>
      </c>
      <c r="AG79" s="104">
        <v>0</v>
      </c>
      <c r="AH79" s="106">
        <v>0</v>
      </c>
      <c r="AI79" s="104">
        <v>0</v>
      </c>
      <c r="AJ79" s="106">
        <v>0</v>
      </c>
      <c r="AK79" s="104">
        <v>0</v>
      </c>
      <c r="AL79" s="106">
        <v>0</v>
      </c>
      <c r="AM79" s="104">
        <v>0</v>
      </c>
      <c r="AN79" s="106">
        <v>0</v>
      </c>
      <c r="AO79" s="104">
        <v>0</v>
      </c>
      <c r="AP79" s="106">
        <v>0</v>
      </c>
      <c r="AQ79" s="104">
        <v>0</v>
      </c>
      <c r="AR79" s="106">
        <v>0</v>
      </c>
      <c r="AS79" s="104">
        <v>0</v>
      </c>
      <c r="AT79" s="106">
        <v>0</v>
      </c>
      <c r="AU79" s="104">
        <v>0</v>
      </c>
      <c r="AV79" s="106">
        <v>0</v>
      </c>
      <c r="AW79" s="104">
        <v>0</v>
      </c>
      <c r="AX79" s="106">
        <v>0</v>
      </c>
      <c r="AY79" s="104">
        <v>0</v>
      </c>
      <c r="AZ79" s="106">
        <v>0</v>
      </c>
      <c r="BA79" s="104">
        <v>0</v>
      </c>
      <c r="BB79" s="106">
        <v>0</v>
      </c>
      <c r="BC79" s="104">
        <v>0</v>
      </c>
      <c r="BD79" s="106">
        <v>0</v>
      </c>
      <c r="BE79" s="104">
        <v>0</v>
      </c>
      <c r="BF79" s="77">
        <v>0</v>
      </c>
      <c r="BG79" s="104">
        <v>0</v>
      </c>
    </row>
    <row r="80" spans="1:59" ht="15.75" customHeight="1" x14ac:dyDescent="0.25">
      <c r="A80" s="32" t="s">
        <v>64</v>
      </c>
      <c r="B80" s="75">
        <v>0</v>
      </c>
      <c r="C80" s="104">
        <v>0</v>
      </c>
      <c r="D80" s="75">
        <v>0</v>
      </c>
      <c r="E80" s="104">
        <v>0</v>
      </c>
      <c r="F80" s="75">
        <v>0</v>
      </c>
      <c r="G80" s="104">
        <v>0</v>
      </c>
      <c r="H80" s="75">
        <v>0</v>
      </c>
      <c r="I80" s="104">
        <v>0</v>
      </c>
      <c r="J80" s="75">
        <v>0</v>
      </c>
      <c r="K80" s="104">
        <v>0</v>
      </c>
      <c r="L80" s="75">
        <v>0</v>
      </c>
      <c r="M80" s="104">
        <v>0</v>
      </c>
      <c r="N80" s="75">
        <v>0</v>
      </c>
      <c r="O80" s="104">
        <v>0</v>
      </c>
      <c r="P80" s="75">
        <v>0</v>
      </c>
      <c r="Q80" s="104">
        <v>0</v>
      </c>
      <c r="R80" s="75">
        <v>0</v>
      </c>
      <c r="S80" s="104">
        <v>0</v>
      </c>
      <c r="T80" s="75">
        <v>0</v>
      </c>
      <c r="U80" s="104">
        <v>0</v>
      </c>
      <c r="V80" s="75">
        <v>0</v>
      </c>
      <c r="W80" s="104">
        <v>0</v>
      </c>
      <c r="X80" s="75">
        <v>0</v>
      </c>
      <c r="Y80" s="104">
        <v>0</v>
      </c>
      <c r="Z80" s="75">
        <v>0</v>
      </c>
      <c r="AA80" s="104">
        <v>0</v>
      </c>
      <c r="AB80" s="85">
        <v>0</v>
      </c>
      <c r="AC80" s="104">
        <v>0</v>
      </c>
      <c r="AD80" s="100"/>
      <c r="AE80" s="105"/>
      <c r="AF80" s="106">
        <v>0</v>
      </c>
      <c r="AG80" s="104">
        <v>0</v>
      </c>
      <c r="AH80" s="106">
        <v>0</v>
      </c>
      <c r="AI80" s="104">
        <v>0</v>
      </c>
      <c r="AJ80" s="106">
        <v>0</v>
      </c>
      <c r="AK80" s="104">
        <v>0</v>
      </c>
      <c r="AL80" s="106">
        <v>0</v>
      </c>
      <c r="AM80" s="104">
        <v>0</v>
      </c>
      <c r="AN80" s="106">
        <v>0</v>
      </c>
      <c r="AO80" s="104">
        <v>0</v>
      </c>
      <c r="AP80" s="106">
        <v>0</v>
      </c>
      <c r="AQ80" s="104">
        <v>0</v>
      </c>
      <c r="AR80" s="106">
        <v>0</v>
      </c>
      <c r="AS80" s="104">
        <v>0</v>
      </c>
      <c r="AT80" s="106">
        <v>0</v>
      </c>
      <c r="AU80" s="104">
        <v>0</v>
      </c>
      <c r="AV80" s="106">
        <v>0</v>
      </c>
      <c r="AW80" s="104">
        <v>0</v>
      </c>
      <c r="AX80" s="106">
        <v>0</v>
      </c>
      <c r="AY80" s="104">
        <v>0</v>
      </c>
      <c r="AZ80" s="106">
        <v>0</v>
      </c>
      <c r="BA80" s="104">
        <v>0</v>
      </c>
      <c r="BB80" s="106">
        <v>0</v>
      </c>
      <c r="BC80" s="104">
        <v>0</v>
      </c>
      <c r="BD80" s="106">
        <v>0</v>
      </c>
      <c r="BE80" s="104">
        <v>0</v>
      </c>
      <c r="BF80" s="85">
        <v>0</v>
      </c>
      <c r="BG80" s="104">
        <v>0</v>
      </c>
    </row>
    <row r="81" spans="1:59" ht="15.75" customHeight="1" x14ac:dyDescent="0.25">
      <c r="A81" s="38" t="s">
        <v>65</v>
      </c>
      <c r="B81" s="60">
        <v>-380.49</v>
      </c>
      <c r="C81" s="107">
        <v>0</v>
      </c>
      <c r="D81" s="60">
        <v>-5835</v>
      </c>
      <c r="E81" s="107">
        <v>0</v>
      </c>
      <c r="F81" s="60">
        <v>-5849.43</v>
      </c>
      <c r="G81" s="107">
        <v>0</v>
      </c>
      <c r="H81" s="60">
        <v>-2292.16</v>
      </c>
      <c r="I81" s="107">
        <v>0</v>
      </c>
      <c r="J81" s="60">
        <v>585</v>
      </c>
      <c r="K81" s="107">
        <v>0</v>
      </c>
      <c r="L81" s="60">
        <v>284</v>
      </c>
      <c r="M81" s="107">
        <v>0</v>
      </c>
      <c r="N81" s="60">
        <v>0</v>
      </c>
      <c r="O81" s="107">
        <v>0</v>
      </c>
      <c r="P81" s="60">
        <v>0</v>
      </c>
      <c r="Q81" s="107">
        <v>0</v>
      </c>
      <c r="R81" s="60">
        <v>0</v>
      </c>
      <c r="S81" s="107">
        <v>0</v>
      </c>
      <c r="T81" s="60">
        <v>0</v>
      </c>
      <c r="U81" s="107">
        <v>0</v>
      </c>
      <c r="V81" s="60">
        <v>0</v>
      </c>
      <c r="W81" s="107">
        <v>0</v>
      </c>
      <c r="X81" s="60">
        <v>0</v>
      </c>
      <c r="Y81" s="107">
        <v>0</v>
      </c>
      <c r="Z81" s="60">
        <v>0</v>
      </c>
      <c r="AA81" s="107">
        <v>0</v>
      </c>
      <c r="AB81" s="78">
        <v>-13488.079999999998</v>
      </c>
      <c r="AC81" s="107">
        <v>0</v>
      </c>
      <c r="AD81" s="100"/>
      <c r="AE81" s="105"/>
      <c r="AF81" s="108">
        <v>-451614.99570000003</v>
      </c>
      <c r="AG81" s="107">
        <v>0</v>
      </c>
      <c r="AH81" s="108">
        <v>-6920134.9500000002</v>
      </c>
      <c r="AI81" s="107">
        <v>0</v>
      </c>
      <c r="AJ81" s="108">
        <v>-7136187.6113999989</v>
      </c>
      <c r="AK81" s="107">
        <v>0</v>
      </c>
      <c r="AL81" s="108">
        <v>-3024413.4335999992</v>
      </c>
      <c r="AM81" s="107">
        <v>0</v>
      </c>
      <c r="AN81" s="108">
        <v>699502.04999999981</v>
      </c>
      <c r="AO81" s="107">
        <v>0</v>
      </c>
      <c r="AP81" s="108">
        <v>342197.28000000119</v>
      </c>
      <c r="AQ81" s="107">
        <v>0</v>
      </c>
      <c r="AR81" s="108">
        <v>0</v>
      </c>
      <c r="AS81" s="107">
        <v>0</v>
      </c>
      <c r="AT81" s="108">
        <v>0</v>
      </c>
      <c r="AU81" s="107">
        <v>0</v>
      </c>
      <c r="AV81" s="108">
        <v>0</v>
      </c>
      <c r="AW81" s="107">
        <v>0</v>
      </c>
      <c r="AX81" s="108">
        <v>0</v>
      </c>
      <c r="AY81" s="107">
        <v>0</v>
      </c>
      <c r="AZ81" s="108">
        <v>0</v>
      </c>
      <c r="BA81" s="107">
        <v>0</v>
      </c>
      <c r="BB81" s="108">
        <v>0</v>
      </c>
      <c r="BC81" s="107">
        <v>0</v>
      </c>
      <c r="BD81" s="108">
        <v>0</v>
      </c>
      <c r="BE81" s="107">
        <v>0</v>
      </c>
      <c r="BF81" s="78">
        <v>-16490651.660700008</v>
      </c>
      <c r="BG81" s="107">
        <v>0</v>
      </c>
    </row>
    <row r="82" spans="1:59" x14ac:dyDescent="0.25">
      <c r="A82" s="38" t="s">
        <v>116</v>
      </c>
      <c r="B82" s="45">
        <v>0</v>
      </c>
      <c r="C82" s="107"/>
      <c r="D82" s="45">
        <v>0</v>
      </c>
      <c r="E82" s="107"/>
      <c r="F82" s="45">
        <v>0</v>
      </c>
      <c r="G82" s="107"/>
      <c r="H82" s="45">
        <v>0</v>
      </c>
      <c r="I82" s="107"/>
      <c r="J82" s="45">
        <v>0</v>
      </c>
      <c r="K82" s="107"/>
      <c r="L82" s="45">
        <v>0</v>
      </c>
      <c r="M82" s="107"/>
      <c r="N82" s="45">
        <v>0</v>
      </c>
      <c r="O82" s="107"/>
      <c r="P82" s="45">
        <v>0</v>
      </c>
      <c r="Q82" s="107"/>
      <c r="R82" s="45">
        <v>0</v>
      </c>
      <c r="S82" s="107"/>
      <c r="T82" s="45">
        <v>0</v>
      </c>
      <c r="U82" s="107"/>
      <c r="V82" s="45">
        <v>0</v>
      </c>
      <c r="W82" s="107"/>
      <c r="X82" s="45">
        <v>0</v>
      </c>
      <c r="Y82" s="107"/>
      <c r="Z82" s="45">
        <v>0</v>
      </c>
      <c r="AA82" s="107"/>
      <c r="AB82" s="86">
        <v>0</v>
      </c>
      <c r="AC82" s="107"/>
      <c r="AD82" s="100"/>
      <c r="AF82" s="109">
        <v>0</v>
      </c>
      <c r="AG82" s="107"/>
      <c r="AH82" s="109">
        <v>0</v>
      </c>
      <c r="AI82" s="107"/>
      <c r="AJ82" s="109">
        <v>0</v>
      </c>
      <c r="AK82" s="107"/>
      <c r="AL82" s="109">
        <v>0</v>
      </c>
      <c r="AM82" s="107"/>
      <c r="AN82" s="109">
        <v>0</v>
      </c>
      <c r="AO82" s="107"/>
      <c r="AP82" s="109">
        <v>0</v>
      </c>
      <c r="AQ82" s="107"/>
      <c r="AR82" s="109">
        <v>0</v>
      </c>
      <c r="AS82" s="107"/>
      <c r="AT82" s="109">
        <v>0</v>
      </c>
      <c r="AU82" s="107"/>
      <c r="AV82" s="109">
        <v>0</v>
      </c>
      <c r="AW82" s="107"/>
      <c r="AX82" s="109">
        <v>0</v>
      </c>
      <c r="AY82" s="107"/>
      <c r="AZ82" s="109">
        <v>0</v>
      </c>
      <c r="BA82" s="107"/>
      <c r="BB82" s="109">
        <v>0</v>
      </c>
      <c r="BC82" s="107"/>
      <c r="BD82" s="109">
        <v>0</v>
      </c>
      <c r="BE82" s="107"/>
      <c r="BF82" s="86">
        <v>0</v>
      </c>
      <c r="BG82" s="107"/>
    </row>
    <row r="83" spans="1:59" ht="15.75" customHeight="1" x14ac:dyDescent="0.25">
      <c r="A83" s="94"/>
      <c r="B83" s="43"/>
      <c r="C83" s="43"/>
      <c r="D83" s="43"/>
      <c r="E83" s="43"/>
      <c r="F83" s="44"/>
      <c r="G83" s="43"/>
      <c r="H83" s="44"/>
      <c r="I83" s="43"/>
      <c r="J83" s="43"/>
      <c r="K83" s="43"/>
      <c r="L83" s="44"/>
      <c r="M83" s="43"/>
      <c r="N83" s="44"/>
      <c r="O83" s="43"/>
      <c r="P83" s="44"/>
      <c r="Q83" s="43"/>
      <c r="R83" s="44"/>
      <c r="S83" s="43"/>
      <c r="T83" s="44"/>
      <c r="U83" s="43"/>
      <c r="V83" s="44"/>
      <c r="W83" s="43"/>
      <c r="X83" s="44"/>
      <c r="Y83" s="43"/>
      <c r="Z83" s="44"/>
      <c r="AA83" s="43"/>
      <c r="AB83" s="87">
        <v>0</v>
      </c>
      <c r="AC83" s="43"/>
      <c r="AD83" s="100"/>
      <c r="AF83" s="43"/>
      <c r="AG83" s="43"/>
      <c r="AH83" s="43"/>
      <c r="AI83" s="43"/>
      <c r="AJ83" s="44"/>
      <c r="AK83" s="43"/>
      <c r="AL83" s="44"/>
      <c r="AM83" s="43"/>
      <c r="AN83" s="43"/>
      <c r="AO83" s="43"/>
      <c r="AP83" s="44"/>
      <c r="AQ83" s="43"/>
      <c r="AR83" s="44"/>
      <c r="AS83" s="43"/>
      <c r="AT83" s="44"/>
      <c r="AU83" s="43"/>
      <c r="AV83" s="44"/>
      <c r="AW83" s="43"/>
      <c r="AX83" s="44"/>
      <c r="AY83" s="43"/>
      <c r="AZ83" s="44"/>
      <c r="BA83" s="43"/>
      <c r="BB83" s="44"/>
      <c r="BC83" s="43"/>
      <c r="BD83" s="44"/>
      <c r="BE83" s="43"/>
      <c r="BF83" s="87">
        <v>-1.0244548320770264E-8</v>
      </c>
      <c r="BG83" s="43"/>
    </row>
    <row r="84" spans="1:59" ht="15.75" customHeight="1" x14ac:dyDescent="0.25">
      <c r="A84" s="97"/>
      <c r="C84" s="43"/>
      <c r="D84" s="43"/>
      <c r="E84" s="43"/>
      <c r="G84" s="43"/>
      <c r="I84" s="43"/>
      <c r="K84" s="43"/>
      <c r="M84" s="43"/>
      <c r="O84" s="43"/>
      <c r="Q84" s="43"/>
      <c r="S84" s="43"/>
      <c r="U84" s="43"/>
      <c r="W84" s="43"/>
      <c r="Y84" s="43"/>
      <c r="AA84" s="43"/>
      <c r="AC84" s="43"/>
      <c r="AG84" s="43"/>
      <c r="AH84" s="43"/>
      <c r="AI84" s="43"/>
      <c r="AK84" s="43"/>
      <c r="AM84" s="43"/>
      <c r="AO84" s="43"/>
      <c r="AQ84" s="43"/>
      <c r="AS84" s="43"/>
      <c r="AU84" s="43"/>
      <c r="AW84" s="43"/>
      <c r="AY84" s="43"/>
      <c r="BA84" s="43"/>
      <c r="BC84" s="43"/>
      <c r="BE84" s="43"/>
      <c r="BG84" s="43"/>
    </row>
    <row r="85" spans="1:59" ht="15.75" customHeight="1" x14ac:dyDescent="0.25">
      <c r="A85" s="97"/>
      <c r="C85" s="43"/>
      <c r="D85" s="43"/>
      <c r="E85" s="43"/>
      <c r="G85" s="43"/>
      <c r="I85" s="43"/>
      <c r="K85" s="43"/>
      <c r="M85" s="43"/>
      <c r="O85" s="43"/>
      <c r="Q85" s="43"/>
      <c r="S85" s="43"/>
      <c r="U85" s="43"/>
      <c r="W85" s="43"/>
      <c r="Y85" s="43"/>
      <c r="AA85" s="43"/>
      <c r="AC85" s="43"/>
      <c r="AG85" s="43"/>
      <c r="AH85" s="43"/>
      <c r="AI85" s="43"/>
      <c r="AK85" s="43"/>
      <c r="AM85" s="43"/>
      <c r="AO85" s="43"/>
      <c r="AQ85" s="43"/>
      <c r="AS85" s="43"/>
      <c r="AU85" s="43"/>
      <c r="AW85" s="43"/>
      <c r="AY85" s="43"/>
      <c r="BA85" s="43"/>
      <c r="BC85" s="43"/>
      <c r="BE85" s="43"/>
      <c r="BG85" s="43"/>
    </row>
    <row r="86" spans="1:59" ht="15.75" customHeight="1" x14ac:dyDescent="0.25">
      <c r="A86" s="97"/>
      <c r="C86" s="43"/>
      <c r="D86" s="43"/>
      <c r="E86" s="43"/>
      <c r="G86" s="43"/>
      <c r="I86" s="43"/>
      <c r="K86" s="43"/>
      <c r="M86" s="43"/>
      <c r="O86" s="43"/>
      <c r="Q86" s="43"/>
      <c r="S86" s="43"/>
      <c r="U86" s="43"/>
      <c r="W86" s="43"/>
      <c r="Y86" s="43"/>
      <c r="AA86" s="43"/>
      <c r="AC86" s="43"/>
      <c r="AG86" s="43"/>
      <c r="AH86" s="43"/>
      <c r="AI86" s="43"/>
      <c r="AK86" s="43"/>
      <c r="AM86" s="43"/>
      <c r="AO86" s="43"/>
      <c r="AQ86" s="43"/>
      <c r="AS86" s="43"/>
      <c r="AU86" s="43"/>
      <c r="AW86" s="43"/>
      <c r="AY86" s="43"/>
      <c r="BA86" s="43"/>
      <c r="BC86" s="43"/>
      <c r="BE86" s="43"/>
      <c r="BG86" s="43"/>
    </row>
    <row r="87" spans="1:59" ht="15.75" customHeight="1" x14ac:dyDescent="0.25">
      <c r="A87" s="97"/>
      <c r="C87" s="43"/>
      <c r="D87" s="43"/>
      <c r="E87" s="43"/>
      <c r="G87" s="43"/>
      <c r="I87" s="43"/>
      <c r="K87" s="43"/>
      <c r="M87" s="43"/>
      <c r="O87" s="43"/>
      <c r="Q87" s="43"/>
      <c r="S87" s="43"/>
      <c r="U87" s="43"/>
      <c r="W87" s="43"/>
      <c r="Y87" s="43"/>
      <c r="AA87" s="43"/>
      <c r="AC87" s="43"/>
      <c r="AG87" s="43"/>
      <c r="AH87" s="43"/>
      <c r="AI87" s="43"/>
      <c r="AK87" s="43"/>
      <c r="AM87" s="43"/>
      <c r="AO87" s="43"/>
      <c r="AQ87" s="43"/>
      <c r="AS87" s="43"/>
      <c r="AU87" s="43"/>
      <c r="AW87" s="43"/>
      <c r="AY87" s="43"/>
      <c r="BA87" s="43"/>
      <c r="BC87" s="43"/>
      <c r="BE87" s="43"/>
      <c r="BG87" s="43"/>
    </row>
    <row r="88" spans="1:59" ht="15.75" customHeight="1" x14ac:dyDescent="0.25">
      <c r="A88" s="97"/>
      <c r="C88" s="43"/>
      <c r="D88" s="43"/>
      <c r="E88" s="43"/>
      <c r="G88" s="43"/>
      <c r="I88" s="43"/>
      <c r="K88" s="43"/>
      <c r="M88" s="43"/>
      <c r="O88" s="43"/>
      <c r="Q88" s="43"/>
      <c r="S88" s="43"/>
      <c r="U88" s="43"/>
      <c r="W88" s="43"/>
      <c r="Y88" s="43"/>
      <c r="AA88" s="43"/>
      <c r="AC88" s="43"/>
      <c r="AG88" s="43"/>
      <c r="AH88" s="43"/>
      <c r="AI88" s="43"/>
      <c r="AK88" s="43"/>
      <c r="AM88" s="43"/>
      <c r="AO88" s="43"/>
      <c r="AQ88" s="43"/>
      <c r="AS88" s="43"/>
      <c r="AU88" s="43"/>
      <c r="AW88" s="43"/>
      <c r="AY88" s="43"/>
      <c r="BA88" s="43"/>
      <c r="BC88" s="43"/>
      <c r="BE88" s="43"/>
      <c r="BG88" s="43"/>
    </row>
    <row r="89" spans="1:59" ht="15.75" customHeight="1" x14ac:dyDescent="0.25">
      <c r="A89" s="97"/>
      <c r="C89" s="43"/>
      <c r="D89" s="43"/>
      <c r="E89" s="43"/>
      <c r="G89" s="43"/>
      <c r="I89" s="43"/>
      <c r="K89" s="43"/>
      <c r="M89" s="43"/>
      <c r="O89" s="43"/>
      <c r="Q89" s="43"/>
      <c r="S89" s="43"/>
      <c r="U89" s="43"/>
      <c r="W89" s="43"/>
      <c r="Y89" s="43"/>
      <c r="AA89" s="43"/>
      <c r="AC89" s="43"/>
      <c r="AG89" s="43"/>
      <c r="AH89" s="43"/>
      <c r="AI89" s="43"/>
      <c r="AK89" s="43"/>
      <c r="AM89" s="43"/>
      <c r="AO89" s="43"/>
      <c r="AQ89" s="43"/>
      <c r="AS89" s="43"/>
      <c r="AU89" s="43"/>
      <c r="AW89" s="43"/>
      <c r="AY89" s="43"/>
      <c r="BA89" s="43"/>
      <c r="BC89" s="43"/>
      <c r="BE89" s="43"/>
      <c r="BG89" s="43"/>
    </row>
    <row r="90" spans="1:59" ht="15.75" customHeight="1" x14ac:dyDescent="0.25">
      <c r="A90" s="97"/>
      <c r="C90" s="43"/>
      <c r="D90" s="43"/>
      <c r="E90" s="43"/>
      <c r="G90" s="43"/>
      <c r="I90" s="43"/>
      <c r="K90" s="43"/>
      <c r="M90" s="43"/>
      <c r="O90" s="43"/>
      <c r="Q90" s="43"/>
      <c r="S90" s="43"/>
      <c r="U90" s="43"/>
      <c r="W90" s="43"/>
      <c r="Y90" s="43"/>
      <c r="AA90" s="43"/>
      <c r="AC90" s="43"/>
      <c r="AG90" s="43"/>
      <c r="AH90" s="43"/>
      <c r="AI90" s="43"/>
      <c r="AK90" s="43"/>
      <c r="AM90" s="43"/>
      <c r="AO90" s="43"/>
      <c r="AQ90" s="43"/>
      <c r="AS90" s="43"/>
      <c r="AU90" s="43"/>
      <c r="AW90" s="43"/>
      <c r="AY90" s="43"/>
      <c r="BA90" s="43"/>
      <c r="BC90" s="43"/>
      <c r="BE90" s="43"/>
      <c r="BG90" s="43"/>
    </row>
    <row r="91" spans="1:59" ht="15.75" customHeight="1" x14ac:dyDescent="0.25">
      <c r="A91" s="97"/>
      <c r="C91" s="43"/>
      <c r="D91" s="43"/>
      <c r="E91" s="43"/>
      <c r="G91" s="43"/>
      <c r="I91" s="43"/>
      <c r="K91" s="43"/>
      <c r="M91" s="43"/>
      <c r="O91" s="43"/>
      <c r="Q91" s="43"/>
      <c r="S91" s="43"/>
      <c r="U91" s="43"/>
      <c r="W91" s="43"/>
      <c r="Y91" s="43"/>
      <c r="AA91" s="43"/>
      <c r="AC91" s="43"/>
      <c r="AG91" s="43"/>
      <c r="AH91" s="43"/>
      <c r="AI91" s="43"/>
      <c r="AK91" s="43"/>
      <c r="AM91" s="43"/>
      <c r="AO91" s="43"/>
      <c r="AQ91" s="43"/>
      <c r="AS91" s="43"/>
      <c r="AU91" s="43"/>
      <c r="AW91" s="43"/>
      <c r="AY91" s="43"/>
      <c r="BA91" s="43"/>
      <c r="BC91" s="43"/>
      <c r="BE91" s="43"/>
      <c r="BG91" s="43"/>
    </row>
    <row r="92" spans="1:59" ht="15.75" customHeight="1" x14ac:dyDescent="0.25">
      <c r="A92" s="97"/>
      <c r="C92" s="44"/>
      <c r="E92" s="44"/>
      <c r="G92" s="44"/>
      <c r="I92" s="44"/>
      <c r="K92" s="44"/>
      <c r="M92" s="44"/>
      <c r="O92" s="44"/>
      <c r="Q92" s="44"/>
      <c r="S92" s="44"/>
      <c r="U92" s="44"/>
      <c r="W92" s="44"/>
      <c r="Y92" s="44"/>
      <c r="AA92" s="44"/>
      <c r="AC92" s="44"/>
      <c r="AG92" s="44"/>
      <c r="AI92" s="44"/>
      <c r="AK92" s="44"/>
      <c r="AM92" s="44"/>
      <c r="AO92" s="44"/>
      <c r="AQ92" s="44"/>
      <c r="AS92" s="44"/>
      <c r="AU92" s="44"/>
      <c r="AW92" s="44"/>
      <c r="AY92" s="44"/>
      <c r="BA92" s="44"/>
      <c r="BC92" s="44"/>
      <c r="BE92" s="44"/>
      <c r="BG92" s="44"/>
    </row>
    <row r="93" spans="1:59" ht="15.75" customHeight="1" x14ac:dyDescent="0.25">
      <c r="A93" s="97"/>
      <c r="C93" s="44"/>
      <c r="E93" s="44"/>
      <c r="G93" s="44"/>
      <c r="I93" s="44"/>
      <c r="K93" s="44"/>
      <c r="M93" s="44"/>
      <c r="O93" s="44"/>
      <c r="Q93" s="44"/>
      <c r="S93" s="44"/>
      <c r="U93" s="44"/>
      <c r="W93" s="44"/>
      <c r="Y93" s="44"/>
      <c r="AA93" s="44"/>
      <c r="AC93" s="44"/>
      <c r="AG93" s="44"/>
      <c r="AI93" s="44"/>
      <c r="AK93" s="44"/>
      <c r="AM93" s="44"/>
      <c r="AO93" s="44"/>
      <c r="AQ93" s="44"/>
      <c r="AS93" s="44"/>
      <c r="AU93" s="44"/>
      <c r="AW93" s="44"/>
      <c r="AY93" s="44"/>
      <c r="BA93" s="44"/>
      <c r="BC93" s="44"/>
      <c r="BE93" s="44"/>
      <c r="BG93" s="44"/>
    </row>
    <row r="94" spans="1:59" ht="15.75" customHeight="1" x14ac:dyDescent="0.25">
      <c r="A94" s="97"/>
      <c r="C94" s="44"/>
      <c r="E94" s="44"/>
      <c r="G94" s="44"/>
      <c r="I94" s="44"/>
      <c r="K94" s="44"/>
      <c r="M94" s="44"/>
      <c r="O94" s="44"/>
      <c r="Q94" s="44"/>
      <c r="S94" s="44"/>
      <c r="U94" s="44"/>
      <c r="W94" s="44"/>
      <c r="Y94" s="44"/>
      <c r="AA94" s="44"/>
      <c r="AC94" s="44"/>
      <c r="AG94" s="44"/>
      <c r="AI94" s="44"/>
      <c r="AK94" s="44"/>
      <c r="AM94" s="44"/>
      <c r="AO94" s="44"/>
      <c r="AQ94" s="44"/>
      <c r="AS94" s="44"/>
      <c r="AU94" s="44"/>
      <c r="AW94" s="44"/>
      <c r="AY94" s="44"/>
      <c r="BA94" s="44"/>
      <c r="BC94" s="44"/>
      <c r="BE94" s="44"/>
      <c r="BG94" s="44"/>
    </row>
    <row r="95" spans="1:59" ht="15.75" customHeight="1" x14ac:dyDescent="0.25">
      <c r="A95" s="97"/>
      <c r="C95" s="44"/>
      <c r="E95" s="44"/>
      <c r="G95" s="44"/>
      <c r="I95" s="44"/>
      <c r="K95" s="44"/>
      <c r="M95" s="44"/>
      <c r="O95" s="44"/>
      <c r="Q95" s="44"/>
      <c r="S95" s="44"/>
      <c r="U95" s="44"/>
      <c r="W95" s="44"/>
      <c r="Y95" s="44"/>
      <c r="AA95" s="44"/>
      <c r="AC95" s="44"/>
      <c r="AG95" s="44"/>
      <c r="AI95" s="44"/>
      <c r="AK95" s="44"/>
      <c r="AM95" s="44"/>
      <c r="AO95" s="44"/>
      <c r="AQ95" s="44"/>
      <c r="AS95" s="44"/>
      <c r="AU95" s="44"/>
      <c r="AW95" s="44"/>
      <c r="AY95" s="44"/>
      <c r="BA95" s="44"/>
      <c r="BC95" s="44"/>
      <c r="BE95" s="44"/>
      <c r="BG95" s="44"/>
    </row>
    <row r="96" spans="1:59" ht="15.75" customHeight="1" x14ac:dyDescent="0.25">
      <c r="A96" s="97"/>
      <c r="C96" s="44"/>
      <c r="E96" s="44"/>
      <c r="G96" s="44"/>
      <c r="I96" s="44"/>
      <c r="K96" s="44"/>
      <c r="M96" s="44"/>
      <c r="O96" s="44"/>
      <c r="Q96" s="44"/>
      <c r="S96" s="44"/>
      <c r="U96" s="44"/>
      <c r="W96" s="44"/>
      <c r="Y96" s="44"/>
      <c r="AA96" s="44"/>
      <c r="AC96" s="44"/>
      <c r="AG96" s="44"/>
      <c r="AI96" s="44"/>
      <c r="AK96" s="44"/>
      <c r="AM96" s="44"/>
      <c r="AO96" s="44"/>
      <c r="AQ96" s="44"/>
      <c r="AS96" s="44"/>
      <c r="AU96" s="44"/>
      <c r="AW96" s="44"/>
      <c r="AY96" s="44"/>
      <c r="BA96" s="44"/>
      <c r="BC96" s="44"/>
      <c r="BE96" s="44"/>
      <c r="BG96" s="44"/>
    </row>
    <row r="97" spans="1:59" ht="15.75" customHeight="1" x14ac:dyDescent="0.25">
      <c r="A97" s="97"/>
      <c r="C97" s="44"/>
      <c r="E97" s="44"/>
      <c r="G97" s="44"/>
      <c r="I97" s="44"/>
      <c r="K97" s="44"/>
      <c r="M97" s="44"/>
      <c r="O97" s="44"/>
      <c r="Q97" s="44"/>
      <c r="S97" s="44"/>
      <c r="U97" s="44"/>
      <c r="W97" s="44"/>
      <c r="Y97" s="44"/>
      <c r="AA97" s="44"/>
      <c r="AC97" s="44"/>
      <c r="AG97" s="44"/>
      <c r="AI97" s="44"/>
      <c r="AK97" s="44"/>
      <c r="AM97" s="44"/>
      <c r="AO97" s="44"/>
      <c r="AQ97" s="44"/>
      <c r="AS97" s="44"/>
      <c r="AU97" s="44"/>
      <c r="AW97" s="44"/>
      <c r="AY97" s="44"/>
      <c r="BA97" s="44"/>
      <c r="BC97" s="44"/>
      <c r="BE97" s="44"/>
      <c r="BG97" s="44"/>
    </row>
    <row r="98" spans="1:59" ht="15.75" customHeight="1" x14ac:dyDescent="0.25">
      <c r="A98" s="97"/>
      <c r="C98" s="44"/>
      <c r="E98" s="44"/>
      <c r="G98" s="44"/>
      <c r="I98" s="44"/>
      <c r="K98" s="44"/>
      <c r="M98" s="44"/>
      <c r="O98" s="44"/>
      <c r="Q98" s="44"/>
      <c r="S98" s="44"/>
      <c r="U98" s="44"/>
      <c r="W98" s="44"/>
      <c r="Y98" s="44"/>
      <c r="AA98" s="44"/>
      <c r="AC98" s="44"/>
      <c r="AG98" s="44"/>
      <c r="AI98" s="44"/>
      <c r="AK98" s="44"/>
      <c r="AM98" s="44"/>
      <c r="AO98" s="44"/>
      <c r="AQ98" s="44"/>
      <c r="AS98" s="44"/>
      <c r="AU98" s="44"/>
      <c r="AW98" s="44"/>
      <c r="AY98" s="44"/>
      <c r="BA98" s="44"/>
      <c r="BC98" s="44"/>
      <c r="BE98" s="44"/>
      <c r="BG98" s="44"/>
    </row>
    <row r="99" spans="1:59" ht="15.75" customHeight="1" x14ac:dyDescent="0.25">
      <c r="A99" s="97"/>
      <c r="C99" s="44"/>
      <c r="E99" s="44"/>
      <c r="G99" s="44"/>
      <c r="I99" s="44"/>
      <c r="K99" s="44"/>
      <c r="M99" s="44"/>
      <c r="O99" s="44"/>
      <c r="Q99" s="44"/>
      <c r="S99" s="44"/>
      <c r="U99" s="44"/>
      <c r="W99" s="44"/>
      <c r="Y99" s="44"/>
      <c r="AA99" s="44"/>
      <c r="AC99" s="44"/>
      <c r="AG99" s="44"/>
      <c r="AI99" s="44"/>
      <c r="AK99" s="44"/>
      <c r="AM99" s="44"/>
      <c r="AO99" s="44"/>
      <c r="AQ99" s="44"/>
      <c r="AS99" s="44"/>
      <c r="AU99" s="44"/>
      <c r="AW99" s="44"/>
      <c r="AY99" s="44"/>
      <c r="BA99" s="44"/>
      <c r="BC99" s="44"/>
      <c r="BE99" s="44"/>
      <c r="BG99" s="44"/>
    </row>
    <row r="100" spans="1:59" ht="15.75" customHeight="1" x14ac:dyDescent="0.25">
      <c r="A100" s="97"/>
      <c r="C100" s="44"/>
      <c r="E100" s="44"/>
      <c r="G100" s="44"/>
      <c r="I100" s="44"/>
      <c r="K100" s="44"/>
      <c r="M100" s="44"/>
      <c r="O100" s="44"/>
      <c r="Q100" s="44"/>
      <c r="S100" s="44"/>
      <c r="U100" s="44"/>
      <c r="W100" s="44"/>
      <c r="Y100" s="44"/>
      <c r="AA100" s="44"/>
      <c r="AC100" s="44"/>
      <c r="AG100" s="44"/>
      <c r="AI100" s="44"/>
      <c r="AK100" s="44"/>
      <c r="AM100" s="44"/>
      <c r="AO100" s="44"/>
      <c r="AQ100" s="44"/>
      <c r="AS100" s="44"/>
      <c r="AU100" s="44"/>
      <c r="AW100" s="44"/>
      <c r="AY100" s="44"/>
      <c r="BA100" s="44"/>
      <c r="BC100" s="44"/>
      <c r="BE100" s="44"/>
      <c r="BG100" s="44"/>
    </row>
    <row r="101" spans="1:59" ht="15.75" customHeight="1" x14ac:dyDescent="0.25">
      <c r="A101" s="97"/>
      <c r="C101" s="44"/>
      <c r="E101" s="44"/>
      <c r="G101" s="44"/>
      <c r="I101" s="44"/>
      <c r="K101" s="44"/>
      <c r="M101" s="44"/>
      <c r="O101" s="44"/>
      <c r="Q101" s="44"/>
      <c r="S101" s="44"/>
      <c r="U101" s="44"/>
      <c r="W101" s="44"/>
      <c r="Y101" s="44"/>
      <c r="AA101" s="44"/>
      <c r="AC101" s="44"/>
      <c r="AG101" s="44"/>
      <c r="AI101" s="44"/>
      <c r="AK101" s="44"/>
      <c r="AM101" s="44"/>
      <c r="AO101" s="44"/>
      <c r="AQ101" s="44"/>
      <c r="AS101" s="44"/>
      <c r="AU101" s="44"/>
      <c r="AW101" s="44"/>
      <c r="AY101" s="44"/>
      <c r="BA101" s="44"/>
      <c r="BC101" s="44"/>
      <c r="BE101" s="44"/>
      <c r="BG101" s="44"/>
    </row>
    <row r="102" spans="1:59" ht="15.75" customHeight="1" x14ac:dyDescent="0.25">
      <c r="A102" s="97"/>
      <c r="C102" s="44"/>
      <c r="E102" s="44"/>
      <c r="G102" s="44"/>
      <c r="I102" s="44"/>
      <c r="K102" s="44"/>
      <c r="M102" s="44"/>
      <c r="O102" s="44"/>
      <c r="Q102" s="44"/>
      <c r="S102" s="44"/>
      <c r="U102" s="44"/>
      <c r="W102" s="44"/>
      <c r="Y102" s="44"/>
      <c r="AA102" s="44"/>
      <c r="AC102" s="44"/>
      <c r="AG102" s="44"/>
      <c r="AI102" s="44"/>
      <c r="AK102" s="44"/>
      <c r="AM102" s="44"/>
      <c r="AO102" s="44"/>
      <c r="AQ102" s="44"/>
      <c r="AS102" s="44"/>
      <c r="AU102" s="44"/>
      <c r="AW102" s="44"/>
      <c r="AY102" s="44"/>
      <c r="BA102" s="44"/>
      <c r="BC102" s="44"/>
      <c r="BE102" s="44"/>
      <c r="BG102" s="44"/>
    </row>
    <row r="103" spans="1:59" ht="15.75" customHeight="1" x14ac:dyDescent="0.25">
      <c r="A103" s="97"/>
      <c r="C103" s="44"/>
      <c r="E103" s="44"/>
      <c r="G103" s="44"/>
      <c r="I103" s="44"/>
      <c r="K103" s="44"/>
      <c r="M103" s="44"/>
      <c r="O103" s="44"/>
      <c r="Q103" s="44"/>
      <c r="S103" s="44"/>
      <c r="U103" s="44"/>
      <c r="W103" s="44"/>
      <c r="Y103" s="44"/>
      <c r="AA103" s="44"/>
      <c r="AC103" s="44"/>
      <c r="AG103" s="44"/>
      <c r="AI103" s="44"/>
      <c r="AK103" s="44"/>
      <c r="AM103" s="44"/>
      <c r="AO103" s="44"/>
      <c r="AQ103" s="44"/>
      <c r="AS103" s="44"/>
      <c r="AU103" s="44"/>
      <c r="AW103" s="44"/>
      <c r="AY103" s="44"/>
      <c r="BA103" s="44"/>
      <c r="BC103" s="44"/>
      <c r="BE103" s="44"/>
      <c r="BG103" s="44"/>
    </row>
    <row r="104" spans="1:59" ht="15.75" customHeight="1" x14ac:dyDescent="0.25">
      <c r="A104" s="97"/>
      <c r="C104" s="44"/>
      <c r="E104" s="44"/>
      <c r="G104" s="44"/>
      <c r="I104" s="44"/>
      <c r="K104" s="44"/>
      <c r="M104" s="44"/>
      <c r="O104" s="44"/>
      <c r="Q104" s="44"/>
      <c r="S104" s="44"/>
      <c r="U104" s="44"/>
      <c r="W104" s="44"/>
      <c r="Y104" s="44"/>
      <c r="AA104" s="44"/>
      <c r="AC104" s="44"/>
      <c r="AG104" s="44"/>
      <c r="AI104" s="44"/>
      <c r="AK104" s="44"/>
      <c r="AM104" s="44"/>
      <c r="AO104" s="44"/>
      <c r="AQ104" s="44"/>
      <c r="AS104" s="44"/>
      <c r="AU104" s="44"/>
      <c r="AW104" s="44"/>
      <c r="AY104" s="44"/>
      <c r="BA104" s="44"/>
      <c r="BC104" s="44"/>
      <c r="BE104" s="44"/>
      <c r="BG104" s="44"/>
    </row>
    <row r="105" spans="1:59" ht="15.75" customHeight="1" x14ac:dyDescent="0.25">
      <c r="A105" s="97"/>
      <c r="C105" s="44"/>
      <c r="E105" s="44"/>
      <c r="G105" s="44"/>
      <c r="I105" s="44"/>
      <c r="K105" s="44"/>
      <c r="M105" s="44"/>
      <c r="O105" s="44"/>
      <c r="Q105" s="44"/>
      <c r="S105" s="44"/>
      <c r="U105" s="44"/>
      <c r="W105" s="44"/>
      <c r="Y105" s="44"/>
      <c r="AA105" s="44"/>
      <c r="AC105" s="44"/>
      <c r="AG105" s="44"/>
      <c r="AI105" s="44"/>
      <c r="AK105" s="44"/>
      <c r="AM105" s="44"/>
      <c r="AO105" s="44"/>
      <c r="AQ105" s="44"/>
      <c r="AS105" s="44"/>
      <c r="AU105" s="44"/>
      <c r="AW105" s="44"/>
      <c r="AY105" s="44"/>
      <c r="BA105" s="44"/>
      <c r="BC105" s="44"/>
      <c r="BE105" s="44"/>
      <c r="BG105" s="44"/>
    </row>
    <row r="106" spans="1:59" ht="15.75" customHeight="1" x14ac:dyDescent="0.25">
      <c r="A106" s="97"/>
      <c r="C106" s="44"/>
      <c r="E106" s="44"/>
      <c r="G106" s="44"/>
      <c r="I106" s="44"/>
      <c r="K106" s="44"/>
      <c r="M106" s="44"/>
      <c r="O106" s="44"/>
      <c r="Q106" s="44"/>
      <c r="S106" s="44"/>
      <c r="U106" s="44"/>
      <c r="W106" s="44"/>
      <c r="Y106" s="44"/>
      <c r="AA106" s="44"/>
      <c r="AC106" s="44"/>
      <c r="AG106" s="44"/>
      <c r="AI106" s="44"/>
      <c r="AK106" s="44"/>
      <c r="AM106" s="44"/>
      <c r="AO106" s="44"/>
      <c r="AQ106" s="44"/>
      <c r="AS106" s="44"/>
      <c r="AU106" s="44"/>
      <c r="AW106" s="44"/>
      <c r="AY106" s="44"/>
      <c r="BA106" s="44"/>
      <c r="BC106" s="44"/>
      <c r="BE106" s="44"/>
      <c r="BG106" s="44"/>
    </row>
    <row r="107" spans="1:59" ht="15.75" customHeight="1" x14ac:dyDescent="0.25">
      <c r="A107" s="97"/>
    </row>
    <row r="108" spans="1:59" ht="15.75" customHeight="1" x14ac:dyDescent="0.25">
      <c r="A108" s="97"/>
    </row>
    <row r="109" spans="1:59" ht="15.75" customHeight="1" x14ac:dyDescent="0.25">
      <c r="A109" s="97"/>
    </row>
    <row r="110" spans="1:59" ht="15.75" customHeight="1" x14ac:dyDescent="0.25">
      <c r="A110" s="97"/>
    </row>
    <row r="111" spans="1:59" ht="15.75" customHeight="1" x14ac:dyDescent="0.25">
      <c r="A111" s="97"/>
    </row>
    <row r="112" spans="1:59" ht="15.75" customHeight="1" x14ac:dyDescent="0.25">
      <c r="A112" s="97"/>
    </row>
    <row r="113" spans="1:1" ht="15.75" customHeight="1" x14ac:dyDescent="0.25">
      <c r="A113" s="97"/>
    </row>
    <row r="114" spans="1:1" ht="15.75" customHeight="1" x14ac:dyDescent="0.25">
      <c r="A114" s="97"/>
    </row>
    <row r="115" spans="1:1" ht="15.75" customHeight="1" x14ac:dyDescent="0.25">
      <c r="A115" s="97"/>
    </row>
    <row r="116" spans="1:1" ht="15.75" customHeight="1" x14ac:dyDescent="0.25">
      <c r="A116" s="97"/>
    </row>
    <row r="117" spans="1:1" ht="15.75" customHeight="1" x14ac:dyDescent="0.25">
      <c r="A117" s="97"/>
    </row>
    <row r="118" spans="1:1" ht="15.75" customHeight="1" x14ac:dyDescent="0.25">
      <c r="A118" s="97"/>
    </row>
    <row r="119" spans="1:1" ht="15.75" customHeight="1" x14ac:dyDescent="0.25">
      <c r="A119" s="97"/>
    </row>
    <row r="120" spans="1:1" ht="15.75" customHeight="1" x14ac:dyDescent="0.25">
      <c r="A120" s="97"/>
    </row>
    <row r="121" spans="1:1" ht="15.75" customHeight="1" x14ac:dyDescent="0.25">
      <c r="A121" s="97"/>
    </row>
    <row r="122" spans="1:1" ht="15.75" customHeight="1" x14ac:dyDescent="0.25">
      <c r="A122" s="97"/>
    </row>
    <row r="123" spans="1:1" ht="15.75" customHeight="1" x14ac:dyDescent="0.25">
      <c r="A123" s="97"/>
    </row>
    <row r="124" spans="1:1" ht="15.75" customHeight="1" x14ac:dyDescent="0.25">
      <c r="A124" s="97"/>
    </row>
    <row r="125" spans="1:1" ht="15.75" customHeight="1" x14ac:dyDescent="0.25">
      <c r="A125" s="97"/>
    </row>
    <row r="126" spans="1:1" ht="15.75" customHeight="1" x14ac:dyDescent="0.25">
      <c r="A126" s="97"/>
    </row>
    <row r="127" spans="1:1" ht="15.75" customHeight="1" x14ac:dyDescent="0.25">
      <c r="A127" s="97"/>
    </row>
    <row r="128" spans="1:1" ht="15.75" customHeight="1" x14ac:dyDescent="0.25">
      <c r="A128" s="97"/>
    </row>
    <row r="129" spans="1:1" ht="15.75" customHeight="1" x14ac:dyDescent="0.25">
      <c r="A129" s="97"/>
    </row>
    <row r="130" spans="1:1" ht="15.75" customHeight="1" x14ac:dyDescent="0.25">
      <c r="A130" s="97"/>
    </row>
    <row r="131" spans="1:1" ht="15.75" customHeight="1" x14ac:dyDescent="0.25">
      <c r="A131" s="97"/>
    </row>
    <row r="132" spans="1:1" ht="15.75" customHeight="1" x14ac:dyDescent="0.25">
      <c r="A132" s="97"/>
    </row>
    <row r="133" spans="1:1" ht="15.75" customHeight="1" x14ac:dyDescent="0.25">
      <c r="A133" s="97"/>
    </row>
    <row r="134" spans="1:1" ht="15.75" customHeight="1" x14ac:dyDescent="0.25">
      <c r="A134" s="97"/>
    </row>
    <row r="135" spans="1:1" ht="15.75" customHeight="1" x14ac:dyDescent="0.25">
      <c r="A135" s="97"/>
    </row>
    <row r="136" spans="1:1" ht="15.75" customHeight="1" x14ac:dyDescent="0.25">
      <c r="A136" s="97"/>
    </row>
    <row r="137" spans="1:1" ht="15.75" customHeight="1" x14ac:dyDescent="0.25">
      <c r="A137" s="97"/>
    </row>
    <row r="138" spans="1:1" ht="15.75" customHeight="1" x14ac:dyDescent="0.25">
      <c r="A138" s="97"/>
    </row>
    <row r="139" spans="1:1" ht="15.75" customHeight="1" x14ac:dyDescent="0.25">
      <c r="A139" s="97"/>
    </row>
    <row r="140" spans="1:1" ht="15.75" customHeight="1" x14ac:dyDescent="0.25">
      <c r="A140" s="97"/>
    </row>
    <row r="141" spans="1:1" ht="15.75" customHeight="1" x14ac:dyDescent="0.25">
      <c r="A141" s="97"/>
    </row>
    <row r="142" spans="1:1" ht="15.75" customHeight="1" x14ac:dyDescent="0.25">
      <c r="A142" s="97"/>
    </row>
    <row r="143" spans="1:1" ht="15.75" customHeight="1" x14ac:dyDescent="0.25">
      <c r="A143" s="97"/>
    </row>
    <row r="144" spans="1:1" ht="15.75" customHeight="1" x14ac:dyDescent="0.25">
      <c r="A144" s="97"/>
    </row>
    <row r="145" spans="1:1" ht="15.75" customHeight="1" x14ac:dyDescent="0.25">
      <c r="A145" s="97"/>
    </row>
    <row r="146" spans="1:1" ht="15.75" customHeight="1" x14ac:dyDescent="0.25">
      <c r="A146" s="97"/>
    </row>
    <row r="147" spans="1:1" ht="15.75" customHeight="1" x14ac:dyDescent="0.25">
      <c r="A147" s="97"/>
    </row>
    <row r="148" spans="1:1" ht="15.75" customHeight="1" x14ac:dyDescent="0.25">
      <c r="A148" s="97"/>
    </row>
    <row r="149" spans="1:1" ht="15.75" customHeight="1" x14ac:dyDescent="0.25">
      <c r="A149" s="97"/>
    </row>
    <row r="150" spans="1:1" ht="15.75" customHeight="1" x14ac:dyDescent="0.25">
      <c r="A150" s="97"/>
    </row>
    <row r="151" spans="1:1" ht="15.75" customHeight="1" x14ac:dyDescent="0.25">
      <c r="A151" s="97"/>
    </row>
    <row r="152" spans="1:1" ht="15.75" customHeight="1" x14ac:dyDescent="0.25">
      <c r="A152" s="97"/>
    </row>
    <row r="153" spans="1:1" ht="15.75" customHeight="1" x14ac:dyDescent="0.25">
      <c r="A153" s="97"/>
    </row>
    <row r="154" spans="1:1" ht="15.75" customHeight="1" x14ac:dyDescent="0.25">
      <c r="A154" s="97"/>
    </row>
    <row r="155" spans="1:1" ht="15.75" customHeight="1" x14ac:dyDescent="0.25">
      <c r="A155" s="97"/>
    </row>
    <row r="156" spans="1:1" ht="15.75" customHeight="1" x14ac:dyDescent="0.25">
      <c r="A156" s="97"/>
    </row>
    <row r="157" spans="1:1" ht="15.75" customHeight="1" x14ac:dyDescent="0.25">
      <c r="A157" s="97"/>
    </row>
    <row r="158" spans="1:1" ht="15.75" customHeight="1" x14ac:dyDescent="0.25">
      <c r="A158" s="97"/>
    </row>
    <row r="159" spans="1:1" ht="15.75" customHeight="1" x14ac:dyDescent="0.25">
      <c r="A159" s="97"/>
    </row>
    <row r="160" spans="1:1" ht="15.75" customHeight="1" x14ac:dyDescent="0.25">
      <c r="A160" s="97"/>
    </row>
    <row r="161" spans="1:1" ht="15.75" customHeight="1" x14ac:dyDescent="0.25">
      <c r="A161" s="97"/>
    </row>
    <row r="162" spans="1:1" ht="15.75" customHeight="1" x14ac:dyDescent="0.25">
      <c r="A162" s="97"/>
    </row>
    <row r="163" spans="1:1" ht="15.75" customHeight="1" x14ac:dyDescent="0.25">
      <c r="A163" s="97"/>
    </row>
    <row r="164" spans="1:1" ht="15.75" customHeight="1" x14ac:dyDescent="0.25">
      <c r="A164" s="97"/>
    </row>
    <row r="165" spans="1:1" ht="15.75" customHeight="1" x14ac:dyDescent="0.25">
      <c r="A165" s="97"/>
    </row>
    <row r="166" spans="1:1" ht="15.75" customHeight="1" x14ac:dyDescent="0.25">
      <c r="A166" s="97"/>
    </row>
    <row r="167" spans="1:1" ht="15.75" customHeight="1" x14ac:dyDescent="0.25">
      <c r="A167" s="97"/>
    </row>
    <row r="168" spans="1:1" ht="15.75" customHeight="1" x14ac:dyDescent="0.25">
      <c r="A168" s="97"/>
    </row>
    <row r="169" spans="1:1" ht="15.75" customHeight="1" x14ac:dyDescent="0.25">
      <c r="A169" s="97"/>
    </row>
    <row r="170" spans="1:1" ht="15.75" customHeight="1" x14ac:dyDescent="0.25">
      <c r="A170" s="97"/>
    </row>
    <row r="171" spans="1:1" ht="15.75" customHeight="1" x14ac:dyDescent="0.25">
      <c r="A171" s="97"/>
    </row>
    <row r="172" spans="1:1" ht="15.75" customHeight="1" x14ac:dyDescent="0.25">
      <c r="A172" s="97"/>
    </row>
    <row r="173" spans="1:1" ht="15.75" customHeight="1" x14ac:dyDescent="0.25">
      <c r="A173" s="97"/>
    </row>
    <row r="174" spans="1:1" ht="15.75" customHeight="1" x14ac:dyDescent="0.25">
      <c r="A174" s="97"/>
    </row>
    <row r="175" spans="1:1" ht="15.75" customHeight="1" x14ac:dyDescent="0.25">
      <c r="A175" s="97"/>
    </row>
    <row r="176" spans="1:1" ht="15.75" customHeight="1" x14ac:dyDescent="0.25">
      <c r="A176" s="97"/>
    </row>
    <row r="177" spans="1:1" ht="15.75" customHeight="1" x14ac:dyDescent="0.25">
      <c r="A177" s="97"/>
    </row>
    <row r="178" spans="1:1" ht="15.75" customHeight="1" x14ac:dyDescent="0.25">
      <c r="A178" s="97"/>
    </row>
    <row r="179" spans="1:1" ht="15.75" customHeight="1" x14ac:dyDescent="0.25">
      <c r="A179" s="97"/>
    </row>
    <row r="180" spans="1:1" ht="15.75" customHeight="1" x14ac:dyDescent="0.25">
      <c r="A180" s="97"/>
    </row>
    <row r="181" spans="1:1" ht="15.75" customHeight="1" x14ac:dyDescent="0.25">
      <c r="A181" s="97"/>
    </row>
    <row r="182" spans="1:1" ht="15.75" customHeight="1" x14ac:dyDescent="0.25">
      <c r="A182" s="97"/>
    </row>
    <row r="183" spans="1:1" ht="15.75" customHeight="1" x14ac:dyDescent="0.25">
      <c r="A183" s="97"/>
    </row>
    <row r="184" spans="1:1" ht="15.75" customHeight="1" x14ac:dyDescent="0.25">
      <c r="A184" s="97"/>
    </row>
    <row r="185" spans="1:1" ht="15.75" customHeight="1" x14ac:dyDescent="0.25">
      <c r="A185" s="97"/>
    </row>
    <row r="186" spans="1:1" ht="15.75" customHeight="1" x14ac:dyDescent="0.25">
      <c r="A186" s="97"/>
    </row>
    <row r="187" spans="1:1" ht="15.75" customHeight="1" x14ac:dyDescent="0.25">
      <c r="A187" s="97"/>
    </row>
    <row r="188" spans="1:1" ht="15.75" customHeight="1" x14ac:dyDescent="0.25">
      <c r="A188" s="97"/>
    </row>
    <row r="189" spans="1:1" ht="15.75" customHeight="1" x14ac:dyDescent="0.25">
      <c r="A189" s="97"/>
    </row>
    <row r="190" spans="1:1" ht="15.75" customHeight="1" x14ac:dyDescent="0.25">
      <c r="A190" s="97"/>
    </row>
    <row r="191" spans="1:1" ht="15.75" customHeight="1" x14ac:dyDescent="0.25">
      <c r="A191" s="97"/>
    </row>
    <row r="192" spans="1:1" ht="15.75" customHeight="1" x14ac:dyDescent="0.25">
      <c r="A192" s="97"/>
    </row>
    <row r="193" spans="1:1" ht="15.75" customHeight="1" x14ac:dyDescent="0.25">
      <c r="A193" s="97"/>
    </row>
    <row r="194" spans="1:1" ht="15.75" customHeight="1" x14ac:dyDescent="0.25">
      <c r="A194" s="97"/>
    </row>
    <row r="195" spans="1:1" ht="15.75" customHeight="1" x14ac:dyDescent="0.25">
      <c r="A195" s="97"/>
    </row>
    <row r="196" spans="1:1" ht="15.75" customHeight="1" x14ac:dyDescent="0.25">
      <c r="A196" s="97"/>
    </row>
    <row r="197" spans="1:1" ht="15.75" customHeight="1" x14ac:dyDescent="0.25">
      <c r="A197" s="97"/>
    </row>
    <row r="198" spans="1:1" ht="15.75" customHeight="1" x14ac:dyDescent="0.25">
      <c r="A198" s="97"/>
    </row>
    <row r="199" spans="1:1" ht="15.75" customHeight="1" x14ac:dyDescent="0.25">
      <c r="A199" s="97"/>
    </row>
    <row r="200" spans="1:1" ht="15.75" customHeight="1" x14ac:dyDescent="0.25">
      <c r="A200" s="97"/>
    </row>
    <row r="201" spans="1:1" ht="15.75" customHeight="1" x14ac:dyDescent="0.25">
      <c r="A201" s="97"/>
    </row>
    <row r="202" spans="1:1" ht="15.75" customHeight="1" x14ac:dyDescent="0.25">
      <c r="A202" s="97"/>
    </row>
    <row r="203" spans="1:1" ht="15.75" customHeight="1" x14ac:dyDescent="0.25">
      <c r="A203" s="97"/>
    </row>
    <row r="204" spans="1:1" ht="15.75" customHeight="1" x14ac:dyDescent="0.25">
      <c r="A204" s="97"/>
    </row>
    <row r="205" spans="1:1" ht="15.75" customHeight="1" x14ac:dyDescent="0.25">
      <c r="A205" s="97"/>
    </row>
    <row r="206" spans="1:1" ht="15.75" customHeight="1" x14ac:dyDescent="0.25">
      <c r="A206" s="97"/>
    </row>
    <row r="207" spans="1:1" ht="15.75" customHeight="1" x14ac:dyDescent="0.25">
      <c r="A207" s="97"/>
    </row>
    <row r="208" spans="1:1" ht="15.75" customHeight="1" x14ac:dyDescent="0.25">
      <c r="A208" s="97"/>
    </row>
    <row r="209" spans="1:1" ht="15.75" customHeight="1" x14ac:dyDescent="0.25">
      <c r="A209" s="97"/>
    </row>
    <row r="210" spans="1:1" ht="15.75" customHeight="1" x14ac:dyDescent="0.25">
      <c r="A210" s="97"/>
    </row>
    <row r="211" spans="1:1" ht="15.75" customHeight="1" x14ac:dyDescent="0.25">
      <c r="A211" s="97"/>
    </row>
    <row r="212" spans="1:1" ht="15.75" customHeight="1" x14ac:dyDescent="0.25">
      <c r="A212" s="97"/>
    </row>
    <row r="213" spans="1:1" ht="15.75" customHeight="1" x14ac:dyDescent="0.25">
      <c r="A213" s="97"/>
    </row>
    <row r="214" spans="1:1" ht="15.75" customHeight="1" x14ac:dyDescent="0.25">
      <c r="A214" s="97"/>
    </row>
    <row r="215" spans="1:1" ht="15.75" customHeight="1" x14ac:dyDescent="0.25">
      <c r="A215" s="97"/>
    </row>
    <row r="216" spans="1:1" ht="15.75" customHeight="1" x14ac:dyDescent="0.25">
      <c r="A216" s="97"/>
    </row>
    <row r="217" spans="1:1" ht="15.75" customHeight="1" x14ac:dyDescent="0.25">
      <c r="A217" s="97"/>
    </row>
    <row r="218" spans="1:1" ht="15.75" customHeight="1" x14ac:dyDescent="0.25">
      <c r="A218" s="97"/>
    </row>
    <row r="219" spans="1:1" ht="15.75" customHeight="1" x14ac:dyDescent="0.25">
      <c r="A219" s="97"/>
    </row>
    <row r="220" spans="1:1" ht="15.75" customHeight="1" x14ac:dyDescent="0.25">
      <c r="A220" s="97"/>
    </row>
    <row r="221" spans="1:1" ht="15.75" customHeight="1" x14ac:dyDescent="0.25">
      <c r="A221" s="97"/>
    </row>
    <row r="222" spans="1:1" ht="15.75" customHeight="1" x14ac:dyDescent="0.25">
      <c r="A222" s="97"/>
    </row>
    <row r="223" spans="1:1" ht="15.75" customHeight="1" x14ac:dyDescent="0.25">
      <c r="A223" s="97"/>
    </row>
    <row r="224" spans="1:1" ht="15.75" customHeight="1" x14ac:dyDescent="0.25">
      <c r="A224" s="97"/>
    </row>
    <row r="225" spans="1:1" ht="15.75" customHeight="1" x14ac:dyDescent="0.25">
      <c r="A225" s="97"/>
    </row>
    <row r="226" spans="1:1" ht="15.75" customHeight="1" x14ac:dyDescent="0.25">
      <c r="A226" s="97"/>
    </row>
    <row r="227" spans="1:1" ht="15.75" customHeight="1" x14ac:dyDescent="0.25">
      <c r="A227" s="97"/>
    </row>
    <row r="228" spans="1:1" ht="15.75" customHeight="1" x14ac:dyDescent="0.25">
      <c r="A228" s="97"/>
    </row>
    <row r="229" spans="1:1" ht="15.75" customHeight="1" x14ac:dyDescent="0.25">
      <c r="A229" s="97"/>
    </row>
    <row r="230" spans="1:1" ht="15.75" customHeight="1" x14ac:dyDescent="0.25">
      <c r="A230" s="97"/>
    </row>
    <row r="231" spans="1:1" ht="15.75" customHeight="1" x14ac:dyDescent="0.25">
      <c r="A231" s="97"/>
    </row>
    <row r="232" spans="1:1" ht="15.75" customHeight="1" x14ac:dyDescent="0.25">
      <c r="A232" s="97"/>
    </row>
    <row r="233" spans="1:1" ht="15.75" customHeight="1" x14ac:dyDescent="0.25">
      <c r="A233" s="97"/>
    </row>
    <row r="234" spans="1:1" ht="15.75" customHeight="1" x14ac:dyDescent="0.25">
      <c r="A234" s="97"/>
    </row>
    <row r="235" spans="1:1" ht="15.75" customHeight="1" x14ac:dyDescent="0.25">
      <c r="A235" s="97"/>
    </row>
    <row r="236" spans="1:1" ht="15.75" customHeight="1" x14ac:dyDescent="0.25">
      <c r="A236" s="97"/>
    </row>
    <row r="237" spans="1:1" ht="15.75" customHeight="1" x14ac:dyDescent="0.25">
      <c r="A237" s="97"/>
    </row>
    <row r="238" spans="1:1" ht="15.75" customHeight="1" x14ac:dyDescent="0.25">
      <c r="A238" s="97"/>
    </row>
    <row r="239" spans="1:1" ht="15.75" customHeight="1" x14ac:dyDescent="0.25">
      <c r="A239" s="97"/>
    </row>
    <row r="240" spans="1:1" ht="15.75" customHeight="1" x14ac:dyDescent="0.25">
      <c r="A240" s="97"/>
    </row>
    <row r="241" spans="1:1" ht="15.75" customHeight="1" x14ac:dyDescent="0.25">
      <c r="A241" s="97"/>
    </row>
    <row r="242" spans="1:1" ht="15.75" customHeight="1" x14ac:dyDescent="0.25">
      <c r="A242" s="97"/>
    </row>
    <row r="243" spans="1:1" ht="15.75" customHeight="1" x14ac:dyDescent="0.25">
      <c r="A243" s="97"/>
    </row>
    <row r="244" spans="1:1" ht="15.75" customHeight="1" x14ac:dyDescent="0.25">
      <c r="A244" s="97"/>
    </row>
    <row r="245" spans="1:1" ht="15.75" customHeight="1" x14ac:dyDescent="0.25">
      <c r="A245" s="97"/>
    </row>
    <row r="246" spans="1:1" ht="15.75" customHeight="1" x14ac:dyDescent="0.25">
      <c r="A246" s="97"/>
    </row>
    <row r="247" spans="1:1" ht="15.75" customHeight="1" x14ac:dyDescent="0.25">
      <c r="A247" s="97"/>
    </row>
    <row r="248" spans="1:1" ht="15.75" customHeight="1" x14ac:dyDescent="0.25">
      <c r="A248" s="97"/>
    </row>
    <row r="249" spans="1:1" ht="15.75" customHeight="1" x14ac:dyDescent="0.25">
      <c r="A249" s="97"/>
    </row>
    <row r="250" spans="1:1" ht="15.75" customHeight="1" x14ac:dyDescent="0.25">
      <c r="A250" s="97"/>
    </row>
    <row r="251" spans="1:1" ht="15.75" customHeight="1" x14ac:dyDescent="0.25">
      <c r="A251" s="97"/>
    </row>
    <row r="252" spans="1:1" ht="15.75" customHeight="1" x14ac:dyDescent="0.25">
      <c r="A252" s="97"/>
    </row>
    <row r="253" spans="1:1" ht="15.75" customHeight="1" x14ac:dyDescent="0.25">
      <c r="A253" s="97"/>
    </row>
    <row r="254" spans="1:1" ht="15.75" customHeight="1" x14ac:dyDescent="0.25">
      <c r="A254" s="97"/>
    </row>
    <row r="255" spans="1:1" ht="15.75" customHeight="1" x14ac:dyDescent="0.25">
      <c r="A255" s="97"/>
    </row>
    <row r="256" spans="1:1" ht="15.75" customHeight="1" x14ac:dyDescent="0.25">
      <c r="A256" s="97"/>
    </row>
    <row r="257" spans="1:1" ht="15.75" customHeight="1" x14ac:dyDescent="0.25">
      <c r="A257" s="97"/>
    </row>
    <row r="258" spans="1:1" ht="15.75" customHeight="1" x14ac:dyDescent="0.25">
      <c r="A258" s="97"/>
    </row>
    <row r="259" spans="1:1" ht="15.75" customHeight="1" x14ac:dyDescent="0.25">
      <c r="A259" s="97"/>
    </row>
    <row r="260" spans="1:1" ht="15.75" customHeight="1" x14ac:dyDescent="0.25">
      <c r="A260" s="97"/>
    </row>
    <row r="261" spans="1:1" ht="15.75" customHeight="1" x14ac:dyDescent="0.25">
      <c r="A261" s="97"/>
    </row>
    <row r="262" spans="1:1" ht="15.75" customHeight="1" x14ac:dyDescent="0.25">
      <c r="A262" s="97"/>
    </row>
    <row r="263" spans="1:1" ht="15.75" customHeight="1" x14ac:dyDescent="0.25">
      <c r="A263" s="97"/>
    </row>
    <row r="264" spans="1:1" ht="15.75" customHeight="1" x14ac:dyDescent="0.25">
      <c r="A264" s="97"/>
    </row>
    <row r="265" spans="1:1" ht="15.75" customHeight="1" x14ac:dyDescent="0.25">
      <c r="A265" s="97"/>
    </row>
    <row r="266" spans="1:1" ht="15.75" customHeight="1" x14ac:dyDescent="0.25">
      <c r="A266" s="97"/>
    </row>
    <row r="267" spans="1:1" ht="15.75" customHeight="1" x14ac:dyDescent="0.25">
      <c r="A267" s="97"/>
    </row>
    <row r="268" spans="1:1" ht="15.75" customHeight="1" x14ac:dyDescent="0.25">
      <c r="A268" s="97"/>
    </row>
    <row r="269" spans="1:1" ht="15.75" customHeight="1" x14ac:dyDescent="0.25">
      <c r="A269" s="97"/>
    </row>
    <row r="270" spans="1:1" ht="15.75" customHeight="1" x14ac:dyDescent="0.25">
      <c r="A270" s="97"/>
    </row>
    <row r="271" spans="1:1" ht="15.75" customHeight="1" x14ac:dyDescent="0.25">
      <c r="A271" s="97"/>
    </row>
    <row r="272" spans="1:1" ht="15.75" customHeight="1" x14ac:dyDescent="0.25">
      <c r="A272" s="97"/>
    </row>
    <row r="273" spans="1:1" ht="15.75" customHeight="1" x14ac:dyDescent="0.25">
      <c r="A273" s="97"/>
    </row>
    <row r="274" spans="1:1" ht="15.75" customHeight="1" x14ac:dyDescent="0.25">
      <c r="A274" s="97"/>
    </row>
    <row r="275" spans="1:1" ht="15.75" customHeight="1" x14ac:dyDescent="0.25">
      <c r="A275" s="97"/>
    </row>
    <row r="276" spans="1:1" ht="15.75" customHeight="1" x14ac:dyDescent="0.25">
      <c r="A276" s="97"/>
    </row>
    <row r="277" spans="1:1" ht="15.75" customHeight="1" x14ac:dyDescent="0.25">
      <c r="A277" s="97"/>
    </row>
    <row r="278" spans="1:1" ht="15.75" customHeight="1" x14ac:dyDescent="0.25">
      <c r="A278" s="97"/>
    </row>
    <row r="279" spans="1:1" ht="15.75" customHeight="1" x14ac:dyDescent="0.25">
      <c r="A279" s="97"/>
    </row>
    <row r="280" spans="1:1" ht="15.75" customHeight="1" x14ac:dyDescent="0.25">
      <c r="A280" s="97"/>
    </row>
    <row r="281" spans="1:1" ht="15.75" customHeight="1" x14ac:dyDescent="0.25">
      <c r="A281" s="97"/>
    </row>
    <row r="282" spans="1:1" ht="15.75" customHeight="1" x14ac:dyDescent="0.25">
      <c r="A282" s="97"/>
    </row>
    <row r="283" spans="1:1" ht="15.75" customHeight="1" x14ac:dyDescent="0.25">
      <c r="A283" s="97"/>
    </row>
    <row r="284" spans="1:1" ht="15.75" customHeight="1" x14ac:dyDescent="0.25">
      <c r="A284" s="97"/>
    </row>
    <row r="285" spans="1:1" ht="15.75" customHeight="1" x14ac:dyDescent="0.25">
      <c r="A285" s="97"/>
    </row>
    <row r="286" spans="1:1" ht="15.75" customHeight="1" x14ac:dyDescent="0.25">
      <c r="A286" s="97"/>
    </row>
    <row r="287" spans="1:1" ht="15.75" customHeight="1" x14ac:dyDescent="0.25">
      <c r="A287" s="97"/>
    </row>
    <row r="288" spans="1:1" ht="15.75" customHeight="1" x14ac:dyDescent="0.25">
      <c r="A288" s="97"/>
    </row>
    <row r="289" spans="1:1" ht="15.75" customHeight="1" x14ac:dyDescent="0.25">
      <c r="A289" s="97"/>
    </row>
    <row r="290" spans="1:1" ht="15.75" customHeight="1" x14ac:dyDescent="0.25">
      <c r="A290" s="97"/>
    </row>
    <row r="291" spans="1:1" ht="15.75" customHeight="1" x14ac:dyDescent="0.25">
      <c r="A291" s="97"/>
    </row>
    <row r="292" spans="1:1" ht="15.75" customHeight="1" x14ac:dyDescent="0.25">
      <c r="A292" s="97"/>
    </row>
    <row r="293" spans="1:1" ht="15.75" customHeight="1" x14ac:dyDescent="0.25">
      <c r="A293" s="97"/>
    </row>
    <row r="294" spans="1:1" ht="15.75" customHeight="1" x14ac:dyDescent="0.25">
      <c r="A294" s="97"/>
    </row>
    <row r="295" spans="1:1" ht="15.75" customHeight="1" x14ac:dyDescent="0.25">
      <c r="A295" s="97"/>
    </row>
    <row r="296" spans="1:1" ht="15.75" customHeight="1" x14ac:dyDescent="0.25">
      <c r="A296" s="97"/>
    </row>
    <row r="297" spans="1:1" ht="15.75" customHeight="1" x14ac:dyDescent="0.25">
      <c r="A297" s="97"/>
    </row>
    <row r="298" spans="1:1" ht="15.75" customHeight="1" x14ac:dyDescent="0.25">
      <c r="A298" s="97"/>
    </row>
    <row r="299" spans="1:1" ht="15.75" customHeight="1" x14ac:dyDescent="0.25">
      <c r="A299" s="97"/>
    </row>
    <row r="300" spans="1:1" ht="15.75" customHeight="1" x14ac:dyDescent="0.25">
      <c r="A300" s="97"/>
    </row>
    <row r="301" spans="1:1" ht="15.75" customHeight="1" x14ac:dyDescent="0.25">
      <c r="A301" s="97"/>
    </row>
    <row r="302" spans="1:1" ht="15.75" customHeight="1" x14ac:dyDescent="0.25">
      <c r="A302" s="97"/>
    </row>
    <row r="303" spans="1:1" ht="15.75" customHeight="1" x14ac:dyDescent="0.25">
      <c r="A303" s="97"/>
    </row>
    <row r="304" spans="1:1" ht="15.75" customHeight="1" x14ac:dyDescent="0.25">
      <c r="A304" s="97"/>
    </row>
    <row r="305" spans="1:1" ht="15.75" customHeight="1" x14ac:dyDescent="0.25">
      <c r="A305" s="97"/>
    </row>
    <row r="306" spans="1:1" ht="15.75" customHeight="1" x14ac:dyDescent="0.25">
      <c r="A306" s="97"/>
    </row>
    <row r="307" spans="1:1" ht="15.75" customHeight="1" x14ac:dyDescent="0.25">
      <c r="A307" s="97"/>
    </row>
    <row r="308" spans="1:1" ht="15.75" customHeight="1" x14ac:dyDescent="0.25">
      <c r="A308" s="97"/>
    </row>
    <row r="309" spans="1:1" ht="15.75" customHeight="1" x14ac:dyDescent="0.25">
      <c r="A309" s="97"/>
    </row>
    <row r="310" spans="1:1" ht="15.75" customHeight="1" x14ac:dyDescent="0.25">
      <c r="A310" s="97"/>
    </row>
    <row r="311" spans="1:1" ht="15.75" customHeight="1" x14ac:dyDescent="0.25">
      <c r="A311" s="97"/>
    </row>
    <row r="312" spans="1:1" ht="15.75" customHeight="1" x14ac:dyDescent="0.25">
      <c r="A312" s="97"/>
    </row>
    <row r="313" spans="1:1" ht="15.75" customHeight="1" x14ac:dyDescent="0.25">
      <c r="A313" s="97"/>
    </row>
    <row r="314" spans="1:1" ht="15.75" customHeight="1" x14ac:dyDescent="0.25">
      <c r="A314" s="97"/>
    </row>
    <row r="315" spans="1:1" ht="15.75" customHeight="1" x14ac:dyDescent="0.25">
      <c r="A315" s="97"/>
    </row>
    <row r="316" spans="1:1" ht="15.75" customHeight="1" x14ac:dyDescent="0.25">
      <c r="A316" s="97"/>
    </row>
    <row r="317" spans="1:1" ht="15.75" customHeight="1" x14ac:dyDescent="0.25">
      <c r="A317" s="97"/>
    </row>
    <row r="318" spans="1:1" ht="15.75" customHeight="1" x14ac:dyDescent="0.25">
      <c r="A318" s="97"/>
    </row>
    <row r="319" spans="1:1" ht="15.75" customHeight="1" x14ac:dyDescent="0.25">
      <c r="A319" s="97"/>
    </row>
    <row r="320" spans="1:1" ht="15.75" customHeight="1" x14ac:dyDescent="0.25">
      <c r="A320" s="97"/>
    </row>
    <row r="321" spans="1:1" ht="15.75" customHeight="1" x14ac:dyDescent="0.25">
      <c r="A321" s="97"/>
    </row>
    <row r="322" spans="1:1" ht="15.75" customHeight="1" x14ac:dyDescent="0.25">
      <c r="A322" s="97"/>
    </row>
    <row r="323" spans="1:1" ht="15.75" customHeight="1" x14ac:dyDescent="0.25">
      <c r="A323" s="97"/>
    </row>
    <row r="324" spans="1:1" ht="15.75" customHeight="1" x14ac:dyDescent="0.25">
      <c r="A324" s="97"/>
    </row>
    <row r="325" spans="1:1" ht="15.75" customHeight="1" x14ac:dyDescent="0.25">
      <c r="A325" s="97"/>
    </row>
    <row r="326" spans="1:1" ht="15.75" customHeight="1" x14ac:dyDescent="0.25">
      <c r="A326" s="97"/>
    </row>
    <row r="327" spans="1:1" ht="15.75" customHeight="1" x14ac:dyDescent="0.25">
      <c r="A327" s="97"/>
    </row>
    <row r="328" spans="1:1" ht="15.75" customHeight="1" x14ac:dyDescent="0.25">
      <c r="A328" s="97"/>
    </row>
    <row r="329" spans="1:1" ht="15.75" customHeight="1" x14ac:dyDescent="0.25">
      <c r="A329" s="97"/>
    </row>
    <row r="330" spans="1:1" ht="15.75" customHeight="1" x14ac:dyDescent="0.25">
      <c r="A330" s="97"/>
    </row>
    <row r="331" spans="1:1" ht="15.75" customHeight="1" x14ac:dyDescent="0.25">
      <c r="A331" s="97"/>
    </row>
    <row r="332" spans="1:1" ht="15.75" customHeight="1" x14ac:dyDescent="0.25">
      <c r="A332" s="97"/>
    </row>
    <row r="333" spans="1:1" ht="15.75" customHeight="1" x14ac:dyDescent="0.25">
      <c r="A333" s="97"/>
    </row>
    <row r="334" spans="1:1" ht="15.75" customHeight="1" x14ac:dyDescent="0.25">
      <c r="A334" s="97"/>
    </row>
    <row r="335" spans="1:1" ht="15.75" customHeight="1" x14ac:dyDescent="0.25">
      <c r="A335" s="97"/>
    </row>
    <row r="336" spans="1:1" ht="15.75" customHeight="1" x14ac:dyDescent="0.25">
      <c r="A336" s="97"/>
    </row>
    <row r="337" spans="1:1" ht="15.75" customHeight="1" x14ac:dyDescent="0.25">
      <c r="A337" s="97"/>
    </row>
    <row r="338" spans="1:1" ht="15.75" customHeight="1" x14ac:dyDescent="0.25">
      <c r="A338" s="97"/>
    </row>
    <row r="339" spans="1:1" ht="15.75" customHeight="1" x14ac:dyDescent="0.25">
      <c r="A339" s="97"/>
    </row>
    <row r="340" spans="1:1" ht="15.75" customHeight="1" x14ac:dyDescent="0.25">
      <c r="A340" s="97"/>
    </row>
    <row r="341" spans="1:1" ht="15.75" customHeight="1" x14ac:dyDescent="0.25">
      <c r="A341" s="97"/>
    </row>
    <row r="342" spans="1:1" ht="15.75" customHeight="1" x14ac:dyDescent="0.25">
      <c r="A342" s="97"/>
    </row>
    <row r="343" spans="1:1" ht="15.75" customHeight="1" x14ac:dyDescent="0.25">
      <c r="A343" s="97"/>
    </row>
    <row r="344" spans="1:1" ht="15.75" customHeight="1" x14ac:dyDescent="0.25">
      <c r="A344" s="97"/>
    </row>
    <row r="345" spans="1:1" ht="15.75" customHeight="1" x14ac:dyDescent="0.25">
      <c r="A345" s="97"/>
    </row>
    <row r="346" spans="1:1" ht="15.75" customHeight="1" x14ac:dyDescent="0.25">
      <c r="A346" s="97"/>
    </row>
    <row r="347" spans="1:1" ht="15.75" customHeight="1" x14ac:dyDescent="0.25">
      <c r="A347" s="97"/>
    </row>
    <row r="348" spans="1:1" ht="15.75" customHeight="1" x14ac:dyDescent="0.25">
      <c r="A348" s="97"/>
    </row>
    <row r="349" spans="1:1" ht="15.75" customHeight="1" x14ac:dyDescent="0.25">
      <c r="A349" s="97"/>
    </row>
    <row r="350" spans="1:1" ht="15.75" customHeight="1" x14ac:dyDescent="0.25">
      <c r="A350" s="97"/>
    </row>
    <row r="351" spans="1:1" ht="15.75" customHeight="1" x14ac:dyDescent="0.25">
      <c r="A351" s="97"/>
    </row>
    <row r="352" spans="1:1" ht="15.75" customHeight="1" x14ac:dyDescent="0.25">
      <c r="A352" s="97"/>
    </row>
    <row r="353" spans="1:1" ht="15.75" customHeight="1" x14ac:dyDescent="0.25">
      <c r="A353" s="97"/>
    </row>
    <row r="354" spans="1:1" ht="15.75" customHeight="1" x14ac:dyDescent="0.25">
      <c r="A354" s="97"/>
    </row>
    <row r="355" spans="1:1" ht="15.75" customHeight="1" x14ac:dyDescent="0.25">
      <c r="A355" s="97"/>
    </row>
    <row r="356" spans="1:1" ht="15.75" customHeight="1" x14ac:dyDescent="0.25">
      <c r="A356" s="97"/>
    </row>
    <row r="357" spans="1:1" ht="15.75" customHeight="1" x14ac:dyDescent="0.25">
      <c r="A357" s="97"/>
    </row>
    <row r="358" spans="1:1" ht="15.75" customHeight="1" x14ac:dyDescent="0.25">
      <c r="A358" s="97"/>
    </row>
    <row r="359" spans="1:1" ht="15.75" customHeight="1" x14ac:dyDescent="0.25">
      <c r="A359" s="97"/>
    </row>
    <row r="360" spans="1:1" ht="15.75" customHeight="1" x14ac:dyDescent="0.25">
      <c r="A360" s="97"/>
    </row>
    <row r="361" spans="1:1" ht="15.75" customHeight="1" x14ac:dyDescent="0.25">
      <c r="A361" s="97"/>
    </row>
    <row r="362" spans="1:1" ht="15.75" customHeight="1" x14ac:dyDescent="0.25">
      <c r="A362" s="97"/>
    </row>
    <row r="363" spans="1:1" ht="15.75" customHeight="1" x14ac:dyDescent="0.25">
      <c r="A363" s="97"/>
    </row>
    <row r="364" spans="1:1" ht="15.75" customHeight="1" x14ac:dyDescent="0.25">
      <c r="A364" s="97"/>
    </row>
    <row r="365" spans="1:1" ht="15.75" customHeight="1" x14ac:dyDescent="0.25">
      <c r="A365" s="97"/>
    </row>
    <row r="366" spans="1:1" ht="15.75" customHeight="1" x14ac:dyDescent="0.25">
      <c r="A366" s="97"/>
    </row>
    <row r="367" spans="1:1" ht="15.75" customHeight="1" x14ac:dyDescent="0.25">
      <c r="A367" s="97"/>
    </row>
    <row r="368" spans="1:1" ht="15.75" customHeight="1" x14ac:dyDescent="0.25">
      <c r="A368" s="97"/>
    </row>
    <row r="369" spans="1:1" ht="15.75" customHeight="1" x14ac:dyDescent="0.25">
      <c r="A369" s="97"/>
    </row>
    <row r="370" spans="1:1" ht="15.75" customHeight="1" x14ac:dyDescent="0.25">
      <c r="A370" s="97"/>
    </row>
    <row r="371" spans="1:1" ht="15.75" customHeight="1" x14ac:dyDescent="0.25">
      <c r="A371" s="97"/>
    </row>
    <row r="372" spans="1:1" ht="15.75" customHeight="1" x14ac:dyDescent="0.25">
      <c r="A372" s="97"/>
    </row>
    <row r="373" spans="1:1" ht="15.75" customHeight="1" x14ac:dyDescent="0.25">
      <c r="A373" s="97"/>
    </row>
    <row r="374" spans="1:1" ht="15.75" customHeight="1" x14ac:dyDescent="0.25">
      <c r="A374" s="97"/>
    </row>
    <row r="375" spans="1:1" ht="15.75" customHeight="1" x14ac:dyDescent="0.25">
      <c r="A375" s="97"/>
    </row>
    <row r="376" spans="1:1" ht="15.75" customHeight="1" x14ac:dyDescent="0.25">
      <c r="A376" s="97"/>
    </row>
    <row r="377" spans="1:1" ht="15.75" customHeight="1" x14ac:dyDescent="0.25">
      <c r="A377" s="97"/>
    </row>
    <row r="378" spans="1:1" ht="15.75" customHeight="1" x14ac:dyDescent="0.25">
      <c r="A378" s="97"/>
    </row>
    <row r="379" spans="1:1" ht="15.75" customHeight="1" x14ac:dyDescent="0.25">
      <c r="A379" s="97"/>
    </row>
    <row r="380" spans="1:1" ht="15.75" customHeight="1" x14ac:dyDescent="0.25">
      <c r="A380" s="97"/>
    </row>
    <row r="381" spans="1:1" ht="15.75" customHeight="1" x14ac:dyDescent="0.25">
      <c r="A381" s="97"/>
    </row>
    <row r="382" spans="1:1" ht="15.75" customHeight="1" x14ac:dyDescent="0.25">
      <c r="A382" s="97"/>
    </row>
    <row r="383" spans="1:1" ht="15.75" customHeight="1" x14ac:dyDescent="0.25">
      <c r="A383" s="97"/>
    </row>
    <row r="384" spans="1:1" ht="15.75" customHeight="1" x14ac:dyDescent="0.25">
      <c r="A384" s="97"/>
    </row>
    <row r="385" spans="1:1" ht="15.75" customHeight="1" x14ac:dyDescent="0.25">
      <c r="A385" s="97"/>
    </row>
    <row r="386" spans="1:1" ht="15.75" customHeight="1" x14ac:dyDescent="0.25">
      <c r="A386" s="97"/>
    </row>
    <row r="387" spans="1:1" ht="15.75" customHeight="1" x14ac:dyDescent="0.25">
      <c r="A387" s="97"/>
    </row>
    <row r="388" spans="1:1" ht="15.75" customHeight="1" x14ac:dyDescent="0.25">
      <c r="A388" s="97"/>
    </row>
    <row r="389" spans="1:1" ht="15.75" customHeight="1" x14ac:dyDescent="0.25">
      <c r="A389" s="97"/>
    </row>
    <row r="390" spans="1:1" ht="15.75" customHeight="1" x14ac:dyDescent="0.25">
      <c r="A390" s="97"/>
    </row>
    <row r="391" spans="1:1" ht="15.75" customHeight="1" x14ac:dyDescent="0.25">
      <c r="A391" s="97"/>
    </row>
    <row r="392" spans="1:1" ht="15.75" customHeight="1" x14ac:dyDescent="0.25">
      <c r="A392" s="97"/>
    </row>
    <row r="393" spans="1:1" ht="15.75" customHeight="1" x14ac:dyDescent="0.25">
      <c r="A393" s="97"/>
    </row>
    <row r="394" spans="1:1" ht="15.75" customHeight="1" x14ac:dyDescent="0.25">
      <c r="A394" s="97"/>
    </row>
    <row r="395" spans="1:1" ht="15.75" customHeight="1" x14ac:dyDescent="0.25">
      <c r="A395" s="97"/>
    </row>
    <row r="396" spans="1:1" ht="15.75" customHeight="1" x14ac:dyDescent="0.25">
      <c r="A396" s="97"/>
    </row>
    <row r="397" spans="1:1" ht="15.75" customHeight="1" x14ac:dyDescent="0.25">
      <c r="A397" s="97"/>
    </row>
    <row r="398" spans="1:1" ht="15.75" customHeight="1" x14ac:dyDescent="0.25">
      <c r="A398" s="97"/>
    </row>
    <row r="399" spans="1:1" ht="15.75" customHeight="1" x14ac:dyDescent="0.25">
      <c r="A399" s="97"/>
    </row>
    <row r="400" spans="1:1" ht="15.75" customHeight="1" x14ac:dyDescent="0.25">
      <c r="A400" s="97"/>
    </row>
    <row r="401" spans="1:1" ht="15.75" customHeight="1" x14ac:dyDescent="0.25">
      <c r="A401" s="97"/>
    </row>
    <row r="402" spans="1:1" ht="15.75" customHeight="1" x14ac:dyDescent="0.25">
      <c r="A402" s="97"/>
    </row>
    <row r="403" spans="1:1" ht="15.75" customHeight="1" x14ac:dyDescent="0.25">
      <c r="A403" s="97"/>
    </row>
    <row r="404" spans="1:1" ht="15.75" customHeight="1" x14ac:dyDescent="0.25">
      <c r="A404" s="97"/>
    </row>
    <row r="405" spans="1:1" ht="15.75" customHeight="1" x14ac:dyDescent="0.25">
      <c r="A405" s="97"/>
    </row>
    <row r="406" spans="1:1" ht="15.75" customHeight="1" x14ac:dyDescent="0.25">
      <c r="A406" s="97"/>
    </row>
    <row r="407" spans="1:1" ht="15.75" customHeight="1" x14ac:dyDescent="0.25">
      <c r="A407" s="97"/>
    </row>
    <row r="408" spans="1:1" ht="15.75" customHeight="1" x14ac:dyDescent="0.25">
      <c r="A408" s="97"/>
    </row>
    <row r="409" spans="1:1" ht="15.75" customHeight="1" x14ac:dyDescent="0.25">
      <c r="A409" s="97"/>
    </row>
    <row r="410" spans="1:1" ht="15.75" customHeight="1" x14ac:dyDescent="0.25">
      <c r="A410" s="97"/>
    </row>
    <row r="411" spans="1:1" ht="15.75" customHeight="1" x14ac:dyDescent="0.25">
      <c r="A411" s="97"/>
    </row>
    <row r="412" spans="1:1" ht="15.75" customHeight="1" x14ac:dyDescent="0.25">
      <c r="A412" s="97"/>
    </row>
    <row r="413" spans="1:1" ht="15.75" customHeight="1" x14ac:dyDescent="0.25">
      <c r="A413" s="97"/>
    </row>
    <row r="414" spans="1:1" ht="15.75" customHeight="1" x14ac:dyDescent="0.25">
      <c r="A414" s="97"/>
    </row>
    <row r="415" spans="1:1" ht="15.75" customHeight="1" x14ac:dyDescent="0.25">
      <c r="A415" s="97"/>
    </row>
    <row r="416" spans="1:1" ht="15.75" customHeight="1" x14ac:dyDescent="0.25">
      <c r="A416" s="97"/>
    </row>
    <row r="417" spans="1:1" ht="15.75" customHeight="1" x14ac:dyDescent="0.25">
      <c r="A417" s="97"/>
    </row>
    <row r="418" spans="1:1" ht="15.75" customHeight="1" x14ac:dyDescent="0.25">
      <c r="A418" s="97"/>
    </row>
    <row r="419" spans="1:1" ht="15.75" customHeight="1" x14ac:dyDescent="0.25">
      <c r="A419" s="97"/>
    </row>
    <row r="420" spans="1:1" ht="15.75" customHeight="1" x14ac:dyDescent="0.25">
      <c r="A420" s="97"/>
    </row>
    <row r="421" spans="1:1" ht="15.75" customHeight="1" x14ac:dyDescent="0.25">
      <c r="A421" s="97"/>
    </row>
    <row r="422" spans="1:1" ht="15.75" customHeight="1" x14ac:dyDescent="0.25">
      <c r="A422" s="97"/>
    </row>
    <row r="423" spans="1:1" ht="15.75" customHeight="1" x14ac:dyDescent="0.25">
      <c r="A423" s="97"/>
    </row>
    <row r="424" spans="1:1" ht="15.75" customHeight="1" x14ac:dyDescent="0.25">
      <c r="A424" s="97"/>
    </row>
    <row r="425" spans="1:1" ht="15.75" customHeight="1" x14ac:dyDescent="0.25">
      <c r="A425" s="97"/>
    </row>
    <row r="426" spans="1:1" ht="15.75" customHeight="1" x14ac:dyDescent="0.25">
      <c r="A426" s="97"/>
    </row>
    <row r="427" spans="1:1" ht="15.75" customHeight="1" x14ac:dyDescent="0.25">
      <c r="A427" s="97"/>
    </row>
    <row r="428" spans="1:1" ht="15.75" customHeight="1" x14ac:dyDescent="0.25">
      <c r="A428" s="97"/>
    </row>
    <row r="429" spans="1:1" ht="15.75" customHeight="1" x14ac:dyDescent="0.25">
      <c r="A429" s="97"/>
    </row>
    <row r="430" spans="1:1" ht="15.75" customHeight="1" x14ac:dyDescent="0.25">
      <c r="A430" s="97"/>
    </row>
    <row r="431" spans="1:1" ht="15.75" customHeight="1" x14ac:dyDescent="0.25">
      <c r="A431" s="97"/>
    </row>
    <row r="432" spans="1:1" ht="15.75" customHeight="1" x14ac:dyDescent="0.25">
      <c r="A432" s="97"/>
    </row>
    <row r="433" spans="1:1" ht="15.75" customHeight="1" x14ac:dyDescent="0.25">
      <c r="A433" s="97"/>
    </row>
    <row r="434" spans="1:1" ht="15.75" customHeight="1" x14ac:dyDescent="0.25">
      <c r="A434" s="97"/>
    </row>
    <row r="435" spans="1:1" ht="15.75" customHeight="1" x14ac:dyDescent="0.25">
      <c r="A435" s="97"/>
    </row>
    <row r="436" spans="1:1" ht="15.75" customHeight="1" x14ac:dyDescent="0.25">
      <c r="A436" s="97"/>
    </row>
    <row r="437" spans="1:1" ht="15.75" customHeight="1" x14ac:dyDescent="0.25">
      <c r="A437" s="97"/>
    </row>
    <row r="438" spans="1:1" ht="15.75" customHeight="1" x14ac:dyDescent="0.25">
      <c r="A438" s="97"/>
    </row>
    <row r="439" spans="1:1" ht="15.75" customHeight="1" x14ac:dyDescent="0.25">
      <c r="A439" s="97"/>
    </row>
    <row r="440" spans="1:1" ht="15.75" customHeight="1" x14ac:dyDescent="0.25">
      <c r="A440" s="97"/>
    </row>
    <row r="441" spans="1:1" ht="15.75" customHeight="1" x14ac:dyDescent="0.25">
      <c r="A441" s="97"/>
    </row>
    <row r="442" spans="1:1" ht="15.75" customHeight="1" x14ac:dyDescent="0.25">
      <c r="A442" s="97"/>
    </row>
    <row r="443" spans="1:1" ht="15.75" customHeight="1" x14ac:dyDescent="0.25">
      <c r="A443" s="97"/>
    </row>
    <row r="444" spans="1:1" ht="15.75" customHeight="1" x14ac:dyDescent="0.25">
      <c r="A444" s="97"/>
    </row>
    <row r="445" spans="1:1" ht="15.75" customHeight="1" x14ac:dyDescent="0.25">
      <c r="A445" s="97"/>
    </row>
    <row r="446" spans="1:1" ht="15.75" customHeight="1" x14ac:dyDescent="0.25">
      <c r="A446" s="97"/>
    </row>
    <row r="447" spans="1:1" ht="15.75" customHeight="1" x14ac:dyDescent="0.25">
      <c r="A447" s="97"/>
    </row>
    <row r="448" spans="1:1" ht="15.75" customHeight="1" x14ac:dyDescent="0.25">
      <c r="A448" s="97"/>
    </row>
    <row r="449" spans="1:1" ht="15.75" customHeight="1" x14ac:dyDescent="0.25">
      <c r="A449" s="97"/>
    </row>
    <row r="450" spans="1:1" ht="15.75" customHeight="1" x14ac:dyDescent="0.25">
      <c r="A450" s="97"/>
    </row>
    <row r="451" spans="1:1" ht="15.75" customHeight="1" x14ac:dyDescent="0.25">
      <c r="A451" s="97"/>
    </row>
    <row r="452" spans="1:1" ht="15.75" customHeight="1" x14ac:dyDescent="0.25">
      <c r="A452" s="97"/>
    </row>
    <row r="453" spans="1:1" ht="15.75" customHeight="1" x14ac:dyDescent="0.25">
      <c r="A453" s="97"/>
    </row>
    <row r="454" spans="1:1" ht="15.75" customHeight="1" x14ac:dyDescent="0.25">
      <c r="A454" s="97"/>
    </row>
    <row r="455" spans="1:1" ht="15.75" customHeight="1" x14ac:dyDescent="0.25">
      <c r="A455" s="97"/>
    </row>
    <row r="456" spans="1:1" ht="15.75" customHeight="1" x14ac:dyDescent="0.25">
      <c r="A456" s="97"/>
    </row>
    <row r="457" spans="1:1" ht="15.75" customHeight="1" x14ac:dyDescent="0.25">
      <c r="A457" s="97"/>
    </row>
    <row r="458" spans="1:1" ht="15.75" customHeight="1" x14ac:dyDescent="0.25">
      <c r="A458" s="97"/>
    </row>
    <row r="459" spans="1:1" ht="15.75" customHeight="1" x14ac:dyDescent="0.25">
      <c r="A459" s="97"/>
    </row>
    <row r="460" spans="1:1" ht="15.75" customHeight="1" x14ac:dyDescent="0.25">
      <c r="A460" s="97"/>
    </row>
    <row r="461" spans="1:1" ht="15.75" customHeight="1" x14ac:dyDescent="0.25">
      <c r="A461" s="97"/>
    </row>
    <row r="462" spans="1:1" ht="15.75" customHeight="1" x14ac:dyDescent="0.25">
      <c r="A462" s="97"/>
    </row>
    <row r="463" spans="1:1" ht="15.75" customHeight="1" x14ac:dyDescent="0.25">
      <c r="A463" s="97"/>
    </row>
    <row r="464" spans="1:1" ht="15.75" customHeight="1" x14ac:dyDescent="0.25">
      <c r="A464" s="97"/>
    </row>
    <row r="465" spans="1:1" ht="15.75" customHeight="1" x14ac:dyDescent="0.25">
      <c r="A465" s="97"/>
    </row>
    <row r="466" spans="1:1" ht="15.75" customHeight="1" x14ac:dyDescent="0.25">
      <c r="A466" s="97"/>
    </row>
    <row r="467" spans="1:1" ht="15.75" customHeight="1" x14ac:dyDescent="0.25">
      <c r="A467" s="97"/>
    </row>
    <row r="468" spans="1:1" ht="15.75" customHeight="1" x14ac:dyDescent="0.25">
      <c r="A468" s="97"/>
    </row>
    <row r="469" spans="1:1" ht="15.75" customHeight="1" x14ac:dyDescent="0.25">
      <c r="A469" s="97"/>
    </row>
    <row r="470" spans="1:1" ht="15.75" customHeight="1" x14ac:dyDescent="0.25">
      <c r="A470" s="97"/>
    </row>
    <row r="471" spans="1:1" ht="15.75" customHeight="1" x14ac:dyDescent="0.25">
      <c r="A471" s="97"/>
    </row>
    <row r="472" spans="1:1" ht="15.75" customHeight="1" x14ac:dyDescent="0.25">
      <c r="A472" s="97"/>
    </row>
    <row r="473" spans="1:1" ht="15.75" customHeight="1" x14ac:dyDescent="0.25">
      <c r="A473" s="97"/>
    </row>
    <row r="474" spans="1:1" ht="15.75" customHeight="1" x14ac:dyDescent="0.25">
      <c r="A474" s="97"/>
    </row>
    <row r="475" spans="1:1" ht="15.75" customHeight="1" x14ac:dyDescent="0.25">
      <c r="A475" s="97"/>
    </row>
    <row r="476" spans="1:1" ht="15.75" customHeight="1" x14ac:dyDescent="0.25">
      <c r="A476" s="97"/>
    </row>
    <row r="477" spans="1:1" ht="15.75" customHeight="1" x14ac:dyDescent="0.25">
      <c r="A477" s="97"/>
    </row>
    <row r="478" spans="1:1" ht="15.75" customHeight="1" x14ac:dyDescent="0.25">
      <c r="A478" s="97"/>
    </row>
    <row r="479" spans="1:1" ht="15.75" customHeight="1" x14ac:dyDescent="0.25">
      <c r="A479" s="97"/>
    </row>
    <row r="480" spans="1:1" ht="15.75" customHeight="1" x14ac:dyDescent="0.25">
      <c r="A480" s="97"/>
    </row>
    <row r="481" spans="1:1" ht="15.75" customHeight="1" x14ac:dyDescent="0.25">
      <c r="A481" s="97"/>
    </row>
    <row r="482" spans="1:1" ht="15.75" customHeight="1" x14ac:dyDescent="0.25">
      <c r="A482" s="97"/>
    </row>
    <row r="483" spans="1:1" ht="15.75" customHeight="1" x14ac:dyDescent="0.25">
      <c r="A483" s="97"/>
    </row>
    <row r="484" spans="1:1" ht="15.75" customHeight="1" x14ac:dyDescent="0.25">
      <c r="A484" s="97"/>
    </row>
    <row r="485" spans="1:1" ht="15.75" customHeight="1" x14ac:dyDescent="0.25">
      <c r="A485" s="97"/>
    </row>
    <row r="486" spans="1:1" ht="15.75" customHeight="1" x14ac:dyDescent="0.25">
      <c r="A486" s="97"/>
    </row>
    <row r="487" spans="1:1" ht="15.75" customHeight="1" x14ac:dyDescent="0.25">
      <c r="A487" s="97"/>
    </row>
    <row r="488" spans="1:1" ht="15.75" customHeight="1" x14ac:dyDescent="0.25">
      <c r="A488" s="97"/>
    </row>
    <row r="489" spans="1:1" ht="15.75" customHeight="1" x14ac:dyDescent="0.25">
      <c r="A489" s="97"/>
    </row>
    <row r="490" spans="1:1" ht="15.75" customHeight="1" x14ac:dyDescent="0.25">
      <c r="A490" s="97"/>
    </row>
    <row r="491" spans="1:1" ht="15.75" customHeight="1" x14ac:dyDescent="0.25">
      <c r="A491" s="97"/>
    </row>
    <row r="492" spans="1:1" ht="15.75" customHeight="1" x14ac:dyDescent="0.25">
      <c r="A492" s="97"/>
    </row>
    <row r="493" spans="1:1" ht="15.75" customHeight="1" x14ac:dyDescent="0.25">
      <c r="A493" s="97"/>
    </row>
    <row r="494" spans="1:1" ht="15.75" customHeight="1" x14ac:dyDescent="0.25">
      <c r="A494" s="97"/>
    </row>
    <row r="495" spans="1:1" ht="15.75" customHeight="1" x14ac:dyDescent="0.25">
      <c r="A495" s="97"/>
    </row>
    <row r="496" spans="1:1" ht="15.75" customHeight="1" x14ac:dyDescent="0.25">
      <c r="A496" s="97"/>
    </row>
    <row r="497" spans="1:1" ht="15.75" customHeight="1" x14ac:dyDescent="0.25">
      <c r="A497" s="97"/>
    </row>
    <row r="498" spans="1:1" ht="15.75" customHeight="1" x14ac:dyDescent="0.25">
      <c r="A498" s="97"/>
    </row>
    <row r="499" spans="1:1" ht="15.75" customHeight="1" x14ac:dyDescent="0.25">
      <c r="A499" s="97"/>
    </row>
    <row r="500" spans="1:1" ht="15.75" customHeight="1" x14ac:dyDescent="0.25">
      <c r="A500" s="97"/>
    </row>
    <row r="501" spans="1:1" ht="15.75" customHeight="1" x14ac:dyDescent="0.25">
      <c r="A501" s="97"/>
    </row>
    <row r="502" spans="1:1" ht="15.75" customHeight="1" x14ac:dyDescent="0.25">
      <c r="A502" s="97"/>
    </row>
    <row r="503" spans="1:1" ht="15.75" customHeight="1" x14ac:dyDescent="0.25">
      <c r="A503" s="97"/>
    </row>
    <row r="504" spans="1:1" ht="15.75" customHeight="1" x14ac:dyDescent="0.25">
      <c r="A504" s="97"/>
    </row>
    <row r="505" spans="1:1" ht="15.75" customHeight="1" x14ac:dyDescent="0.25">
      <c r="A505" s="97"/>
    </row>
    <row r="506" spans="1:1" ht="15.75" customHeight="1" x14ac:dyDescent="0.25">
      <c r="A506" s="97"/>
    </row>
    <row r="507" spans="1:1" ht="15.75" customHeight="1" x14ac:dyDescent="0.25">
      <c r="A507" s="97"/>
    </row>
    <row r="508" spans="1:1" ht="15.75" customHeight="1" x14ac:dyDescent="0.25">
      <c r="A508" s="97"/>
    </row>
    <row r="509" spans="1:1" ht="15.75" customHeight="1" x14ac:dyDescent="0.25">
      <c r="A509" s="97"/>
    </row>
    <row r="510" spans="1:1" ht="15.75" customHeight="1" x14ac:dyDescent="0.25">
      <c r="A510" s="97"/>
    </row>
    <row r="511" spans="1:1" ht="15.75" customHeight="1" x14ac:dyDescent="0.25">
      <c r="A511" s="97"/>
    </row>
    <row r="512" spans="1:1" ht="15.75" customHeight="1" x14ac:dyDescent="0.25">
      <c r="A512" s="97"/>
    </row>
    <row r="513" spans="1:1" ht="15.75" customHeight="1" x14ac:dyDescent="0.25">
      <c r="A513" s="97"/>
    </row>
    <row r="514" spans="1:1" ht="15.75" customHeight="1" x14ac:dyDescent="0.25">
      <c r="A514" s="97"/>
    </row>
    <row r="515" spans="1:1" ht="15.75" customHeight="1" x14ac:dyDescent="0.25">
      <c r="A515" s="97"/>
    </row>
    <row r="516" spans="1:1" ht="15.75" customHeight="1" x14ac:dyDescent="0.25">
      <c r="A516" s="97"/>
    </row>
    <row r="517" spans="1:1" ht="15.75" customHeight="1" x14ac:dyDescent="0.25">
      <c r="A517" s="97"/>
    </row>
    <row r="518" spans="1:1" ht="15.75" customHeight="1" x14ac:dyDescent="0.25">
      <c r="A518" s="97"/>
    </row>
    <row r="519" spans="1:1" ht="15.75" customHeight="1" x14ac:dyDescent="0.25">
      <c r="A519" s="97"/>
    </row>
    <row r="520" spans="1:1" ht="15.75" customHeight="1" x14ac:dyDescent="0.25">
      <c r="A520" s="97"/>
    </row>
    <row r="521" spans="1:1" ht="15.75" customHeight="1" x14ac:dyDescent="0.25">
      <c r="A521" s="97"/>
    </row>
    <row r="522" spans="1:1" ht="15.75" customHeight="1" x14ac:dyDescent="0.25">
      <c r="A522" s="97"/>
    </row>
    <row r="523" spans="1:1" ht="15.75" customHeight="1" x14ac:dyDescent="0.25">
      <c r="A523" s="97"/>
    </row>
    <row r="524" spans="1:1" ht="15.75" customHeight="1" x14ac:dyDescent="0.25">
      <c r="A524" s="97"/>
    </row>
    <row r="525" spans="1:1" ht="15.75" customHeight="1" x14ac:dyDescent="0.25">
      <c r="A525" s="97"/>
    </row>
    <row r="526" spans="1:1" ht="15.75" customHeight="1" x14ac:dyDescent="0.25">
      <c r="A526" s="97"/>
    </row>
    <row r="527" spans="1:1" ht="15.75" customHeight="1" x14ac:dyDescent="0.25">
      <c r="A527" s="97"/>
    </row>
    <row r="528" spans="1:1" ht="15.75" customHeight="1" x14ac:dyDescent="0.25">
      <c r="A528" s="97"/>
    </row>
    <row r="529" spans="1:1" ht="15.75" customHeight="1" x14ac:dyDescent="0.25">
      <c r="A529" s="97"/>
    </row>
    <row r="530" spans="1:1" ht="15.75" customHeight="1" x14ac:dyDescent="0.25">
      <c r="A530" s="97"/>
    </row>
    <row r="531" spans="1:1" ht="15.75" customHeight="1" x14ac:dyDescent="0.25">
      <c r="A531" s="97"/>
    </row>
    <row r="532" spans="1:1" ht="15.75" customHeight="1" x14ac:dyDescent="0.25">
      <c r="A532" s="97"/>
    </row>
    <row r="533" spans="1:1" ht="15.75" customHeight="1" x14ac:dyDescent="0.25">
      <c r="A533" s="97"/>
    </row>
    <row r="534" spans="1:1" ht="15.75" customHeight="1" x14ac:dyDescent="0.25">
      <c r="A534" s="97"/>
    </row>
    <row r="535" spans="1:1" ht="15.75" customHeight="1" x14ac:dyDescent="0.25">
      <c r="A535" s="97"/>
    </row>
    <row r="536" spans="1:1" ht="15.75" customHeight="1" x14ac:dyDescent="0.25">
      <c r="A536" s="97"/>
    </row>
    <row r="537" spans="1:1" ht="15.75" customHeight="1" x14ac:dyDescent="0.25">
      <c r="A537" s="97"/>
    </row>
    <row r="538" spans="1:1" ht="15.75" customHeight="1" x14ac:dyDescent="0.25">
      <c r="A538" s="97"/>
    </row>
    <row r="539" spans="1:1" ht="15.75" customHeight="1" x14ac:dyDescent="0.25">
      <c r="A539" s="97"/>
    </row>
    <row r="540" spans="1:1" ht="15.75" customHeight="1" x14ac:dyDescent="0.25">
      <c r="A540" s="97"/>
    </row>
    <row r="541" spans="1:1" ht="15.75" customHeight="1" x14ac:dyDescent="0.25">
      <c r="A541" s="97"/>
    </row>
    <row r="542" spans="1:1" ht="15.75" customHeight="1" x14ac:dyDescent="0.25">
      <c r="A542" s="97"/>
    </row>
    <row r="543" spans="1:1" ht="15.75" customHeight="1" x14ac:dyDescent="0.25">
      <c r="A543" s="97"/>
    </row>
    <row r="544" spans="1:1" ht="15.75" customHeight="1" x14ac:dyDescent="0.25">
      <c r="A544" s="97"/>
    </row>
    <row r="545" spans="1:1" ht="15.75" customHeight="1" x14ac:dyDescent="0.25">
      <c r="A545" s="97"/>
    </row>
    <row r="546" spans="1:1" ht="15.75" customHeight="1" x14ac:dyDescent="0.25">
      <c r="A546" s="97"/>
    </row>
    <row r="547" spans="1:1" ht="15.75" customHeight="1" x14ac:dyDescent="0.25">
      <c r="A547" s="97"/>
    </row>
    <row r="548" spans="1:1" ht="15.75" customHeight="1" x14ac:dyDescent="0.25">
      <c r="A548" s="97"/>
    </row>
    <row r="549" spans="1:1" ht="15.75" customHeight="1" x14ac:dyDescent="0.25">
      <c r="A549" s="97"/>
    </row>
    <row r="550" spans="1:1" ht="15.75" customHeight="1" x14ac:dyDescent="0.25">
      <c r="A550" s="97"/>
    </row>
    <row r="551" spans="1:1" ht="15.75" customHeight="1" x14ac:dyDescent="0.25">
      <c r="A551" s="97"/>
    </row>
    <row r="552" spans="1:1" ht="15.75" customHeight="1" x14ac:dyDescent="0.25">
      <c r="A552" s="97"/>
    </row>
    <row r="553" spans="1:1" ht="15.75" customHeight="1" x14ac:dyDescent="0.25">
      <c r="A553" s="97"/>
    </row>
    <row r="554" spans="1:1" ht="15.75" customHeight="1" x14ac:dyDescent="0.25">
      <c r="A554" s="97"/>
    </row>
    <row r="555" spans="1:1" ht="15.75" customHeight="1" x14ac:dyDescent="0.25">
      <c r="A555" s="97"/>
    </row>
    <row r="556" spans="1:1" ht="15.75" customHeight="1" x14ac:dyDescent="0.25">
      <c r="A556" s="97"/>
    </row>
    <row r="557" spans="1:1" ht="15.75" customHeight="1" x14ac:dyDescent="0.25">
      <c r="A557" s="97"/>
    </row>
    <row r="558" spans="1:1" ht="15.75" customHeight="1" x14ac:dyDescent="0.25">
      <c r="A558" s="97"/>
    </row>
    <row r="559" spans="1:1" ht="15.75" customHeight="1" x14ac:dyDescent="0.25">
      <c r="A559" s="97"/>
    </row>
    <row r="560" spans="1:1" ht="15.75" customHeight="1" x14ac:dyDescent="0.25">
      <c r="A560" s="97"/>
    </row>
    <row r="561" spans="1:1" ht="15.75" customHeight="1" x14ac:dyDescent="0.25">
      <c r="A561" s="97"/>
    </row>
    <row r="562" spans="1:1" ht="15.75" customHeight="1" x14ac:dyDescent="0.25">
      <c r="A562" s="97"/>
    </row>
    <row r="563" spans="1:1" ht="15.75" customHeight="1" x14ac:dyDescent="0.25">
      <c r="A563" s="97"/>
    </row>
    <row r="564" spans="1:1" ht="15.75" customHeight="1" x14ac:dyDescent="0.25">
      <c r="A564" s="97"/>
    </row>
    <row r="565" spans="1:1" ht="15.75" customHeight="1" x14ac:dyDescent="0.25">
      <c r="A565" s="97"/>
    </row>
    <row r="566" spans="1:1" ht="15.75" customHeight="1" x14ac:dyDescent="0.25">
      <c r="A566" s="97"/>
    </row>
    <row r="567" spans="1:1" ht="15.75" customHeight="1" x14ac:dyDescent="0.25">
      <c r="A567" s="97"/>
    </row>
    <row r="568" spans="1:1" ht="15.75" customHeight="1" x14ac:dyDescent="0.25">
      <c r="A568" s="97"/>
    </row>
    <row r="569" spans="1:1" ht="15.75" customHeight="1" x14ac:dyDescent="0.25">
      <c r="A569" s="97"/>
    </row>
    <row r="570" spans="1:1" ht="15.75" customHeight="1" x14ac:dyDescent="0.25">
      <c r="A570" s="97"/>
    </row>
    <row r="571" spans="1:1" ht="15.75" customHeight="1" x14ac:dyDescent="0.25">
      <c r="A571" s="97"/>
    </row>
    <row r="572" spans="1:1" ht="15.75" customHeight="1" x14ac:dyDescent="0.25">
      <c r="A572" s="97"/>
    </row>
    <row r="573" spans="1:1" ht="15.75" customHeight="1" x14ac:dyDescent="0.25">
      <c r="A573" s="97"/>
    </row>
    <row r="574" spans="1:1" ht="15.75" customHeight="1" x14ac:dyDescent="0.25">
      <c r="A574" s="97"/>
    </row>
    <row r="575" spans="1:1" ht="15.75" customHeight="1" x14ac:dyDescent="0.25">
      <c r="A575" s="97"/>
    </row>
    <row r="576" spans="1:1" ht="15.75" customHeight="1" x14ac:dyDescent="0.25">
      <c r="A576" s="97"/>
    </row>
    <row r="577" spans="1:1" ht="15.75" customHeight="1" x14ac:dyDescent="0.25">
      <c r="A577" s="97"/>
    </row>
    <row r="578" spans="1:1" ht="15.75" customHeight="1" x14ac:dyDescent="0.25">
      <c r="A578" s="97"/>
    </row>
    <row r="579" spans="1:1" ht="15.75" customHeight="1" x14ac:dyDescent="0.25">
      <c r="A579" s="97"/>
    </row>
    <row r="580" spans="1:1" ht="15.75" customHeight="1" x14ac:dyDescent="0.25">
      <c r="A580" s="97"/>
    </row>
    <row r="581" spans="1:1" ht="15.75" customHeight="1" x14ac:dyDescent="0.25">
      <c r="A581" s="97"/>
    </row>
    <row r="582" spans="1:1" ht="15.75" customHeight="1" x14ac:dyDescent="0.25">
      <c r="A582" s="97"/>
    </row>
    <row r="583" spans="1:1" ht="15.75" customHeight="1" x14ac:dyDescent="0.25">
      <c r="A583" s="97"/>
    </row>
    <row r="584" spans="1:1" ht="15.75" customHeight="1" x14ac:dyDescent="0.25">
      <c r="A584" s="97"/>
    </row>
    <row r="585" spans="1:1" ht="15.75" customHeight="1" x14ac:dyDescent="0.25">
      <c r="A585" s="97"/>
    </row>
    <row r="586" spans="1:1" ht="15.75" customHeight="1" x14ac:dyDescent="0.25">
      <c r="A586" s="97"/>
    </row>
    <row r="587" spans="1:1" ht="15.75" customHeight="1" x14ac:dyDescent="0.25">
      <c r="A587" s="97"/>
    </row>
    <row r="588" spans="1:1" ht="15.75" customHeight="1" x14ac:dyDescent="0.25">
      <c r="A588" s="97"/>
    </row>
    <row r="589" spans="1:1" ht="15.75" customHeight="1" x14ac:dyDescent="0.25">
      <c r="A589" s="97"/>
    </row>
    <row r="590" spans="1:1" ht="15.75" customHeight="1" x14ac:dyDescent="0.25">
      <c r="A590" s="97"/>
    </row>
    <row r="591" spans="1:1" ht="15.75" customHeight="1" x14ac:dyDescent="0.25">
      <c r="A591" s="97"/>
    </row>
    <row r="592" spans="1:1" ht="15.75" customHeight="1" x14ac:dyDescent="0.25">
      <c r="A592" s="97"/>
    </row>
    <row r="593" spans="1:1" ht="15.75" customHeight="1" x14ac:dyDescent="0.25">
      <c r="A593" s="97"/>
    </row>
    <row r="594" spans="1:1" ht="15.75" customHeight="1" x14ac:dyDescent="0.25">
      <c r="A594" s="97"/>
    </row>
    <row r="595" spans="1:1" ht="15.75" customHeight="1" x14ac:dyDescent="0.25">
      <c r="A595" s="97"/>
    </row>
    <row r="596" spans="1:1" ht="15.75" customHeight="1" x14ac:dyDescent="0.25">
      <c r="A596" s="97"/>
    </row>
    <row r="597" spans="1:1" ht="15.75" customHeight="1" x14ac:dyDescent="0.25">
      <c r="A597" s="97"/>
    </row>
    <row r="598" spans="1:1" ht="15.75" customHeight="1" x14ac:dyDescent="0.25">
      <c r="A598" s="97"/>
    </row>
    <row r="599" spans="1:1" ht="15.75" customHeight="1" x14ac:dyDescent="0.25">
      <c r="A599" s="97"/>
    </row>
    <row r="600" spans="1:1" ht="15.75" customHeight="1" x14ac:dyDescent="0.25">
      <c r="A600" s="97"/>
    </row>
    <row r="601" spans="1:1" ht="15.75" customHeight="1" x14ac:dyDescent="0.25">
      <c r="A601" s="97"/>
    </row>
    <row r="602" spans="1:1" ht="15.75" customHeight="1" x14ac:dyDescent="0.25">
      <c r="A602" s="97"/>
    </row>
    <row r="603" spans="1:1" ht="15.75" customHeight="1" x14ac:dyDescent="0.25">
      <c r="A603" s="97"/>
    </row>
    <row r="604" spans="1:1" ht="15.75" customHeight="1" x14ac:dyDescent="0.25">
      <c r="A604" s="97"/>
    </row>
    <row r="605" spans="1:1" ht="15.75" customHeight="1" x14ac:dyDescent="0.25">
      <c r="A605" s="97"/>
    </row>
    <row r="606" spans="1:1" ht="15.75" customHeight="1" x14ac:dyDescent="0.25">
      <c r="A606" s="97"/>
    </row>
    <row r="607" spans="1:1" ht="15.75" customHeight="1" x14ac:dyDescent="0.25">
      <c r="A607" s="97"/>
    </row>
    <row r="608" spans="1:1" ht="15.75" customHeight="1" x14ac:dyDescent="0.25">
      <c r="A608" s="97"/>
    </row>
    <row r="609" spans="1:1" ht="15.75" customHeight="1" x14ac:dyDescent="0.25">
      <c r="A609" s="97"/>
    </row>
    <row r="610" spans="1:1" ht="15.75" customHeight="1" x14ac:dyDescent="0.25">
      <c r="A610" s="97"/>
    </row>
    <row r="611" spans="1:1" ht="15.75" customHeight="1" x14ac:dyDescent="0.25">
      <c r="A611" s="97"/>
    </row>
    <row r="612" spans="1:1" ht="15.75" customHeight="1" x14ac:dyDescent="0.25">
      <c r="A612" s="97"/>
    </row>
    <row r="613" spans="1:1" ht="15.75" customHeight="1" x14ac:dyDescent="0.25">
      <c r="A613" s="97"/>
    </row>
    <row r="614" spans="1:1" ht="15.75" customHeight="1" x14ac:dyDescent="0.25">
      <c r="A614" s="97"/>
    </row>
    <row r="615" spans="1:1" ht="15.75" customHeight="1" x14ac:dyDescent="0.25">
      <c r="A615" s="97"/>
    </row>
    <row r="616" spans="1:1" ht="15.75" customHeight="1" x14ac:dyDescent="0.25">
      <c r="A616" s="97"/>
    </row>
    <row r="617" spans="1:1" ht="15.75" customHeight="1" x14ac:dyDescent="0.25">
      <c r="A617" s="97"/>
    </row>
    <row r="618" spans="1:1" ht="15.75" customHeight="1" x14ac:dyDescent="0.25">
      <c r="A618" s="97"/>
    </row>
    <row r="619" spans="1:1" ht="15.75" customHeight="1" x14ac:dyDescent="0.25">
      <c r="A619" s="97"/>
    </row>
    <row r="620" spans="1:1" ht="15.75" customHeight="1" x14ac:dyDescent="0.25">
      <c r="A620" s="97"/>
    </row>
    <row r="621" spans="1:1" ht="15.75" customHeight="1" x14ac:dyDescent="0.25">
      <c r="A621" s="97"/>
    </row>
    <row r="622" spans="1:1" ht="15.75" customHeight="1" x14ac:dyDescent="0.25">
      <c r="A622" s="97"/>
    </row>
    <row r="623" spans="1:1" ht="15.75" customHeight="1" x14ac:dyDescent="0.25">
      <c r="A623" s="97"/>
    </row>
    <row r="624" spans="1:1" ht="15.75" customHeight="1" x14ac:dyDescent="0.25">
      <c r="A624" s="97"/>
    </row>
    <row r="625" spans="1:1" ht="15.75" customHeight="1" x14ac:dyDescent="0.25">
      <c r="A625" s="97"/>
    </row>
    <row r="626" spans="1:1" ht="15.75" customHeight="1" x14ac:dyDescent="0.25">
      <c r="A626" s="97"/>
    </row>
    <row r="627" spans="1:1" ht="15.75" customHeight="1" x14ac:dyDescent="0.25">
      <c r="A627" s="97"/>
    </row>
    <row r="628" spans="1:1" ht="15.75" customHeight="1" x14ac:dyDescent="0.25">
      <c r="A628" s="97"/>
    </row>
    <row r="629" spans="1:1" ht="15.75" customHeight="1" x14ac:dyDescent="0.25">
      <c r="A629" s="97"/>
    </row>
    <row r="630" spans="1:1" ht="15.75" customHeight="1" x14ac:dyDescent="0.25">
      <c r="A630" s="97"/>
    </row>
    <row r="631" spans="1:1" ht="15.75" customHeight="1" x14ac:dyDescent="0.25">
      <c r="A631" s="97"/>
    </row>
    <row r="632" spans="1:1" ht="15.75" customHeight="1" x14ac:dyDescent="0.25">
      <c r="A632" s="97"/>
    </row>
    <row r="633" spans="1:1" ht="15.75" customHeight="1" x14ac:dyDescent="0.25">
      <c r="A633" s="97"/>
    </row>
    <row r="634" spans="1:1" ht="15.75" customHeight="1" x14ac:dyDescent="0.25">
      <c r="A634" s="97"/>
    </row>
    <row r="635" spans="1:1" ht="15.75" customHeight="1" x14ac:dyDescent="0.25">
      <c r="A635" s="97"/>
    </row>
    <row r="636" spans="1:1" ht="15.75" customHeight="1" x14ac:dyDescent="0.25">
      <c r="A636" s="97"/>
    </row>
    <row r="637" spans="1:1" ht="15.75" customHeight="1" x14ac:dyDescent="0.25">
      <c r="A637" s="97"/>
    </row>
    <row r="638" spans="1:1" ht="15.75" customHeight="1" x14ac:dyDescent="0.25">
      <c r="A638" s="97"/>
    </row>
    <row r="639" spans="1:1" ht="15.75" customHeight="1" x14ac:dyDescent="0.25">
      <c r="A639" s="97"/>
    </row>
    <row r="640" spans="1:1" ht="15.75" customHeight="1" x14ac:dyDescent="0.25">
      <c r="A640" s="97"/>
    </row>
    <row r="641" spans="1:1" ht="15.75" customHeight="1" x14ac:dyDescent="0.25">
      <c r="A641" s="97"/>
    </row>
    <row r="642" spans="1:1" ht="15.75" customHeight="1" x14ac:dyDescent="0.25">
      <c r="A642" s="97"/>
    </row>
    <row r="643" spans="1:1" ht="15.75" customHeight="1" x14ac:dyDescent="0.25">
      <c r="A643" s="97"/>
    </row>
    <row r="644" spans="1:1" ht="15.75" customHeight="1" x14ac:dyDescent="0.25">
      <c r="A644" s="97"/>
    </row>
    <row r="645" spans="1:1" ht="15.75" customHeight="1" x14ac:dyDescent="0.25">
      <c r="A645" s="97"/>
    </row>
    <row r="646" spans="1:1" ht="15.75" customHeight="1" x14ac:dyDescent="0.25">
      <c r="A646" s="97"/>
    </row>
    <row r="647" spans="1:1" ht="15.75" customHeight="1" x14ac:dyDescent="0.25">
      <c r="A647" s="97"/>
    </row>
    <row r="648" spans="1:1" ht="15.75" customHeight="1" x14ac:dyDescent="0.25">
      <c r="A648" s="97"/>
    </row>
    <row r="649" spans="1:1" ht="15.75" customHeight="1" x14ac:dyDescent="0.25">
      <c r="A649" s="97"/>
    </row>
    <row r="650" spans="1:1" ht="15.75" customHeight="1" x14ac:dyDescent="0.25">
      <c r="A650" s="97"/>
    </row>
    <row r="651" spans="1:1" ht="15.75" customHeight="1" x14ac:dyDescent="0.25">
      <c r="A651" s="97"/>
    </row>
    <row r="652" spans="1:1" ht="15.75" customHeight="1" x14ac:dyDescent="0.25">
      <c r="A652" s="97"/>
    </row>
    <row r="653" spans="1:1" ht="15.75" customHeight="1" x14ac:dyDescent="0.25">
      <c r="A653" s="97"/>
    </row>
    <row r="654" spans="1:1" ht="15.75" customHeight="1" x14ac:dyDescent="0.25">
      <c r="A654" s="97"/>
    </row>
    <row r="655" spans="1:1" ht="15.75" customHeight="1" x14ac:dyDescent="0.25">
      <c r="A655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56BA-0CE0-4A1C-9DBE-63C2098E9F37}">
  <dimension ref="A1:A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4" sqref="F14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0" t="s">
        <v>133</v>
      </c>
      <c r="B1" s="14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98" t="s">
        <v>129</v>
      </c>
      <c r="O1" s="142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141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42"/>
      <c r="Q2" s="67">
        <v>1185.97</v>
      </c>
      <c r="R2" s="67">
        <v>1219.98</v>
      </c>
      <c r="S2" s="67">
        <v>1319.46</v>
      </c>
      <c r="T2" s="67">
        <v>1195.73</v>
      </c>
      <c r="U2" s="67">
        <v>1204.92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3"/>
      <c r="B3" s="141"/>
      <c r="C3" s="1"/>
      <c r="D3" s="1"/>
      <c r="E3" s="1"/>
      <c r="F3" s="1"/>
      <c r="G3" s="1"/>
      <c r="H3" s="1"/>
      <c r="I3" s="1"/>
      <c r="J3" s="1"/>
      <c r="K3" s="2"/>
      <c r="L3" s="1"/>
      <c r="M3" s="1"/>
      <c r="N3" s="1"/>
      <c r="O3" s="142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2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4" t="s">
        <v>4</v>
      </c>
      <c r="B5" s="116">
        <v>4443228</v>
      </c>
      <c r="C5" s="116">
        <v>4415283</v>
      </c>
      <c r="D5" s="116">
        <v>4788972</v>
      </c>
      <c r="E5" s="116">
        <v>4788992</v>
      </c>
      <c r="F5" s="116">
        <v>4788992</v>
      </c>
      <c r="G5" s="116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34">
        <v>23225467</v>
      </c>
      <c r="O5" s="142"/>
      <c r="Q5" s="63">
        <v>3746.4927443358602</v>
      </c>
      <c r="R5" s="63">
        <v>3619.1437564550238</v>
      </c>
      <c r="S5" s="63">
        <v>3629.4938838615794</v>
      </c>
      <c r="T5" s="63">
        <v>4005.078069463842</v>
      </c>
      <c r="U5" s="63">
        <v>3974.5310892009425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5">
        <v>18974.73954331725</v>
      </c>
      <c r="AD5" s="59"/>
    </row>
    <row r="6" spans="1:30" x14ac:dyDescent="0.25">
      <c r="A6" s="32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34">
        <v>0</v>
      </c>
      <c r="O6" s="142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5">
        <v>0</v>
      </c>
      <c r="AD6" s="59"/>
    </row>
    <row r="7" spans="1:30" x14ac:dyDescent="0.25">
      <c r="A7" s="32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34">
        <v>0</v>
      </c>
      <c r="O7" s="142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5">
        <v>0</v>
      </c>
      <c r="AD7" s="59"/>
    </row>
    <row r="8" spans="1:30" x14ac:dyDescent="0.25">
      <c r="A8" s="38" t="s">
        <v>7</v>
      </c>
      <c r="B8" s="60">
        <v>4443228</v>
      </c>
      <c r="C8" s="60">
        <v>4415283</v>
      </c>
      <c r="D8" s="60">
        <v>4788972</v>
      </c>
      <c r="E8" s="60">
        <v>4788992</v>
      </c>
      <c r="F8" s="60">
        <v>4788992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38">
        <v>23225467</v>
      </c>
      <c r="O8" s="142"/>
      <c r="Q8" s="68">
        <v>3746.4927443358602</v>
      </c>
      <c r="R8" s="68">
        <v>3619.1437564550238</v>
      </c>
      <c r="S8" s="68">
        <v>3629.4938838615794</v>
      </c>
      <c r="T8" s="68">
        <v>4005.078069463842</v>
      </c>
      <c r="U8" s="68">
        <v>3974.5310892009425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6">
        <v>18974.73954331725</v>
      </c>
      <c r="AD8" s="59"/>
    </row>
    <row r="9" spans="1:30" x14ac:dyDescent="0.25">
      <c r="A9" s="39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47"/>
      <c r="O9" s="14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48"/>
      <c r="AD9" s="59"/>
    </row>
    <row r="10" spans="1:30" x14ac:dyDescent="0.25">
      <c r="A10" s="34" t="s">
        <v>8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47"/>
      <c r="O10" s="14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48"/>
      <c r="AD10" s="59"/>
    </row>
    <row r="11" spans="1:30" x14ac:dyDescent="0.25">
      <c r="A11" s="149" t="s">
        <v>9</v>
      </c>
      <c r="B11" s="116">
        <v>-1469000</v>
      </c>
      <c r="C11" s="116">
        <v>-1469000</v>
      </c>
      <c r="D11" s="116">
        <v>-1800000</v>
      </c>
      <c r="E11" s="116">
        <v>-1800000</v>
      </c>
      <c r="F11" s="116">
        <v>-1800000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34">
        <v>-8338000</v>
      </c>
      <c r="O11" s="142"/>
      <c r="Q11" s="63">
        <v>-1238.6485324249347</v>
      </c>
      <c r="R11" s="63">
        <v>-1204.1181002967262</v>
      </c>
      <c r="S11" s="63">
        <v>-1364.1944431813015</v>
      </c>
      <c r="T11" s="63">
        <v>-1505.3565604275213</v>
      </c>
      <c r="U11" s="63">
        <v>-1493.8751120406332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5">
        <v>-6806.1927483711179</v>
      </c>
      <c r="AD11" s="59"/>
    </row>
    <row r="12" spans="1:30" x14ac:dyDescent="0.25">
      <c r="A12" s="149" t="s">
        <v>10</v>
      </c>
      <c r="B12" s="116">
        <v>-366162.02760000003</v>
      </c>
      <c r="C12" s="116">
        <v>-366018.06088799966</v>
      </c>
      <c r="D12" s="116">
        <v>-466224.62066399993</v>
      </c>
      <c r="E12" s="116">
        <v>-448937.01760000002</v>
      </c>
      <c r="F12" s="116">
        <v>-448989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34">
        <v>-2096330.7267519995</v>
      </c>
      <c r="O12" s="142"/>
      <c r="Q12" s="63">
        <v>-308.74476386417871</v>
      </c>
      <c r="R12" s="63">
        <v>-300.01972236266141</v>
      </c>
      <c r="S12" s="63">
        <v>-353.3450204356327</v>
      </c>
      <c r="T12" s="63">
        <v>-375.45015814606978</v>
      </c>
      <c r="U12" s="63">
        <v>-372.62971815556216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5">
        <v>-1710.1893829641047</v>
      </c>
      <c r="AD12" s="59"/>
    </row>
    <row r="13" spans="1:30" x14ac:dyDescent="0.25">
      <c r="A13" s="149" t="s">
        <v>11</v>
      </c>
      <c r="B13" s="116">
        <v>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34">
        <v>0</v>
      </c>
      <c r="O13" s="142"/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5">
        <v>0</v>
      </c>
      <c r="AD13" s="59"/>
    </row>
    <row r="14" spans="1:30" x14ac:dyDescent="0.25">
      <c r="A14" s="149" t="s">
        <v>12</v>
      </c>
      <c r="B14" s="116">
        <v>-172336.68588627625</v>
      </c>
      <c r="C14" s="116">
        <v>0</v>
      </c>
      <c r="D14" s="116">
        <v>67209.679999999993</v>
      </c>
      <c r="E14" s="116">
        <v>-31549.429999999993</v>
      </c>
      <c r="F14" s="116">
        <v>-192942.07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34">
        <v>-329618.50588627625</v>
      </c>
      <c r="O14" s="142"/>
      <c r="Q14" s="63">
        <v>-145.31285436079853</v>
      </c>
      <c r="R14" s="63">
        <v>0</v>
      </c>
      <c r="S14" s="63">
        <v>50.937262213329689</v>
      </c>
      <c r="T14" s="63">
        <v>-26.385078571249355</v>
      </c>
      <c r="U14" s="63">
        <v>-160.12853135477874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5">
        <v>-280.8892020734969</v>
      </c>
      <c r="AD14" s="59"/>
    </row>
    <row r="15" spans="1:30" x14ac:dyDescent="0.25">
      <c r="A15" s="149" t="s">
        <v>13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34">
        <v>0</v>
      </c>
      <c r="O15" s="142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5">
        <v>0</v>
      </c>
      <c r="AD15" s="59"/>
    </row>
    <row r="16" spans="1:30" x14ac:dyDescent="0.25">
      <c r="A16" s="149" t="s">
        <v>14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34">
        <v>0</v>
      </c>
      <c r="O16" s="142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5">
        <v>0</v>
      </c>
      <c r="AD16" s="59"/>
    </row>
    <row r="17" spans="1:30" x14ac:dyDescent="0.25">
      <c r="A17" s="149" t="s">
        <v>15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34">
        <v>0</v>
      </c>
      <c r="O17" s="142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5">
        <v>0</v>
      </c>
      <c r="AD17" s="59"/>
    </row>
    <row r="18" spans="1:30" x14ac:dyDescent="0.25">
      <c r="A18" s="38" t="s">
        <v>16</v>
      </c>
      <c r="B18" s="60">
        <v>-2007498.7134862763</v>
      </c>
      <c r="C18" s="118">
        <v>-1835018.0608879996</v>
      </c>
      <c r="D18" s="118">
        <v>-2199014.9406639999</v>
      </c>
      <c r="E18" s="118">
        <v>-2280486.4476000001</v>
      </c>
      <c r="F18" s="118">
        <v>-2441931.0699999998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38">
        <v>-10763949.232638275</v>
      </c>
      <c r="O18" s="142"/>
      <c r="Q18" s="68">
        <v>-1692.7061506499122</v>
      </c>
      <c r="R18" s="69">
        <v>-1504.1378226593877</v>
      </c>
      <c r="S18" s="69">
        <v>-1666.6022014036046</v>
      </c>
      <c r="T18" s="69">
        <v>-1907.1917971448404</v>
      </c>
      <c r="U18" s="69">
        <v>-2026.6333615509741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6">
        <v>-8797.2713334087184</v>
      </c>
      <c r="AD18" s="59"/>
    </row>
    <row r="19" spans="1:30" x14ac:dyDescent="0.25">
      <c r="A19" s="38" t="s">
        <v>17</v>
      </c>
      <c r="B19" s="60">
        <v>2435729.2865137234</v>
      </c>
      <c r="C19" s="118">
        <v>2580264.9391120002</v>
      </c>
      <c r="D19" s="118">
        <v>2589957.0593360001</v>
      </c>
      <c r="E19" s="118">
        <v>2508505.5523999999</v>
      </c>
      <c r="F19" s="118">
        <v>2347060.9300000002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38">
        <v>12461517.767361723</v>
      </c>
      <c r="O19" s="142"/>
      <c r="Q19" s="68">
        <v>2053.786593685948</v>
      </c>
      <c r="R19" s="69">
        <v>2115.0059337956363</v>
      </c>
      <c r="S19" s="69">
        <v>1962.8916824579749</v>
      </c>
      <c r="T19" s="69">
        <v>2097.8862723190014</v>
      </c>
      <c r="U19" s="69">
        <v>1947.8977276499684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6">
        <v>10177.468209908529</v>
      </c>
      <c r="AD19" s="59"/>
    </row>
    <row r="20" spans="1:30" x14ac:dyDescent="0.25">
      <c r="A20" s="38" t="s">
        <v>18</v>
      </c>
      <c r="B20" s="45">
        <v>0.54818912883014859</v>
      </c>
      <c r="C20" s="121">
        <v>0.58439401033002869</v>
      </c>
      <c r="D20" s="121">
        <v>0.54081691422209199</v>
      </c>
      <c r="E20" s="121">
        <v>0.5238065865217566</v>
      </c>
      <c r="F20" s="121">
        <v>0.49009497823341536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50">
        <v>0.53654541229942643</v>
      </c>
      <c r="O20" s="142"/>
      <c r="Q20" s="70">
        <v>0.5481891288301487</v>
      </c>
      <c r="R20" s="71">
        <v>0.5843940103300288</v>
      </c>
      <c r="S20" s="71">
        <v>0.54081691422209188</v>
      </c>
      <c r="T20" s="71">
        <v>0.52380658652175649</v>
      </c>
      <c r="U20" s="71">
        <v>0.4900949782334153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1">
        <v>0.53636932336670473</v>
      </c>
      <c r="AD20" s="59"/>
    </row>
    <row r="21" spans="1:30" x14ac:dyDescent="0.25">
      <c r="A21" s="144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47"/>
      <c r="O21" s="14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48"/>
      <c r="AD21" s="59"/>
    </row>
    <row r="22" spans="1:30" x14ac:dyDescent="0.25">
      <c r="A22" s="40" t="s">
        <v>19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47"/>
      <c r="O22" s="14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48"/>
      <c r="AD22" s="59"/>
    </row>
    <row r="23" spans="1:30" x14ac:dyDescent="0.25">
      <c r="A23" s="149" t="s">
        <v>20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34">
        <v>0</v>
      </c>
      <c r="O23" s="142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5">
        <v>0</v>
      </c>
      <c r="AD23" s="59"/>
    </row>
    <row r="24" spans="1:30" x14ac:dyDescent="0.25">
      <c r="A24" s="149" t="s">
        <v>21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34">
        <v>0</v>
      </c>
      <c r="O24" s="142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5">
        <v>0</v>
      </c>
      <c r="AD24" s="59"/>
    </row>
    <row r="25" spans="1:30" x14ac:dyDescent="0.25">
      <c r="A25" s="149" t="s">
        <v>22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34">
        <v>0</v>
      </c>
      <c r="O25" s="142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5">
        <v>0</v>
      </c>
      <c r="AD25" s="59"/>
    </row>
    <row r="26" spans="1:30" x14ac:dyDescent="0.25">
      <c r="A26" s="149" t="s">
        <v>23</v>
      </c>
      <c r="B26" s="116">
        <v>0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34">
        <v>0</v>
      </c>
      <c r="O26" s="142"/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5">
        <v>0</v>
      </c>
      <c r="AD26" s="59"/>
    </row>
    <row r="27" spans="1:30" x14ac:dyDescent="0.25">
      <c r="A27" s="149" t="s">
        <v>24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34">
        <v>0</v>
      </c>
      <c r="O27" s="142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5">
        <v>0</v>
      </c>
      <c r="AD27" s="59"/>
    </row>
    <row r="28" spans="1:30" x14ac:dyDescent="0.25">
      <c r="A28" s="149" t="s">
        <v>25</v>
      </c>
      <c r="B28" s="116">
        <v>0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34">
        <v>0</v>
      </c>
      <c r="O28" s="142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5">
        <v>0</v>
      </c>
      <c r="AD28" s="59"/>
    </row>
    <row r="29" spans="1:30" x14ac:dyDescent="0.25">
      <c r="A29" s="149" t="s">
        <v>26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34">
        <v>0</v>
      </c>
      <c r="O29" s="142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5">
        <v>0</v>
      </c>
      <c r="AD29" s="59"/>
    </row>
    <row r="30" spans="1:30" x14ac:dyDescent="0.25">
      <c r="A30" s="149" t="s">
        <v>27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34">
        <v>0</v>
      </c>
      <c r="O30" s="142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5">
        <v>0</v>
      </c>
      <c r="AD30" s="59"/>
    </row>
    <row r="31" spans="1:30" x14ac:dyDescent="0.25">
      <c r="A31" s="149" t="s">
        <v>28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34">
        <v>0</v>
      </c>
      <c r="O31" s="142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5">
        <v>0</v>
      </c>
      <c r="AD31" s="59"/>
    </row>
    <row r="32" spans="1:30" x14ac:dyDescent="0.25">
      <c r="A32" s="149" t="s">
        <v>29</v>
      </c>
      <c r="B32" s="116">
        <v>0</v>
      </c>
      <c r="C32" s="116">
        <v>0</v>
      </c>
      <c r="D32" s="116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34">
        <v>0</v>
      </c>
      <c r="O32" s="142"/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5">
        <v>0</v>
      </c>
      <c r="AD32" s="59"/>
    </row>
    <row r="33" spans="1:30" x14ac:dyDescent="0.25">
      <c r="A33" s="149" t="s">
        <v>30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34">
        <v>0</v>
      </c>
      <c r="O33" s="142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5">
        <v>0</v>
      </c>
      <c r="AD33" s="59"/>
    </row>
    <row r="34" spans="1:30" x14ac:dyDescent="0.25">
      <c r="A34" s="149" t="s">
        <v>31</v>
      </c>
      <c r="B34" s="116">
        <v>0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34">
        <v>0</v>
      </c>
      <c r="O34" s="142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5">
        <v>0</v>
      </c>
      <c r="AD34" s="59"/>
    </row>
    <row r="35" spans="1:30" x14ac:dyDescent="0.25">
      <c r="A35" s="149" t="s">
        <v>32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34">
        <v>0</v>
      </c>
      <c r="O35" s="142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5">
        <v>0</v>
      </c>
      <c r="AD35" s="59"/>
    </row>
    <row r="36" spans="1:30" x14ac:dyDescent="0.25">
      <c r="A36" s="149" t="s">
        <v>33</v>
      </c>
      <c r="B36" s="116">
        <v>0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34">
        <v>0</v>
      </c>
      <c r="O36" s="142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5">
        <v>0</v>
      </c>
      <c r="AD36" s="59"/>
    </row>
    <row r="37" spans="1:30" x14ac:dyDescent="0.25">
      <c r="A37" s="149" t="s">
        <v>34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34">
        <v>0</v>
      </c>
      <c r="O37" s="142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5">
        <v>0</v>
      </c>
      <c r="AD37" s="59"/>
    </row>
    <row r="38" spans="1:30" x14ac:dyDescent="0.25">
      <c r="A38" s="149" t="s">
        <v>35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34">
        <v>0</v>
      </c>
      <c r="O38" s="142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5">
        <v>0</v>
      </c>
      <c r="AD38" s="59"/>
    </row>
    <row r="39" spans="1:30" x14ac:dyDescent="0.25">
      <c r="A39" s="149" t="s">
        <v>36</v>
      </c>
      <c r="B39" s="116">
        <v>0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34">
        <v>0</v>
      </c>
      <c r="O39" s="142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5">
        <v>0</v>
      </c>
      <c r="AD39" s="59"/>
    </row>
    <row r="40" spans="1:30" x14ac:dyDescent="0.25">
      <c r="A40" s="149" t="s">
        <v>37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34">
        <v>0</v>
      </c>
      <c r="O40" s="142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5">
        <v>0</v>
      </c>
      <c r="AD40" s="59"/>
    </row>
    <row r="41" spans="1:30" x14ac:dyDescent="0.25">
      <c r="A41" s="149" t="s">
        <v>38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34">
        <v>0</v>
      </c>
      <c r="O41" s="142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5">
        <v>0</v>
      </c>
      <c r="AD41" s="59"/>
    </row>
    <row r="42" spans="1:30" x14ac:dyDescent="0.25">
      <c r="A42" s="149" t="s">
        <v>39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34">
        <v>0</v>
      </c>
      <c r="O42" s="142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5">
        <v>0</v>
      </c>
      <c r="AD42" s="59"/>
    </row>
    <row r="43" spans="1:30" x14ac:dyDescent="0.25">
      <c r="A43" s="149" t="s">
        <v>40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34">
        <v>0</v>
      </c>
      <c r="O43" s="142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5">
        <v>0</v>
      </c>
      <c r="AD43" s="59"/>
    </row>
    <row r="44" spans="1:30" x14ac:dyDescent="0.25">
      <c r="A44" s="149" t="s">
        <v>41</v>
      </c>
      <c r="B44" s="116">
        <v>0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34">
        <v>0</v>
      </c>
      <c r="O44" s="142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5">
        <v>0</v>
      </c>
      <c r="AD44" s="59"/>
    </row>
    <row r="45" spans="1:30" x14ac:dyDescent="0.25">
      <c r="A45" s="149" t="s">
        <v>42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34">
        <v>0</v>
      </c>
      <c r="O45" s="142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5">
        <v>0</v>
      </c>
      <c r="AD45" s="59"/>
    </row>
    <row r="46" spans="1:30" x14ac:dyDescent="0.25">
      <c r="A46" s="149" t="s">
        <v>43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34">
        <v>0</v>
      </c>
      <c r="O46" s="142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5">
        <v>0</v>
      </c>
      <c r="AD46" s="59"/>
    </row>
    <row r="47" spans="1:30" x14ac:dyDescent="0.25">
      <c r="A47" s="149" t="s">
        <v>108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34">
        <v>0</v>
      </c>
      <c r="O47" s="142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5">
        <v>0</v>
      </c>
      <c r="AD47" s="59"/>
    </row>
    <row r="48" spans="1:30" x14ac:dyDescent="0.25">
      <c r="A48" s="149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34">
        <v>0</v>
      </c>
      <c r="O48" s="142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5">
        <v>0</v>
      </c>
      <c r="AD48" s="59"/>
    </row>
    <row r="49" spans="1:30" x14ac:dyDescent="0.25">
      <c r="A49" s="149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34">
        <v>0</v>
      </c>
      <c r="O49" s="142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5">
        <v>0</v>
      </c>
      <c r="AD49" s="59"/>
    </row>
    <row r="50" spans="1:30" x14ac:dyDescent="0.25">
      <c r="A50" s="149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34">
        <v>0</v>
      </c>
      <c r="O50" s="142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5">
        <v>0</v>
      </c>
      <c r="AD50" s="59"/>
    </row>
    <row r="51" spans="1:30" x14ac:dyDescent="0.25">
      <c r="A51" s="149" t="s">
        <v>48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34">
        <v>0</v>
      </c>
      <c r="O51" s="142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5">
        <v>0</v>
      </c>
      <c r="AD51" s="59"/>
    </row>
    <row r="52" spans="1:30" ht="15.75" customHeight="1" x14ac:dyDescent="0.25">
      <c r="A52" s="38" t="s">
        <v>49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152">
        <v>0</v>
      </c>
      <c r="O52" s="142"/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3">
        <v>0</v>
      </c>
      <c r="AD52" s="59"/>
    </row>
    <row r="53" spans="1:30" ht="15.75" customHeight="1" x14ac:dyDescent="0.25">
      <c r="A53" s="32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47"/>
      <c r="O53" s="14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48"/>
      <c r="AD53" s="59"/>
    </row>
    <row r="54" spans="1:30" ht="15.75" customHeight="1" x14ac:dyDescent="0.25">
      <c r="A54" s="38" t="s">
        <v>50</v>
      </c>
      <c r="B54" s="60">
        <v>2435729.2865137234</v>
      </c>
      <c r="C54" s="118">
        <v>2580264.9391120002</v>
      </c>
      <c r="D54" s="118">
        <v>2589957.0593360001</v>
      </c>
      <c r="E54" s="118">
        <v>2508505.5523999999</v>
      </c>
      <c r="F54" s="118">
        <v>2347060.9300000002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12461517.767361723</v>
      </c>
      <c r="O54" s="142"/>
      <c r="Q54" s="68">
        <v>2053.786593685948</v>
      </c>
      <c r="R54" s="69">
        <v>2115.0059337956363</v>
      </c>
      <c r="S54" s="69">
        <v>1962.8916824579749</v>
      </c>
      <c r="T54" s="69">
        <v>2097.8862723190014</v>
      </c>
      <c r="U54" s="69">
        <v>1947.8977276499684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10177.468209908529</v>
      </c>
      <c r="AD54" s="59"/>
    </row>
    <row r="55" spans="1:30" ht="15.75" customHeight="1" x14ac:dyDescent="0.25">
      <c r="A55" s="32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47"/>
      <c r="O55" s="14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48"/>
      <c r="AD55" s="59"/>
    </row>
    <row r="56" spans="1:30" ht="15.75" customHeight="1" x14ac:dyDescent="0.25">
      <c r="A56" s="41" t="s">
        <v>51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47"/>
      <c r="O56" s="14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48"/>
      <c r="AD56" s="59"/>
    </row>
    <row r="57" spans="1:30" ht="15.75" customHeight="1" x14ac:dyDescent="0.25">
      <c r="A57" s="42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34">
        <v>0</v>
      </c>
      <c r="O57" s="142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5">
        <v>0</v>
      </c>
      <c r="AD57" s="59"/>
    </row>
    <row r="58" spans="1:30" ht="15.75" customHeight="1" x14ac:dyDescent="0.25">
      <c r="A58" s="42" t="s">
        <v>54</v>
      </c>
      <c r="B58" s="116">
        <v>0</v>
      </c>
      <c r="C58" s="116">
        <v>0</v>
      </c>
      <c r="D58" s="116">
        <v>0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0</v>
      </c>
      <c r="N58" s="134">
        <v>0</v>
      </c>
      <c r="O58" s="142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5">
        <v>0</v>
      </c>
      <c r="AD58" s="59"/>
    </row>
    <row r="59" spans="1:30" x14ac:dyDescent="0.25">
      <c r="A59" s="92" t="s">
        <v>123</v>
      </c>
      <c r="B59" s="116">
        <v>0</v>
      </c>
      <c r="C59" s="116">
        <v>0</v>
      </c>
      <c r="D59" s="116">
        <v>0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34">
        <v>0</v>
      </c>
      <c r="O59" s="142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5">
        <v>0</v>
      </c>
      <c r="AD59" s="59"/>
    </row>
    <row r="60" spans="1:30" x14ac:dyDescent="0.25">
      <c r="A60" s="149" t="s">
        <v>47</v>
      </c>
      <c r="B60" s="116">
        <v>0</v>
      </c>
      <c r="C60" s="116">
        <v>0</v>
      </c>
      <c r="D60" s="116">
        <v>0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34">
        <v>0</v>
      </c>
      <c r="O60" s="142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5">
        <v>0</v>
      </c>
      <c r="AD60" s="59"/>
    </row>
    <row r="61" spans="1:30" s="154" customFormat="1" x14ac:dyDescent="0.25">
      <c r="A61" s="149" t="s">
        <v>119</v>
      </c>
      <c r="B61" s="116">
        <v>0</v>
      </c>
      <c r="C61" s="116">
        <v>0</v>
      </c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34">
        <v>0</v>
      </c>
      <c r="O61" s="142"/>
      <c r="Q61" s="155">
        <v>0</v>
      </c>
      <c r="R61" s="155">
        <v>0</v>
      </c>
      <c r="S61" s="155">
        <v>0</v>
      </c>
      <c r="T61" s="155">
        <v>0</v>
      </c>
      <c r="U61" s="155">
        <v>0</v>
      </c>
      <c r="V61" s="155">
        <v>0</v>
      </c>
      <c r="W61" s="155">
        <v>0</v>
      </c>
      <c r="X61" s="155">
        <v>0</v>
      </c>
      <c r="Y61" s="155">
        <v>0</v>
      </c>
      <c r="Z61" s="155">
        <v>0</v>
      </c>
      <c r="AA61" s="155">
        <v>0</v>
      </c>
      <c r="AB61" s="155">
        <v>0</v>
      </c>
      <c r="AC61" s="145">
        <v>0</v>
      </c>
      <c r="AD61" s="142"/>
    </row>
    <row r="62" spans="1:30" s="154" customFormat="1" x14ac:dyDescent="0.25">
      <c r="A62" s="149" t="s">
        <v>120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34">
        <v>0</v>
      </c>
      <c r="O62" s="142"/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156">
        <v>0</v>
      </c>
      <c r="AD62" s="142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47"/>
      <c r="O64" s="14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48"/>
      <c r="AD64" s="59"/>
    </row>
    <row r="65" spans="1:30" ht="15.75" customHeight="1" x14ac:dyDescent="0.25">
      <c r="A65" s="38" t="s">
        <v>117</v>
      </c>
      <c r="B65" s="60">
        <v>2435729.2865137234</v>
      </c>
      <c r="C65" s="118">
        <v>2580264.9391120002</v>
      </c>
      <c r="D65" s="118">
        <v>2589957.0593360001</v>
      </c>
      <c r="E65" s="118">
        <v>2508505.5523999999</v>
      </c>
      <c r="F65" s="118">
        <v>2347060.9300000002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38">
        <v>12461517.767361723</v>
      </c>
      <c r="O65" s="142"/>
      <c r="Q65" s="68">
        <v>2053.786593685948</v>
      </c>
      <c r="R65" s="69">
        <v>2115.0059337956363</v>
      </c>
      <c r="S65" s="69">
        <v>1962.8916824579749</v>
      </c>
      <c r="T65" s="69">
        <v>2097.8862723190014</v>
      </c>
      <c r="U65" s="69">
        <v>1947.8977276499684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6">
        <v>10177.468209908529</v>
      </c>
      <c r="AD65" s="59"/>
    </row>
    <row r="66" spans="1:30" x14ac:dyDescent="0.25">
      <c r="A66" s="38" t="s">
        <v>118</v>
      </c>
      <c r="B66" s="45">
        <v>0.54818912883014859</v>
      </c>
      <c r="C66" s="45">
        <v>0.58439401033002869</v>
      </c>
      <c r="D66" s="45">
        <v>0.54081691422209199</v>
      </c>
      <c r="E66" s="45">
        <v>0.5238065865217566</v>
      </c>
      <c r="F66" s="45">
        <v>0.49009497823341536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0.53654541229942643</v>
      </c>
      <c r="O66" s="59"/>
      <c r="Q66" s="45">
        <v>0.5481891288301487</v>
      </c>
      <c r="R66" s="45">
        <v>0.5843940103300288</v>
      </c>
      <c r="S66" s="45">
        <v>0.54081691422209188</v>
      </c>
      <c r="T66" s="45">
        <v>0.52380658652175649</v>
      </c>
      <c r="U66" s="45">
        <v>0.4900949782334153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0.53636932336670473</v>
      </c>
      <c r="AD66" s="142"/>
    </row>
    <row r="67" spans="1:30" ht="15.75" customHeight="1" x14ac:dyDescent="0.25">
      <c r="A67" s="32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47"/>
      <c r="O67" s="14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48"/>
      <c r="AD67" s="59"/>
    </row>
    <row r="68" spans="1:30" ht="15.75" customHeight="1" x14ac:dyDescent="0.25">
      <c r="A68" s="42" t="s">
        <v>109</v>
      </c>
      <c r="B68" s="116">
        <v>0</v>
      </c>
      <c r="C68" s="116">
        <v>0</v>
      </c>
      <c r="D68" s="116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0</v>
      </c>
      <c r="L68" s="116">
        <v>0</v>
      </c>
      <c r="M68" s="116">
        <v>0</v>
      </c>
      <c r="N68" s="134">
        <v>0</v>
      </c>
      <c r="O68" s="142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5">
        <v>0</v>
      </c>
      <c r="AD68" s="59"/>
    </row>
    <row r="69" spans="1:30" ht="15.75" customHeight="1" x14ac:dyDescent="0.25">
      <c r="A69" s="42" t="s">
        <v>52</v>
      </c>
      <c r="B69" s="116">
        <v>0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34">
        <v>0</v>
      </c>
      <c r="O69" s="142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5">
        <v>0</v>
      </c>
      <c r="AD69" s="59"/>
    </row>
    <row r="70" spans="1:30" ht="15.75" customHeight="1" x14ac:dyDescent="0.25">
      <c r="A70" s="42" t="s">
        <v>55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134">
        <v>0</v>
      </c>
      <c r="O70" s="142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5">
        <v>0</v>
      </c>
      <c r="AD70" s="59"/>
    </row>
    <row r="71" spans="1:30" ht="15.75" customHeight="1" x14ac:dyDescent="0.25">
      <c r="A71" s="42" t="s">
        <v>56</v>
      </c>
      <c r="B71" s="116">
        <v>0</v>
      </c>
      <c r="C71" s="116">
        <v>0</v>
      </c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34">
        <v>0</v>
      </c>
      <c r="O71" s="142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5">
        <v>0</v>
      </c>
      <c r="AD71" s="59"/>
    </row>
    <row r="72" spans="1:30" ht="15.75" customHeight="1" x14ac:dyDescent="0.25">
      <c r="A72" s="42" t="s">
        <v>57</v>
      </c>
      <c r="B72" s="116">
        <v>0</v>
      </c>
      <c r="C72" s="116">
        <v>0</v>
      </c>
      <c r="D72" s="116">
        <v>0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34">
        <v>0</v>
      </c>
      <c r="O72" s="142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5">
        <v>0</v>
      </c>
      <c r="AD72" s="59"/>
    </row>
    <row r="73" spans="1:30" ht="15.75" customHeight="1" x14ac:dyDescent="0.25">
      <c r="A73" s="3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147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48"/>
      <c r="AD73" s="59"/>
    </row>
    <row r="74" spans="1:30" ht="15.75" customHeight="1" x14ac:dyDescent="0.25">
      <c r="A74" s="38" t="s">
        <v>59</v>
      </c>
      <c r="B74" s="60">
        <v>2435729.2865137234</v>
      </c>
      <c r="C74" s="60">
        <v>2580264.9391120002</v>
      </c>
      <c r="D74" s="60">
        <v>2589957.0593360001</v>
      </c>
      <c r="E74" s="60">
        <v>2508505.5523999999</v>
      </c>
      <c r="F74" s="60">
        <v>2347060.9300000002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2">
        <v>12461517.767361723</v>
      </c>
      <c r="O74" s="59"/>
      <c r="Q74" s="60">
        <v>2053.786593685948</v>
      </c>
      <c r="R74" s="60">
        <v>2115.0059337956363</v>
      </c>
      <c r="S74" s="60">
        <v>1962.8916824579749</v>
      </c>
      <c r="T74" s="60">
        <v>2097.8862723190014</v>
      </c>
      <c r="U74" s="60">
        <v>1947.8977276499684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2">
        <v>10177.468209908529</v>
      </c>
      <c r="AD74" s="59"/>
    </row>
    <row r="75" spans="1:30" ht="15.75" customHeight="1" x14ac:dyDescent="0.25">
      <c r="A75" s="3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147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48"/>
      <c r="AD75" s="59"/>
    </row>
    <row r="76" spans="1:30" ht="15.75" customHeight="1" x14ac:dyDescent="0.25">
      <c r="A76" s="32" t="s">
        <v>60</v>
      </c>
      <c r="B76" s="116">
        <v>0</v>
      </c>
      <c r="C76" s="116">
        <v>0</v>
      </c>
      <c r="D76" s="116">
        <v>0</v>
      </c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34">
        <v>0</v>
      </c>
      <c r="O76" s="142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5">
        <v>0</v>
      </c>
      <c r="AD76" s="59"/>
    </row>
    <row r="77" spans="1:30" ht="15.75" customHeight="1" x14ac:dyDescent="0.25">
      <c r="A77" s="32" t="s">
        <v>61</v>
      </c>
      <c r="B77" s="116">
        <v>0</v>
      </c>
      <c r="C77" s="116">
        <v>0</v>
      </c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34">
        <v>0</v>
      </c>
      <c r="O77" s="142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5">
        <v>0</v>
      </c>
      <c r="AD77" s="59"/>
    </row>
    <row r="78" spans="1:30" ht="15.75" customHeight="1" x14ac:dyDescent="0.25">
      <c r="A78" s="32" t="s">
        <v>62</v>
      </c>
      <c r="B78" s="116">
        <v>0</v>
      </c>
      <c r="C78" s="116">
        <v>0</v>
      </c>
      <c r="D78" s="116">
        <v>0</v>
      </c>
      <c r="E78" s="116">
        <v>0</v>
      </c>
      <c r="F78" s="116">
        <v>0</v>
      </c>
      <c r="G78" s="116">
        <v>0</v>
      </c>
      <c r="H78" s="116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34">
        <v>0</v>
      </c>
      <c r="O78" s="142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5">
        <v>0</v>
      </c>
      <c r="AD78" s="59"/>
    </row>
    <row r="79" spans="1:30" ht="15.75" customHeight="1" x14ac:dyDescent="0.25">
      <c r="A79" s="32" t="s">
        <v>63</v>
      </c>
      <c r="B79" s="116">
        <v>0</v>
      </c>
      <c r="C79" s="116">
        <v>0</v>
      </c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34">
        <v>0</v>
      </c>
      <c r="O79" s="142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5">
        <v>0</v>
      </c>
      <c r="AD79" s="59"/>
    </row>
    <row r="80" spans="1:30" ht="15.75" customHeight="1" x14ac:dyDescent="0.25">
      <c r="A80" s="32" t="s">
        <v>64</v>
      </c>
      <c r="B80" s="116">
        <v>0</v>
      </c>
      <c r="C80" s="116">
        <v>0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34">
        <v>0</v>
      </c>
      <c r="O80" s="142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5">
        <v>0</v>
      </c>
      <c r="AD80" s="59"/>
    </row>
    <row r="81" spans="1:30" ht="15.75" customHeight="1" x14ac:dyDescent="0.25">
      <c r="A81" s="38" t="s">
        <v>65</v>
      </c>
      <c r="B81" s="60">
        <v>2435729.2865137234</v>
      </c>
      <c r="C81" s="60">
        <v>2580264.9391120002</v>
      </c>
      <c r="D81" s="60">
        <v>2589957.0593360001</v>
      </c>
      <c r="E81" s="60">
        <v>2508505.5523999999</v>
      </c>
      <c r="F81" s="60">
        <v>2347060.9300000002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12461517.767361723</v>
      </c>
      <c r="O81" s="59"/>
      <c r="Q81" s="60">
        <v>2053.786593685948</v>
      </c>
      <c r="R81" s="60">
        <v>2115.0059337956363</v>
      </c>
      <c r="S81" s="60">
        <v>1962.8916824579749</v>
      </c>
      <c r="T81" s="60">
        <v>2097.8862723190014</v>
      </c>
      <c r="U81" s="60">
        <v>1947.8977276499684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10177.468209908529</v>
      </c>
      <c r="AD81" s="59"/>
    </row>
    <row r="82" spans="1:30" x14ac:dyDescent="0.25">
      <c r="A82" s="38" t="s">
        <v>116</v>
      </c>
      <c r="B82" s="45">
        <v>0.54818912883014859</v>
      </c>
      <c r="C82" s="45">
        <v>0.58439401033002869</v>
      </c>
      <c r="D82" s="45">
        <v>0.54081691422209199</v>
      </c>
      <c r="E82" s="45">
        <v>0.5238065865217566</v>
      </c>
      <c r="F82" s="45">
        <v>0.49009497823341536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45">
        <v>0.53654541229942643</v>
      </c>
      <c r="O82" s="59"/>
      <c r="Q82" s="45">
        <v>0.5481891288301487</v>
      </c>
      <c r="R82" s="45">
        <v>0.5843940103300288</v>
      </c>
      <c r="S82" s="45">
        <v>0.54081691422209188</v>
      </c>
      <c r="T82" s="45">
        <v>0.52380658652175649</v>
      </c>
      <c r="U82" s="45">
        <v>0.4900949782334153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0.53636932336670473</v>
      </c>
      <c r="AD82" s="142"/>
    </row>
    <row r="83" spans="1:30" ht="15.75" customHeight="1" x14ac:dyDescent="0.25">
      <c r="A83" s="157"/>
      <c r="B83" s="158">
        <v>0</v>
      </c>
      <c r="C83" s="158">
        <v>0</v>
      </c>
      <c r="D83" s="158">
        <v>0</v>
      </c>
      <c r="E83" s="158">
        <v>0</v>
      </c>
      <c r="F83" s="158">
        <v>0</v>
      </c>
      <c r="G83" s="158">
        <v>0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142"/>
      <c r="Q83" s="2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59"/>
    </row>
    <row r="84" spans="1:30" ht="15.75" customHeight="1" x14ac:dyDescent="0.25">
      <c r="A84" s="157"/>
      <c r="B84" s="43"/>
      <c r="C84" s="44"/>
      <c r="D84" s="44"/>
      <c r="E84" s="43"/>
      <c r="F84" s="44"/>
      <c r="G84" s="44"/>
      <c r="H84" s="44"/>
      <c r="I84" s="44"/>
      <c r="J84" s="44"/>
      <c r="K84" s="44"/>
      <c r="L84" s="44"/>
      <c r="M84" s="44"/>
      <c r="N84" s="44"/>
      <c r="O84" s="142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57"/>
      <c r="B85" s="43"/>
      <c r="C85" s="43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142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59" t="s">
        <v>111</v>
      </c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42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1" t="s">
        <v>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14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116">
        <v>4443228</v>
      </c>
      <c r="C88" s="116">
        <v>4415283</v>
      </c>
      <c r="D88" s="116">
        <v>4788972</v>
      </c>
      <c r="E88" s="116">
        <v>4788992</v>
      </c>
      <c r="F88" s="116">
        <v>4788992</v>
      </c>
      <c r="G88" s="116">
        <v>0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34">
        <v>23225467</v>
      </c>
      <c r="O88" s="142"/>
      <c r="Q88" s="63">
        <v>3746.4927443358602</v>
      </c>
      <c r="R88" s="63">
        <v>3619.1437564550238</v>
      </c>
      <c r="S88" s="63">
        <v>3629.4938838615794</v>
      </c>
      <c r="T88" s="63">
        <v>4005.078069463842</v>
      </c>
      <c r="U88" s="63">
        <v>3974.5310892009425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145"/>
      <c r="AD88" s="59"/>
    </row>
    <row r="89" spans="1:30" ht="15.75" customHeight="1" x14ac:dyDescent="0.25">
      <c r="A89" s="149" t="s">
        <v>113</v>
      </c>
      <c r="B89" s="116">
        <v>0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34">
        <v>0</v>
      </c>
      <c r="O89" s="142"/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145">
        <v>0</v>
      </c>
      <c r="AD89" s="59"/>
    </row>
    <row r="90" spans="1:30" ht="15.75" customHeight="1" x14ac:dyDescent="0.25">
      <c r="A90" s="149" t="s">
        <v>114</v>
      </c>
      <c r="B90" s="116">
        <v>0</v>
      </c>
      <c r="C90" s="116">
        <v>0</v>
      </c>
      <c r="D90" s="116">
        <v>0</v>
      </c>
      <c r="E90" s="116">
        <v>0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16">
        <v>0</v>
      </c>
      <c r="M90" s="116">
        <v>0</v>
      </c>
      <c r="N90" s="134">
        <v>0</v>
      </c>
      <c r="O90" s="142"/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145">
        <v>0</v>
      </c>
      <c r="AD90" s="59"/>
    </row>
    <row r="91" spans="1:30" ht="15.75" customHeight="1" x14ac:dyDescent="0.25">
      <c r="A91" s="149" t="s">
        <v>115</v>
      </c>
      <c r="B91" s="116">
        <v>0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34">
        <v>0</v>
      </c>
      <c r="O91" s="142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145">
        <v>0</v>
      </c>
      <c r="AD91" s="59"/>
    </row>
    <row r="92" spans="1:30" ht="15.75" customHeight="1" x14ac:dyDescent="0.25">
      <c r="A92" s="157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57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1:30" ht="15.75" customHeight="1" x14ac:dyDescent="0.25">
      <c r="A94" s="157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30" ht="15.75" customHeight="1" x14ac:dyDescent="0.25">
      <c r="A95" s="157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1:30" ht="15.75" customHeight="1" x14ac:dyDescent="0.25">
      <c r="A96" s="157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ht="15.75" customHeight="1" x14ac:dyDescent="0.25">
      <c r="A97" s="157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14" ht="15.75" customHeight="1" x14ac:dyDescent="0.25">
      <c r="A98" s="157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ht="15.75" customHeight="1" x14ac:dyDescent="0.25">
      <c r="A99" s="157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1:14" ht="15.75" customHeight="1" x14ac:dyDescent="0.25">
      <c r="A100" s="157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ht="15.75" customHeight="1" x14ac:dyDescent="0.25">
      <c r="A101" s="157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1:14" ht="15.75" customHeight="1" x14ac:dyDescent="0.25">
      <c r="A102" s="157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ht="15.75" customHeight="1" x14ac:dyDescent="0.25">
      <c r="A103" s="157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spans="1:14" ht="15.75" customHeight="1" x14ac:dyDescent="0.25">
      <c r="A104" s="157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ht="15.75" customHeight="1" x14ac:dyDescent="0.25">
      <c r="A105" s="157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15.75" customHeight="1" x14ac:dyDescent="0.25">
      <c r="A106" s="157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ht="15.75" customHeight="1" x14ac:dyDescent="0.25">
      <c r="A107" s="4"/>
    </row>
    <row r="108" spans="1:14" ht="15.75" customHeight="1" x14ac:dyDescent="0.25">
      <c r="A108" s="4"/>
    </row>
    <row r="109" spans="1:14" ht="15.75" customHeight="1" x14ac:dyDescent="0.25">
      <c r="A109" s="4"/>
    </row>
    <row r="110" spans="1:14" ht="15.75" customHeight="1" x14ac:dyDescent="0.25">
      <c r="A110" s="4"/>
    </row>
    <row r="111" spans="1:14" ht="15.75" customHeight="1" x14ac:dyDescent="0.25">
      <c r="A111" s="4"/>
    </row>
    <row r="112" spans="1:14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DFE-9C85-41F3-BCF3-BA4783DA9F79}">
  <dimension ref="A1:AD858"/>
  <sheetViews>
    <sheetView showGridLines="0" showZero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:F20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0" t="s">
        <v>135</v>
      </c>
      <c r="B1" s="64" t="s">
        <v>121</v>
      </c>
      <c r="C1" s="65"/>
      <c r="D1" s="32"/>
      <c r="E1" s="65"/>
      <c r="F1" s="65"/>
      <c r="G1" s="65"/>
      <c r="H1" s="65"/>
      <c r="I1" s="65"/>
      <c r="J1" s="65"/>
      <c r="K1" s="65"/>
      <c r="L1" s="65"/>
      <c r="M1" s="65"/>
      <c r="N1" s="66" t="s">
        <v>127</v>
      </c>
      <c r="O1" s="142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67">
        <v>1185.97</v>
      </c>
      <c r="C2" s="67">
        <v>1219.98</v>
      </c>
      <c r="D2" s="67">
        <v>1319.46</v>
      </c>
      <c r="E2" s="67">
        <v>1195.73</v>
      </c>
      <c r="F2" s="67">
        <v>1204.92</v>
      </c>
      <c r="G2" s="67">
        <v>1</v>
      </c>
      <c r="H2" s="67">
        <v>1</v>
      </c>
      <c r="I2" s="67">
        <v>1</v>
      </c>
      <c r="J2" s="67">
        <v>1</v>
      </c>
      <c r="K2" s="67">
        <v>1</v>
      </c>
      <c r="L2" s="67">
        <v>1</v>
      </c>
      <c r="M2" s="67">
        <v>1</v>
      </c>
      <c r="N2" s="1"/>
      <c r="O2" s="142"/>
      <c r="Q2" s="67">
        <v>1185.97</v>
      </c>
      <c r="R2" s="67">
        <v>1219.98</v>
      </c>
      <c r="S2" s="67">
        <v>1319.46</v>
      </c>
      <c r="T2" s="67">
        <v>1195.73</v>
      </c>
      <c r="U2" s="67">
        <v>1204.92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3"/>
      <c r="N3" s="1"/>
      <c r="O3" s="142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2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4" t="s">
        <v>4</v>
      </c>
      <c r="B5" s="63">
        <v>14632366</v>
      </c>
      <c r="C5" s="63">
        <v>14632366</v>
      </c>
      <c r="D5" s="63">
        <v>14632366</v>
      </c>
      <c r="E5" s="63">
        <v>14632366</v>
      </c>
      <c r="F5" s="63">
        <v>14632366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145">
        <v>73161830</v>
      </c>
      <c r="O5" s="142"/>
      <c r="Q5" s="63">
        <v>12337.888816749159</v>
      </c>
      <c r="R5" s="63">
        <v>11993.939244905654</v>
      </c>
      <c r="S5" s="63">
        <v>11089.662437663892</v>
      </c>
      <c r="T5" s="63">
        <v>12237.18230704256</v>
      </c>
      <c r="U5" s="63">
        <v>12143.848554260863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5">
        <v>59802.52136062213</v>
      </c>
      <c r="AD5" s="59"/>
    </row>
    <row r="6" spans="1:30" x14ac:dyDescent="0.25">
      <c r="A6" s="32" t="s">
        <v>5</v>
      </c>
      <c r="B6" s="63">
        <v>0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145">
        <v>0</v>
      </c>
      <c r="O6" s="142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5">
        <v>0</v>
      </c>
      <c r="AD6" s="59"/>
    </row>
    <row r="7" spans="1:30" x14ac:dyDescent="0.25">
      <c r="A7" s="32" t="s">
        <v>6</v>
      </c>
      <c r="B7" s="63">
        <v>0</v>
      </c>
      <c r="C7" s="63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145">
        <v>0</v>
      </c>
      <c r="O7" s="142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5">
        <v>0</v>
      </c>
      <c r="AD7" s="59"/>
    </row>
    <row r="8" spans="1:30" x14ac:dyDescent="0.25">
      <c r="A8" s="38" t="s">
        <v>7</v>
      </c>
      <c r="B8" s="68">
        <v>14632366</v>
      </c>
      <c r="C8" s="68">
        <v>14632366</v>
      </c>
      <c r="D8" s="68">
        <v>14632366</v>
      </c>
      <c r="E8" s="68">
        <v>14632366</v>
      </c>
      <c r="F8" s="68">
        <v>14632366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146">
        <v>73161830</v>
      </c>
      <c r="O8" s="142"/>
      <c r="Q8" s="68">
        <v>12337.888816749159</v>
      </c>
      <c r="R8" s="68">
        <v>11993.939244905654</v>
      </c>
      <c r="S8" s="68">
        <v>11089.662437663892</v>
      </c>
      <c r="T8" s="68">
        <v>12237.18230704256</v>
      </c>
      <c r="U8" s="68">
        <v>12143.848554260863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6">
        <v>59802.52136062213</v>
      </c>
      <c r="AD8" s="59"/>
    </row>
    <row r="9" spans="1:30" x14ac:dyDescent="0.25">
      <c r="A9" s="39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148"/>
      <c r="O9" s="14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48"/>
      <c r="AD9" s="59"/>
    </row>
    <row r="10" spans="1:30" x14ac:dyDescent="0.25">
      <c r="A10" s="34" t="s">
        <v>8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148"/>
      <c r="O10" s="14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48"/>
      <c r="AD10" s="59"/>
    </row>
    <row r="11" spans="1:30" x14ac:dyDescent="0.25">
      <c r="A11" s="149" t="s">
        <v>9</v>
      </c>
      <c r="B11" s="63">
        <v>-656752.43999999994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145">
        <v>-656752.43999999994</v>
      </c>
      <c r="O11" s="142"/>
      <c r="Q11" s="63">
        <v>-553.76817288801567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5">
        <v>-553.76817288801567</v>
      </c>
      <c r="AD11" s="59"/>
    </row>
    <row r="12" spans="1:30" x14ac:dyDescent="0.25">
      <c r="A12" s="149" t="s">
        <v>10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145">
        <v>0</v>
      </c>
      <c r="O12" s="142"/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5">
        <v>0</v>
      </c>
      <c r="AD12" s="59"/>
    </row>
    <row r="13" spans="1:30" x14ac:dyDescent="0.25">
      <c r="A13" s="149" t="s">
        <v>11</v>
      </c>
      <c r="B13" s="63">
        <v>-3261417.5</v>
      </c>
      <c r="C13" s="63">
        <v>-3354945</v>
      </c>
      <c r="D13" s="63">
        <v>-3628515</v>
      </c>
      <c r="E13" s="63">
        <v>-3288257.5</v>
      </c>
      <c r="F13" s="63">
        <v>-3313530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145">
        <v>-16846665</v>
      </c>
      <c r="O13" s="142"/>
      <c r="Q13" s="63">
        <v>-2750</v>
      </c>
      <c r="R13" s="63">
        <v>-2750</v>
      </c>
      <c r="S13" s="63">
        <v>-2750</v>
      </c>
      <c r="T13" s="63">
        <v>-2750</v>
      </c>
      <c r="U13" s="63">
        <v>-2750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5">
        <v>-13750</v>
      </c>
      <c r="AD13" s="59"/>
    </row>
    <row r="14" spans="1:30" x14ac:dyDescent="0.25">
      <c r="A14" s="149" t="s">
        <v>12</v>
      </c>
      <c r="B14" s="63">
        <v>-192406.56380129149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145">
        <v>-192406.56380129149</v>
      </c>
      <c r="O14" s="142"/>
      <c r="Q14" s="63">
        <v>-162.23560781578917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5">
        <v>-162.23560781578917</v>
      </c>
      <c r="AD14" s="59"/>
    </row>
    <row r="15" spans="1:30" x14ac:dyDescent="0.25">
      <c r="A15" s="149" t="s">
        <v>13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145">
        <v>0</v>
      </c>
      <c r="O15" s="142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5">
        <v>0</v>
      </c>
      <c r="AD15" s="59"/>
    </row>
    <row r="16" spans="1:30" x14ac:dyDescent="0.25">
      <c r="A16" s="149" t="s">
        <v>14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145">
        <v>0</v>
      </c>
      <c r="O16" s="142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5">
        <v>0</v>
      </c>
      <c r="AD16" s="59"/>
    </row>
    <row r="17" spans="1:30" x14ac:dyDescent="0.25">
      <c r="A17" s="149" t="s">
        <v>15</v>
      </c>
      <c r="B17" s="63">
        <v>0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145">
        <v>0</v>
      </c>
      <c r="O17" s="142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5">
        <v>0</v>
      </c>
      <c r="AD17" s="59"/>
    </row>
    <row r="18" spans="1:30" x14ac:dyDescent="0.25">
      <c r="A18" s="38" t="s">
        <v>16</v>
      </c>
      <c r="B18" s="68">
        <v>-4110576.5038012913</v>
      </c>
      <c r="C18" s="69">
        <v>-3354945</v>
      </c>
      <c r="D18" s="69">
        <v>-3628515</v>
      </c>
      <c r="E18" s="69">
        <v>-3288257.5</v>
      </c>
      <c r="F18" s="69">
        <v>-3313530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146">
        <v>-17695824.003801294</v>
      </c>
      <c r="O18" s="142"/>
      <c r="Q18" s="68">
        <v>-3466.0037807038048</v>
      </c>
      <c r="R18" s="69">
        <v>-2750</v>
      </c>
      <c r="S18" s="69">
        <v>-2750</v>
      </c>
      <c r="T18" s="69">
        <v>-2750</v>
      </c>
      <c r="U18" s="69">
        <v>-2750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6">
        <v>-14466.003780703804</v>
      </c>
      <c r="AD18" s="59"/>
    </row>
    <row r="19" spans="1:30" x14ac:dyDescent="0.25">
      <c r="A19" s="38" t="s">
        <v>17</v>
      </c>
      <c r="B19" s="68">
        <v>10521789.496198708</v>
      </c>
      <c r="C19" s="69">
        <v>11277421</v>
      </c>
      <c r="D19" s="69">
        <v>11003851</v>
      </c>
      <c r="E19" s="69">
        <v>11344108.5</v>
      </c>
      <c r="F19" s="69">
        <v>11318836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146">
        <v>55466005.996198706</v>
      </c>
      <c r="O19" s="142"/>
      <c r="Q19" s="68">
        <v>8871.8850360453544</v>
      </c>
      <c r="R19" s="69">
        <v>9243.939244905654</v>
      </c>
      <c r="S19" s="69">
        <v>8339.662437663892</v>
      </c>
      <c r="T19" s="69">
        <v>9487.1823070425598</v>
      </c>
      <c r="U19" s="69">
        <v>9393.8485542608632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6">
        <v>45336.51757991832</v>
      </c>
      <c r="AD19" s="59"/>
    </row>
    <row r="20" spans="1:30" x14ac:dyDescent="0.25">
      <c r="A20" s="38" t="s">
        <v>18</v>
      </c>
      <c r="B20" s="70">
        <v>0.71907642934838478</v>
      </c>
      <c r="C20" s="71">
        <v>0.7707175312591279</v>
      </c>
      <c r="D20" s="71">
        <v>0.75202130673877343</v>
      </c>
      <c r="E20" s="71">
        <v>0.77527506488014308</v>
      </c>
      <c r="F20" s="71">
        <v>0.7735479005924264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151">
        <v>0.75812764656377107</v>
      </c>
      <c r="O20" s="142"/>
      <c r="Q20" s="70">
        <v>0.71907642934838489</v>
      </c>
      <c r="R20" s="71">
        <v>0.7707175312591279</v>
      </c>
      <c r="S20" s="71">
        <v>0.75202130673877343</v>
      </c>
      <c r="T20" s="71">
        <v>0.77527506488014308</v>
      </c>
      <c r="U20" s="71">
        <v>0.7735479005924264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1">
        <v>0.75810378138622814</v>
      </c>
      <c r="AD20" s="59"/>
    </row>
    <row r="21" spans="1:30" x14ac:dyDescent="0.25">
      <c r="A21" s="144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148"/>
      <c r="O21" s="14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48"/>
      <c r="AD21" s="59"/>
    </row>
    <row r="22" spans="1:30" x14ac:dyDescent="0.25">
      <c r="A22" s="40" t="s">
        <v>19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148"/>
      <c r="O22" s="14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48"/>
      <c r="AD22" s="59"/>
    </row>
    <row r="23" spans="1:30" x14ac:dyDescent="0.25">
      <c r="A23" s="149" t="s">
        <v>20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145">
        <v>0</v>
      </c>
      <c r="O23" s="142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5">
        <v>0</v>
      </c>
      <c r="AD23" s="59"/>
    </row>
    <row r="24" spans="1:30" x14ac:dyDescent="0.25">
      <c r="A24" s="149" t="s">
        <v>21</v>
      </c>
      <c r="B24" s="63">
        <v>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145">
        <v>0</v>
      </c>
      <c r="O24" s="142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5">
        <v>0</v>
      </c>
      <c r="AD24" s="59"/>
    </row>
    <row r="25" spans="1:30" x14ac:dyDescent="0.25">
      <c r="A25" s="149" t="s">
        <v>22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145">
        <v>0</v>
      </c>
      <c r="O25" s="142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5">
        <v>0</v>
      </c>
      <c r="AD25" s="59"/>
    </row>
    <row r="26" spans="1:30" x14ac:dyDescent="0.25">
      <c r="A26" s="149" t="s">
        <v>23</v>
      </c>
      <c r="B26" s="63">
        <v>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145">
        <v>0</v>
      </c>
      <c r="O26" s="142"/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5">
        <v>0</v>
      </c>
      <c r="AD26" s="59"/>
    </row>
    <row r="27" spans="1:30" x14ac:dyDescent="0.25">
      <c r="A27" s="149" t="s">
        <v>24</v>
      </c>
      <c r="B27" s="63">
        <v>0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145">
        <v>0</v>
      </c>
      <c r="O27" s="142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5">
        <v>0</v>
      </c>
      <c r="AD27" s="59"/>
    </row>
    <row r="28" spans="1:30" x14ac:dyDescent="0.25">
      <c r="A28" s="149" t="s">
        <v>25</v>
      </c>
      <c r="B28" s="63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145">
        <v>0</v>
      </c>
      <c r="O28" s="142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5">
        <v>0</v>
      </c>
      <c r="AD28" s="59"/>
    </row>
    <row r="29" spans="1:30" x14ac:dyDescent="0.25">
      <c r="A29" s="149" t="s">
        <v>26</v>
      </c>
      <c r="B29" s="63">
        <v>0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145">
        <v>0</v>
      </c>
      <c r="O29" s="142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5">
        <v>0</v>
      </c>
      <c r="AD29" s="59"/>
    </row>
    <row r="30" spans="1:30" x14ac:dyDescent="0.25">
      <c r="A30" s="149" t="s">
        <v>27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145">
        <v>0</v>
      </c>
      <c r="O30" s="142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5">
        <v>0</v>
      </c>
      <c r="AD30" s="59"/>
    </row>
    <row r="31" spans="1:30" x14ac:dyDescent="0.25">
      <c r="A31" s="149" t="s">
        <v>28</v>
      </c>
      <c r="B31" s="63">
        <v>0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145">
        <v>0</v>
      </c>
      <c r="O31" s="142"/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5">
        <v>0</v>
      </c>
      <c r="AD31" s="59"/>
    </row>
    <row r="32" spans="1:30" x14ac:dyDescent="0.25">
      <c r="A32" s="149" t="s">
        <v>29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145">
        <v>0</v>
      </c>
      <c r="O32" s="142"/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5">
        <v>0</v>
      </c>
      <c r="AD32" s="59"/>
    </row>
    <row r="33" spans="1:30" x14ac:dyDescent="0.25">
      <c r="A33" s="149" t="s">
        <v>30</v>
      </c>
      <c r="B33" s="63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145">
        <v>0</v>
      </c>
      <c r="O33" s="142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5">
        <v>0</v>
      </c>
      <c r="AD33" s="59"/>
    </row>
    <row r="34" spans="1:30" x14ac:dyDescent="0.25">
      <c r="A34" s="149" t="s">
        <v>31</v>
      </c>
      <c r="B34" s="63">
        <v>0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145">
        <v>0</v>
      </c>
      <c r="O34" s="142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5">
        <v>0</v>
      </c>
      <c r="AD34" s="59"/>
    </row>
    <row r="35" spans="1:30" x14ac:dyDescent="0.25">
      <c r="A35" s="149" t="s">
        <v>32</v>
      </c>
      <c r="B35" s="63">
        <v>0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145">
        <v>0</v>
      </c>
      <c r="O35" s="142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5">
        <v>0</v>
      </c>
      <c r="AD35" s="59"/>
    </row>
    <row r="36" spans="1:30" x14ac:dyDescent="0.25">
      <c r="A36" s="149" t="s">
        <v>33</v>
      </c>
      <c r="B36" s="63">
        <v>0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145">
        <v>0</v>
      </c>
      <c r="O36" s="142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5">
        <v>0</v>
      </c>
      <c r="AD36" s="59"/>
    </row>
    <row r="37" spans="1:30" x14ac:dyDescent="0.25">
      <c r="A37" s="149" t="s">
        <v>34</v>
      </c>
      <c r="B37" s="63">
        <v>0</v>
      </c>
      <c r="C37" s="63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145">
        <v>0</v>
      </c>
      <c r="O37" s="142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5">
        <v>0</v>
      </c>
      <c r="AD37" s="59"/>
    </row>
    <row r="38" spans="1:30" x14ac:dyDescent="0.25">
      <c r="A38" s="149" t="s">
        <v>35</v>
      </c>
      <c r="B38" s="63">
        <v>0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145">
        <v>0</v>
      </c>
      <c r="O38" s="142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5">
        <v>0</v>
      </c>
      <c r="AD38" s="59"/>
    </row>
    <row r="39" spans="1:30" x14ac:dyDescent="0.25">
      <c r="A39" s="149" t="s">
        <v>36</v>
      </c>
      <c r="B39" s="63">
        <v>0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145">
        <v>0</v>
      </c>
      <c r="O39" s="142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5">
        <v>0</v>
      </c>
      <c r="AD39" s="59"/>
    </row>
    <row r="40" spans="1:30" x14ac:dyDescent="0.25">
      <c r="A40" s="149" t="s">
        <v>37</v>
      </c>
      <c r="B40" s="63">
        <v>0</v>
      </c>
      <c r="C40" s="63">
        <v>0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145">
        <v>0</v>
      </c>
      <c r="O40" s="142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5">
        <v>0</v>
      </c>
      <c r="AD40" s="59"/>
    </row>
    <row r="41" spans="1:30" x14ac:dyDescent="0.25">
      <c r="A41" s="149" t="s">
        <v>38</v>
      </c>
      <c r="B41" s="63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145">
        <v>0</v>
      </c>
      <c r="O41" s="142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5">
        <v>0</v>
      </c>
      <c r="AD41" s="59"/>
    </row>
    <row r="42" spans="1:30" x14ac:dyDescent="0.25">
      <c r="A42" s="149" t="s">
        <v>39</v>
      </c>
      <c r="B42" s="63">
        <v>0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145">
        <v>0</v>
      </c>
      <c r="O42" s="142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5">
        <v>0</v>
      </c>
      <c r="AD42" s="59"/>
    </row>
    <row r="43" spans="1:30" x14ac:dyDescent="0.25">
      <c r="A43" s="149" t="s">
        <v>40</v>
      </c>
      <c r="B43" s="63">
        <v>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145">
        <v>0</v>
      </c>
      <c r="O43" s="142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5">
        <v>0</v>
      </c>
      <c r="AD43" s="59"/>
    </row>
    <row r="44" spans="1:30" x14ac:dyDescent="0.25">
      <c r="A44" s="149" t="s">
        <v>41</v>
      </c>
      <c r="B44" s="63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145">
        <v>0</v>
      </c>
      <c r="O44" s="142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5">
        <v>0</v>
      </c>
      <c r="AD44" s="59"/>
    </row>
    <row r="45" spans="1:30" x14ac:dyDescent="0.25">
      <c r="A45" s="149" t="s">
        <v>42</v>
      </c>
      <c r="B45" s="63">
        <v>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145">
        <v>0</v>
      </c>
      <c r="O45" s="142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5">
        <v>0</v>
      </c>
      <c r="AD45" s="59"/>
    </row>
    <row r="46" spans="1:30" x14ac:dyDescent="0.25">
      <c r="A46" s="149" t="s">
        <v>43</v>
      </c>
      <c r="B46" s="63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145">
        <v>0</v>
      </c>
      <c r="O46" s="142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5">
        <v>0</v>
      </c>
      <c r="AD46" s="59"/>
    </row>
    <row r="47" spans="1:30" x14ac:dyDescent="0.25">
      <c r="A47" s="149" t="s">
        <v>108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145">
        <v>0</v>
      </c>
      <c r="O47" s="142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5">
        <v>0</v>
      </c>
      <c r="AD47" s="59"/>
    </row>
    <row r="48" spans="1:30" x14ac:dyDescent="0.25">
      <c r="A48" s="149" t="s">
        <v>44</v>
      </c>
      <c r="B48" s="63">
        <v>0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145">
        <v>0</v>
      </c>
      <c r="O48" s="142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5">
        <v>0</v>
      </c>
      <c r="AD48" s="59"/>
    </row>
    <row r="49" spans="1:30" x14ac:dyDescent="0.25">
      <c r="A49" s="149" t="s">
        <v>45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145">
        <v>0</v>
      </c>
      <c r="O49" s="142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5">
        <v>0</v>
      </c>
      <c r="AD49" s="59"/>
    </row>
    <row r="50" spans="1:30" x14ac:dyDescent="0.25">
      <c r="A50" s="149" t="s">
        <v>46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145">
        <v>0</v>
      </c>
      <c r="O50" s="142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5">
        <v>0</v>
      </c>
      <c r="AD50" s="59"/>
    </row>
    <row r="51" spans="1:30" x14ac:dyDescent="0.25">
      <c r="A51" s="149" t="s">
        <v>48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145">
        <v>0</v>
      </c>
      <c r="O51" s="142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5">
        <v>0</v>
      </c>
      <c r="AD51" s="59"/>
    </row>
    <row r="52" spans="1:30" ht="15.75" customHeight="1" x14ac:dyDescent="0.25">
      <c r="A52" s="38" t="s">
        <v>49</v>
      </c>
      <c r="B52" s="68">
        <v>0</v>
      </c>
      <c r="C52" s="68">
        <v>0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153">
        <v>0</v>
      </c>
      <c r="O52" s="142"/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3">
        <v>0</v>
      </c>
      <c r="AD52" s="59"/>
    </row>
    <row r="53" spans="1:30" ht="15.75" customHeight="1" x14ac:dyDescent="0.25">
      <c r="A53" s="32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148"/>
      <c r="O53" s="14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48"/>
      <c r="AD53" s="59"/>
    </row>
    <row r="54" spans="1:30" ht="15.75" customHeight="1" x14ac:dyDescent="0.25">
      <c r="A54" s="38" t="s">
        <v>50</v>
      </c>
      <c r="B54" s="68">
        <v>10521789.496198708</v>
      </c>
      <c r="C54" s="69">
        <v>11277421</v>
      </c>
      <c r="D54" s="69">
        <v>11003851</v>
      </c>
      <c r="E54" s="69">
        <v>11344108.5</v>
      </c>
      <c r="F54" s="69">
        <v>11318836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55466005.996198706</v>
      </c>
      <c r="O54" s="142"/>
      <c r="Q54" s="68">
        <v>8871.8850360453544</v>
      </c>
      <c r="R54" s="69">
        <v>9243.939244905654</v>
      </c>
      <c r="S54" s="69">
        <v>8339.662437663892</v>
      </c>
      <c r="T54" s="69">
        <v>9487.1823070425598</v>
      </c>
      <c r="U54" s="69">
        <v>9393.8485542608632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45336.51757991832</v>
      </c>
      <c r="AD54" s="59"/>
    </row>
    <row r="55" spans="1:30" ht="15.75" customHeight="1" x14ac:dyDescent="0.25">
      <c r="A55" s="32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148"/>
      <c r="O55" s="14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48"/>
      <c r="AD55" s="59"/>
    </row>
    <row r="56" spans="1:30" ht="15.75" customHeight="1" x14ac:dyDescent="0.25">
      <c r="A56" s="41" t="s">
        <v>51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148"/>
      <c r="O56" s="14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48"/>
      <c r="AD56" s="59"/>
    </row>
    <row r="57" spans="1:30" ht="15.75" customHeight="1" x14ac:dyDescent="0.25">
      <c r="A57" s="42" t="s">
        <v>53</v>
      </c>
      <c r="B57" s="63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145">
        <v>0</v>
      </c>
      <c r="O57" s="142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5">
        <v>0</v>
      </c>
      <c r="AD57" s="59"/>
    </row>
    <row r="58" spans="1:30" ht="15.75" customHeight="1" x14ac:dyDescent="0.25">
      <c r="A58" s="42" t="s">
        <v>54</v>
      </c>
      <c r="B58" s="63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145">
        <v>0</v>
      </c>
      <c r="O58" s="142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5">
        <v>0</v>
      </c>
      <c r="AD58" s="59"/>
    </row>
    <row r="59" spans="1:30" x14ac:dyDescent="0.25">
      <c r="A59" s="92" t="s">
        <v>123</v>
      </c>
      <c r="B59" s="63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145">
        <v>0</v>
      </c>
      <c r="O59" s="142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5">
        <v>0</v>
      </c>
      <c r="AD59" s="59"/>
    </row>
    <row r="60" spans="1:30" x14ac:dyDescent="0.25">
      <c r="A60" s="149" t="s">
        <v>47</v>
      </c>
      <c r="B60" s="63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145">
        <v>0</v>
      </c>
      <c r="O60" s="142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5">
        <v>0</v>
      </c>
      <c r="AD60" s="59"/>
    </row>
    <row r="61" spans="1:30" s="154" customFormat="1" x14ac:dyDescent="0.25">
      <c r="A61" s="149" t="s">
        <v>119</v>
      </c>
      <c r="B61" s="63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145">
        <v>0</v>
      </c>
      <c r="O61" s="142"/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Y61" s="63">
        <v>0</v>
      </c>
      <c r="Z61" s="63">
        <v>0</v>
      </c>
      <c r="AA61" s="63">
        <v>0</v>
      </c>
      <c r="AB61" s="63">
        <v>0</v>
      </c>
      <c r="AC61" s="145">
        <v>0</v>
      </c>
      <c r="AD61" s="142"/>
    </row>
    <row r="62" spans="1:30" s="154" customFormat="1" x14ac:dyDescent="0.25">
      <c r="A62" s="149" t="s">
        <v>120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156">
        <v>0</v>
      </c>
      <c r="O62" s="142"/>
      <c r="Q62" s="63">
        <v>0</v>
      </c>
      <c r="R62" s="63">
        <v>0</v>
      </c>
      <c r="S62" s="63">
        <v>0</v>
      </c>
      <c r="T62" s="63">
        <v>0</v>
      </c>
      <c r="U62" s="63">
        <v>0</v>
      </c>
      <c r="V62" s="63">
        <v>0</v>
      </c>
      <c r="W62" s="63">
        <v>0</v>
      </c>
      <c r="X62" s="63">
        <v>0</v>
      </c>
      <c r="Y62" s="63">
        <v>0</v>
      </c>
      <c r="Z62" s="63">
        <v>0</v>
      </c>
      <c r="AA62" s="63">
        <v>0</v>
      </c>
      <c r="AB62" s="63">
        <v>0</v>
      </c>
      <c r="AC62" s="156">
        <v>0</v>
      </c>
      <c r="AD62" s="142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148"/>
      <c r="O64" s="14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48"/>
      <c r="AD64" s="59"/>
    </row>
    <row r="65" spans="1:30" ht="15.75" customHeight="1" x14ac:dyDescent="0.25">
      <c r="A65" s="38" t="s">
        <v>117</v>
      </c>
      <c r="B65" s="68">
        <v>10521789.496198708</v>
      </c>
      <c r="C65" s="69">
        <v>11277421</v>
      </c>
      <c r="D65" s="69">
        <v>11003851</v>
      </c>
      <c r="E65" s="69">
        <v>11344108.5</v>
      </c>
      <c r="F65" s="69">
        <v>11318836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146">
        <v>55466005.996198706</v>
      </c>
      <c r="O65" s="142"/>
      <c r="Q65" s="68">
        <v>8871.8850360453544</v>
      </c>
      <c r="R65" s="69">
        <v>9243.939244905654</v>
      </c>
      <c r="S65" s="69">
        <v>8339.662437663892</v>
      </c>
      <c r="T65" s="69">
        <v>9487.1823070425598</v>
      </c>
      <c r="U65" s="69">
        <v>9393.8485542608632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6">
        <v>45336.51757991832</v>
      </c>
      <c r="AD65" s="59"/>
    </row>
    <row r="66" spans="1:30" x14ac:dyDescent="0.25">
      <c r="A66" s="38" t="s">
        <v>118</v>
      </c>
      <c r="B66" s="45">
        <v>0.71907642934838478</v>
      </c>
      <c r="C66" s="45">
        <v>0.7707175312591279</v>
      </c>
      <c r="D66" s="45">
        <v>0.75202130673877343</v>
      </c>
      <c r="E66" s="45">
        <v>0.77527506488014308</v>
      </c>
      <c r="F66" s="45">
        <v>0.7735479005924264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0.75812764656377107</v>
      </c>
      <c r="O66" s="59"/>
      <c r="Q66" s="45">
        <v>0.71907642934838489</v>
      </c>
      <c r="R66" s="45">
        <v>0.7707175312591279</v>
      </c>
      <c r="S66" s="45">
        <v>0.75202130673877343</v>
      </c>
      <c r="T66" s="45">
        <v>0.77527506488014308</v>
      </c>
      <c r="U66" s="45">
        <v>0.7735479005924264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0.75810378138622814</v>
      </c>
      <c r="AD66" s="142"/>
    </row>
    <row r="67" spans="1:30" ht="15.75" customHeight="1" x14ac:dyDescent="0.25">
      <c r="A67" s="3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148"/>
      <c r="O67" s="14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48"/>
      <c r="AD67" s="59"/>
    </row>
    <row r="68" spans="1:30" ht="15.75" customHeight="1" x14ac:dyDescent="0.25">
      <c r="A68" s="42" t="s">
        <v>109</v>
      </c>
      <c r="B68" s="63">
        <v>0</v>
      </c>
      <c r="C68" s="63">
        <v>0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145">
        <v>0</v>
      </c>
      <c r="O68" s="142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5">
        <v>0</v>
      </c>
      <c r="AD68" s="59"/>
    </row>
    <row r="69" spans="1:30" ht="15.75" customHeight="1" x14ac:dyDescent="0.25">
      <c r="A69" s="42" t="s">
        <v>52</v>
      </c>
      <c r="B69" s="63">
        <v>0</v>
      </c>
      <c r="C69" s="63">
        <v>0</v>
      </c>
      <c r="D69" s="63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145">
        <v>0</v>
      </c>
      <c r="O69" s="142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5">
        <v>0</v>
      </c>
      <c r="AD69" s="59"/>
    </row>
    <row r="70" spans="1:30" ht="15.75" customHeight="1" x14ac:dyDescent="0.25">
      <c r="A70" s="42" t="s">
        <v>55</v>
      </c>
      <c r="B70" s="63">
        <v>0</v>
      </c>
      <c r="C70" s="63">
        <v>0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145">
        <v>0</v>
      </c>
      <c r="O70" s="142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5">
        <v>0</v>
      </c>
      <c r="AD70" s="59"/>
    </row>
    <row r="71" spans="1:30" ht="15.75" customHeight="1" x14ac:dyDescent="0.25">
      <c r="A71" s="42" t="s">
        <v>56</v>
      </c>
      <c r="B71" s="63">
        <v>0</v>
      </c>
      <c r="C71" s="63">
        <v>0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145">
        <v>0</v>
      </c>
      <c r="O71" s="142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5">
        <v>0</v>
      </c>
      <c r="AD71" s="59"/>
    </row>
    <row r="72" spans="1:30" ht="15.75" customHeight="1" x14ac:dyDescent="0.25">
      <c r="A72" s="42" t="s">
        <v>57</v>
      </c>
      <c r="B72" s="63">
        <v>0</v>
      </c>
      <c r="C72" s="63">
        <v>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145">
        <v>0</v>
      </c>
      <c r="O72" s="142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5">
        <v>0</v>
      </c>
      <c r="AD72" s="59"/>
    </row>
    <row r="73" spans="1:30" ht="15.75" customHeight="1" x14ac:dyDescent="0.25">
      <c r="A73" s="32"/>
      <c r="B73" s="63">
        <v>0</v>
      </c>
      <c r="C73" s="63">
        <v>0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148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48"/>
      <c r="AD73" s="59"/>
    </row>
    <row r="74" spans="1:30" ht="15.75" customHeight="1" x14ac:dyDescent="0.25">
      <c r="A74" s="38" t="s">
        <v>59</v>
      </c>
      <c r="B74" s="60">
        <v>10521789.496198708</v>
      </c>
      <c r="C74" s="60">
        <v>11277421</v>
      </c>
      <c r="D74" s="60">
        <v>11003851</v>
      </c>
      <c r="E74" s="60">
        <v>11344108.5</v>
      </c>
      <c r="F74" s="60">
        <v>11318836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2">
        <v>55466005.996198706</v>
      </c>
      <c r="O74" s="59"/>
      <c r="Q74" s="60">
        <v>8871.8850360453544</v>
      </c>
      <c r="R74" s="60">
        <v>9243.939244905654</v>
      </c>
      <c r="S74" s="60">
        <v>8339.662437663892</v>
      </c>
      <c r="T74" s="60">
        <v>9487.1823070425598</v>
      </c>
      <c r="U74" s="60">
        <v>9393.8485542608632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2">
        <v>45336.51757991832</v>
      </c>
      <c r="AD74" s="59"/>
    </row>
    <row r="75" spans="1:30" ht="15.75" customHeight="1" x14ac:dyDescent="0.25">
      <c r="A75" s="3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148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48"/>
      <c r="AD75" s="59"/>
    </row>
    <row r="76" spans="1:30" ht="15.75" customHeight="1" x14ac:dyDescent="0.25">
      <c r="A76" s="32" t="s">
        <v>60</v>
      </c>
      <c r="B76" s="63">
        <v>0</v>
      </c>
      <c r="C76" s="63">
        <v>0</v>
      </c>
      <c r="D76" s="63">
        <v>0</v>
      </c>
      <c r="E76" s="63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145">
        <v>0</v>
      </c>
      <c r="O76" s="142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5">
        <v>0</v>
      </c>
      <c r="AD76" s="59"/>
    </row>
    <row r="77" spans="1:30" ht="15.75" customHeight="1" x14ac:dyDescent="0.25">
      <c r="A77" s="32" t="s">
        <v>61</v>
      </c>
      <c r="B77" s="63">
        <v>0</v>
      </c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145">
        <v>0</v>
      </c>
      <c r="O77" s="142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5">
        <v>0</v>
      </c>
      <c r="AD77" s="59"/>
    </row>
    <row r="78" spans="1:30" ht="15.75" customHeight="1" x14ac:dyDescent="0.25">
      <c r="A78" s="32" t="s">
        <v>62</v>
      </c>
      <c r="B78" s="63">
        <v>0</v>
      </c>
      <c r="C78" s="63">
        <v>0</v>
      </c>
      <c r="D78" s="63">
        <v>0</v>
      </c>
      <c r="E78" s="63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145">
        <v>0</v>
      </c>
      <c r="O78" s="142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5">
        <v>0</v>
      </c>
      <c r="AD78" s="59"/>
    </row>
    <row r="79" spans="1:30" ht="15.75" customHeight="1" x14ac:dyDescent="0.25">
      <c r="A79" s="32" t="s">
        <v>63</v>
      </c>
      <c r="B79" s="63">
        <v>0</v>
      </c>
      <c r="C79" s="63">
        <v>0</v>
      </c>
      <c r="D79" s="63">
        <v>0</v>
      </c>
      <c r="E79" s="63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145">
        <v>0</v>
      </c>
      <c r="O79" s="142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5">
        <v>0</v>
      </c>
      <c r="AD79" s="59"/>
    </row>
    <row r="80" spans="1:30" ht="15.75" customHeight="1" x14ac:dyDescent="0.25">
      <c r="A80" s="32" t="s">
        <v>64</v>
      </c>
      <c r="B80" s="63">
        <v>0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145">
        <v>0</v>
      </c>
      <c r="O80" s="142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5">
        <v>0</v>
      </c>
      <c r="AD80" s="59"/>
    </row>
    <row r="81" spans="1:30" ht="15.75" customHeight="1" x14ac:dyDescent="0.25">
      <c r="A81" s="38" t="s">
        <v>65</v>
      </c>
      <c r="B81" s="60">
        <v>10521789.496198708</v>
      </c>
      <c r="C81" s="60">
        <v>11277421</v>
      </c>
      <c r="D81" s="60">
        <v>11003851</v>
      </c>
      <c r="E81" s="60">
        <v>11344108.5</v>
      </c>
      <c r="F81" s="60">
        <v>11318836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55466005.996198706</v>
      </c>
      <c r="O81" s="59"/>
      <c r="Q81" s="60">
        <v>8871.8850360453544</v>
      </c>
      <c r="R81" s="60">
        <v>9243.939244905654</v>
      </c>
      <c r="S81" s="60">
        <v>8339.662437663892</v>
      </c>
      <c r="T81" s="60">
        <v>9487.1823070425598</v>
      </c>
      <c r="U81" s="60">
        <v>9393.8485542608632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45336.51757991832</v>
      </c>
      <c r="AD81" s="59"/>
    </row>
    <row r="82" spans="1:30" x14ac:dyDescent="0.25">
      <c r="A82" s="38" t="s">
        <v>116</v>
      </c>
      <c r="B82" s="45">
        <v>0.71907642934838478</v>
      </c>
      <c r="C82" s="45">
        <v>0.7707175312591279</v>
      </c>
      <c r="D82" s="45">
        <v>0.75202130673877343</v>
      </c>
      <c r="E82" s="45">
        <v>0.77527506488014308</v>
      </c>
      <c r="F82" s="45">
        <v>0.7735479005924264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61">
        <v>0.75812764656377107</v>
      </c>
      <c r="O82" s="59"/>
      <c r="Q82" s="45">
        <v>0.71907642934838489</v>
      </c>
      <c r="R82" s="45">
        <v>0.7707175312591279</v>
      </c>
      <c r="S82" s="45">
        <v>0.75202130673877343</v>
      </c>
      <c r="T82" s="45">
        <v>0.77527506488014308</v>
      </c>
      <c r="U82" s="45">
        <v>0.7735479005924264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0.75810378138622814</v>
      </c>
      <c r="AD82" s="142"/>
    </row>
    <row r="83" spans="1:30" ht="15.75" customHeight="1" x14ac:dyDescent="0.25">
      <c r="A83" s="157"/>
      <c r="B83" s="162">
        <v>0</v>
      </c>
      <c r="C83" s="162">
        <v>0</v>
      </c>
      <c r="D83" s="162">
        <v>0</v>
      </c>
      <c r="E83" s="162">
        <v>0</v>
      </c>
      <c r="F83" s="162">
        <v>0</v>
      </c>
      <c r="G83" s="162">
        <v>0</v>
      </c>
      <c r="H83" s="162">
        <v>0</v>
      </c>
      <c r="I83" s="162">
        <v>0</v>
      </c>
      <c r="J83" s="162">
        <v>0</v>
      </c>
      <c r="K83" s="162">
        <v>0</v>
      </c>
      <c r="L83" s="162">
        <v>0</v>
      </c>
      <c r="M83" s="162">
        <v>0</v>
      </c>
      <c r="N83" s="1"/>
      <c r="O83" s="142"/>
      <c r="Q83" s="162">
        <v>0</v>
      </c>
      <c r="R83" s="162">
        <v>0</v>
      </c>
      <c r="S83" s="162">
        <v>0</v>
      </c>
      <c r="T83" s="162">
        <v>0</v>
      </c>
      <c r="U83" s="162">
        <v>0</v>
      </c>
      <c r="V83" s="162">
        <v>0</v>
      </c>
      <c r="W83" s="162">
        <v>0</v>
      </c>
      <c r="X83" s="162">
        <v>0</v>
      </c>
      <c r="Y83" s="162">
        <v>0</v>
      </c>
      <c r="Z83" s="162">
        <v>0</v>
      </c>
      <c r="AA83" s="162">
        <v>0</v>
      </c>
      <c r="AB83" s="162">
        <v>0</v>
      </c>
      <c r="AC83" s="1"/>
      <c r="AD83" s="59"/>
    </row>
    <row r="84" spans="1:30" ht="15.75" customHeight="1" x14ac:dyDescent="0.25">
      <c r="A84" s="157"/>
      <c r="B84" s="2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42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57"/>
      <c r="B85" s="2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42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59" t="s">
        <v>111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142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1" t="s">
        <v>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4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63">
        <v>0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145"/>
      <c r="O88" s="142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145"/>
      <c r="AD88" s="59"/>
    </row>
    <row r="89" spans="1:30" ht="15.75" customHeight="1" x14ac:dyDescent="0.25">
      <c r="A89" s="149" t="s">
        <v>113</v>
      </c>
      <c r="B89" s="63">
        <v>14632366</v>
      </c>
      <c r="C89" s="63">
        <v>14632366</v>
      </c>
      <c r="D89" s="63">
        <v>14632366</v>
      </c>
      <c r="E89" s="63">
        <v>14632366</v>
      </c>
      <c r="F89" s="63">
        <v>14632366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145">
        <v>73161830</v>
      </c>
      <c r="O89" s="142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145">
        <v>0</v>
      </c>
      <c r="AD89" s="59"/>
    </row>
    <row r="90" spans="1:30" ht="15.75" customHeight="1" x14ac:dyDescent="0.25">
      <c r="A90" s="149" t="s">
        <v>114</v>
      </c>
      <c r="B90" s="63">
        <v>0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145">
        <v>0</v>
      </c>
      <c r="O90" s="142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145">
        <v>0</v>
      </c>
      <c r="AD90" s="59"/>
    </row>
    <row r="91" spans="1:30" ht="15.75" customHeight="1" x14ac:dyDescent="0.25">
      <c r="A91" s="149" t="s">
        <v>115</v>
      </c>
      <c r="B91" s="63">
        <v>0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145">
        <v>0</v>
      </c>
      <c r="O91" s="142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145">
        <v>0</v>
      </c>
      <c r="AD91" s="59"/>
    </row>
    <row r="92" spans="1:30" ht="15.75" customHeight="1" x14ac:dyDescent="0.25">
      <c r="A92" s="1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0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57"/>
    </row>
    <row r="94" spans="1:30" ht="15.75" customHeight="1" x14ac:dyDescent="0.25">
      <c r="A94" s="157"/>
    </row>
    <row r="95" spans="1:30" ht="15.75" customHeight="1" x14ac:dyDescent="0.25">
      <c r="A95" s="157"/>
    </row>
    <row r="96" spans="1:30" ht="15.75" customHeight="1" x14ac:dyDescent="0.25">
      <c r="A96" s="157"/>
    </row>
    <row r="97" spans="1:1" ht="15.75" customHeight="1" x14ac:dyDescent="0.25">
      <c r="A97" s="157"/>
    </row>
    <row r="98" spans="1:1" ht="15.75" customHeight="1" x14ac:dyDescent="0.25">
      <c r="A98" s="157"/>
    </row>
    <row r="99" spans="1:1" ht="15.75" customHeight="1" x14ac:dyDescent="0.25">
      <c r="A99" s="157"/>
    </row>
    <row r="100" spans="1:1" ht="15.75" customHeight="1" x14ac:dyDescent="0.25">
      <c r="A100" s="157"/>
    </row>
    <row r="101" spans="1:1" ht="15.75" customHeight="1" x14ac:dyDescent="0.25">
      <c r="A101" s="157"/>
    </row>
    <row r="102" spans="1:1" ht="15.75" customHeight="1" x14ac:dyDescent="0.25">
      <c r="A102" s="157"/>
    </row>
    <row r="103" spans="1:1" ht="15.75" customHeight="1" x14ac:dyDescent="0.25">
      <c r="A103" s="157"/>
    </row>
    <row r="104" spans="1:1" ht="15.75" customHeight="1" x14ac:dyDescent="0.25">
      <c r="A104" s="157"/>
    </row>
    <row r="105" spans="1:1" ht="15.75" customHeight="1" x14ac:dyDescent="0.25">
      <c r="A105" s="157"/>
    </row>
    <row r="106" spans="1:1" ht="15.75" customHeight="1" x14ac:dyDescent="0.25">
      <c r="A106" s="157"/>
    </row>
    <row r="107" spans="1:1" ht="15.75" customHeight="1" x14ac:dyDescent="0.25">
      <c r="A107" s="4"/>
    </row>
    <row r="108" spans="1:1" ht="15.75" customHeight="1" x14ac:dyDescent="0.25">
      <c r="A108" s="4"/>
    </row>
    <row r="109" spans="1:1" ht="15.75" customHeight="1" x14ac:dyDescent="0.25">
      <c r="A109" s="4"/>
    </row>
    <row r="110" spans="1:1" ht="15.75" customHeight="1" x14ac:dyDescent="0.25">
      <c r="A110" s="4"/>
    </row>
    <row r="111" spans="1:1" ht="15.75" customHeight="1" x14ac:dyDescent="0.25">
      <c r="A111" s="4"/>
    </row>
    <row r="112" spans="1:1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A9B3-682B-4C18-98EE-D26B31062539}">
  <dimension ref="A1:AD858"/>
  <sheetViews>
    <sheetView showGridLines="0" showZero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4" sqref="F54"/>
    </sheetView>
  </sheetViews>
  <sheetFormatPr baseColWidth="10" defaultColWidth="14.42578125" defaultRowHeight="15" x14ac:dyDescent="0.25"/>
  <cols>
    <col min="1" max="1" width="45.85546875" bestFit="1" customWidth="1"/>
    <col min="2" max="14" width="14.28515625" customWidth="1"/>
    <col min="15" max="15" width="3.42578125" customWidth="1"/>
    <col min="16" max="16" width="10.42578125" bestFit="1" customWidth="1"/>
    <col min="17" max="29" width="14.28515625" customWidth="1"/>
    <col min="30" max="30" width="3.42578125" customWidth="1"/>
  </cols>
  <sheetData>
    <row r="1" spans="1:30" ht="15.75" x14ac:dyDescent="0.25">
      <c r="A1" s="140" t="s">
        <v>134</v>
      </c>
      <c r="B1" s="14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98" t="s">
        <v>129</v>
      </c>
      <c r="O1" s="142"/>
      <c r="P1" s="114" t="s">
        <v>0</v>
      </c>
      <c r="Q1" s="64" t="s">
        <v>121</v>
      </c>
      <c r="R1" s="65"/>
      <c r="S1" s="32"/>
      <c r="T1" s="65"/>
      <c r="U1" s="65"/>
      <c r="V1" s="65"/>
      <c r="W1" s="65"/>
      <c r="X1" s="65"/>
      <c r="Y1" s="65"/>
      <c r="Z1" s="65"/>
      <c r="AA1" s="65"/>
      <c r="AB1" s="65"/>
      <c r="AC1" s="66" t="s">
        <v>0</v>
      </c>
      <c r="AD1" s="59"/>
    </row>
    <row r="2" spans="1:30" x14ac:dyDescent="0.25">
      <c r="A2" s="33" t="s">
        <v>1</v>
      </c>
      <c r="B2" s="141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42"/>
      <c r="Q2" s="67">
        <v>1185.97</v>
      </c>
      <c r="R2" s="67">
        <v>1219.98</v>
      </c>
      <c r="S2" s="67">
        <v>1319.46</v>
      </c>
      <c r="T2" s="67">
        <v>1195.73</v>
      </c>
      <c r="U2" s="67">
        <v>1204.92</v>
      </c>
      <c r="V2" s="67">
        <v>1</v>
      </c>
      <c r="W2" s="67">
        <v>1</v>
      </c>
      <c r="X2" s="67">
        <v>1</v>
      </c>
      <c r="Y2" s="67">
        <v>1</v>
      </c>
      <c r="Z2" s="67">
        <v>1</v>
      </c>
      <c r="AA2" s="67">
        <v>1</v>
      </c>
      <c r="AB2" s="67">
        <v>1</v>
      </c>
      <c r="AC2" s="1"/>
      <c r="AD2" s="59"/>
    </row>
    <row r="3" spans="1:30" x14ac:dyDescent="0.25">
      <c r="A3" s="143"/>
      <c r="B3" s="141"/>
      <c r="C3" s="1"/>
      <c r="D3" s="2"/>
      <c r="E3" s="1"/>
      <c r="F3" s="2"/>
      <c r="G3" s="2"/>
      <c r="H3" s="1"/>
      <c r="I3" s="1"/>
      <c r="J3" s="1"/>
      <c r="K3" s="2"/>
      <c r="L3" s="1"/>
      <c r="M3" s="1"/>
      <c r="N3" s="1"/>
      <c r="O3" s="142"/>
      <c r="Q3" s="58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59"/>
    </row>
    <row r="4" spans="1:30" x14ac:dyDescent="0.25">
      <c r="A4" s="34" t="s">
        <v>2</v>
      </c>
      <c r="B4" s="37">
        <v>45658</v>
      </c>
      <c r="C4" s="37">
        <v>45716</v>
      </c>
      <c r="D4" s="37">
        <v>45747</v>
      </c>
      <c r="E4" s="37">
        <v>45777</v>
      </c>
      <c r="F4" s="37">
        <v>45807</v>
      </c>
      <c r="G4" s="37">
        <v>45838</v>
      </c>
      <c r="H4" s="37">
        <v>45869</v>
      </c>
      <c r="I4" s="37">
        <v>45900</v>
      </c>
      <c r="J4" s="37">
        <v>45930</v>
      </c>
      <c r="K4" s="37">
        <v>45961</v>
      </c>
      <c r="L4" s="37">
        <v>45991</v>
      </c>
      <c r="M4" s="37">
        <v>46022</v>
      </c>
      <c r="N4" s="37" t="s">
        <v>3</v>
      </c>
      <c r="O4" s="142"/>
      <c r="Q4" s="37">
        <v>45658</v>
      </c>
      <c r="R4" s="37">
        <v>45716</v>
      </c>
      <c r="S4" s="37">
        <v>45747</v>
      </c>
      <c r="T4" s="37">
        <v>45777</v>
      </c>
      <c r="U4" s="37">
        <v>45807</v>
      </c>
      <c r="V4" s="37">
        <v>45838</v>
      </c>
      <c r="W4" s="37">
        <v>45869</v>
      </c>
      <c r="X4" s="37">
        <v>45900</v>
      </c>
      <c r="Y4" s="37">
        <v>45930</v>
      </c>
      <c r="Z4" s="37">
        <v>45961</v>
      </c>
      <c r="AA4" s="37">
        <v>45991</v>
      </c>
      <c r="AB4" s="37">
        <v>46022</v>
      </c>
      <c r="AC4" s="37" t="s">
        <v>3</v>
      </c>
      <c r="AD4" s="59"/>
    </row>
    <row r="5" spans="1:30" x14ac:dyDescent="0.25">
      <c r="A5" s="144" t="s">
        <v>4</v>
      </c>
      <c r="B5" s="116">
        <v>27211188</v>
      </c>
      <c r="C5" s="116">
        <v>30122928</v>
      </c>
      <c r="D5" s="116">
        <v>28996570</v>
      </c>
      <c r="E5" s="116">
        <v>26267481</v>
      </c>
      <c r="F5" s="116">
        <v>37286576</v>
      </c>
      <c r="G5" s="116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34">
        <v>149884743</v>
      </c>
      <c r="O5" s="142"/>
      <c r="Q5" s="63">
        <v>22944.246481782844</v>
      </c>
      <c r="R5" s="63">
        <v>24691.329366055183</v>
      </c>
      <c r="S5" s="63">
        <v>21976.088702954239</v>
      </c>
      <c r="T5" s="63">
        <v>21967.736027364037</v>
      </c>
      <c r="U5" s="63">
        <v>30945.27105533977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145">
        <v>122524.67163349607</v>
      </c>
      <c r="AD5" s="59"/>
    </row>
    <row r="6" spans="1:30" x14ac:dyDescent="0.25">
      <c r="A6" s="32" t="s">
        <v>5</v>
      </c>
      <c r="B6" s="116">
        <v>0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34">
        <v>0</v>
      </c>
      <c r="O6" s="142"/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145">
        <v>0</v>
      </c>
      <c r="AD6" s="59"/>
    </row>
    <row r="7" spans="1:30" x14ac:dyDescent="0.25">
      <c r="A7" s="32" t="s">
        <v>6</v>
      </c>
      <c r="B7" s="116">
        <v>0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34">
        <v>0</v>
      </c>
      <c r="O7" s="142"/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145">
        <v>0</v>
      </c>
      <c r="AD7" s="59"/>
    </row>
    <row r="8" spans="1:30" x14ac:dyDescent="0.25">
      <c r="A8" s="38" t="s">
        <v>7</v>
      </c>
      <c r="B8" s="60">
        <v>27211188</v>
      </c>
      <c r="C8" s="60">
        <v>30122928</v>
      </c>
      <c r="D8" s="60">
        <v>28996570</v>
      </c>
      <c r="E8" s="60">
        <v>26267481</v>
      </c>
      <c r="F8" s="60">
        <v>37286576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38">
        <v>149884743</v>
      </c>
      <c r="O8" s="142"/>
      <c r="Q8" s="68">
        <v>22944.246481782844</v>
      </c>
      <c r="R8" s="68">
        <v>24691.329366055183</v>
      </c>
      <c r="S8" s="68">
        <v>21976.088702954239</v>
      </c>
      <c r="T8" s="68">
        <v>21967.736027364037</v>
      </c>
      <c r="U8" s="68">
        <v>30945.27105533977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146">
        <v>122524.67163349607</v>
      </c>
      <c r="AD8" s="59"/>
    </row>
    <row r="9" spans="1:30" x14ac:dyDescent="0.25">
      <c r="A9" s="39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47"/>
      <c r="O9" s="142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148"/>
      <c r="AD9" s="59"/>
    </row>
    <row r="10" spans="1:30" x14ac:dyDescent="0.25">
      <c r="A10" s="34" t="s">
        <v>8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47"/>
      <c r="O10" s="142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148"/>
      <c r="AD10" s="59"/>
    </row>
    <row r="11" spans="1:30" x14ac:dyDescent="0.25">
      <c r="A11" s="149" t="s">
        <v>9</v>
      </c>
      <c r="B11" s="116">
        <v>-8314322.5600000005</v>
      </c>
      <c r="C11" s="116">
        <v>-7562985.8600000013</v>
      </c>
      <c r="D11" s="116">
        <v>-8755610.5034375004</v>
      </c>
      <c r="E11" s="116">
        <v>-8755610.5034375004</v>
      </c>
      <c r="F11" s="116">
        <v>-10488214.495070813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34">
        <v>-43876743.921945818</v>
      </c>
      <c r="O11" s="142"/>
      <c r="Q11" s="63">
        <v>-7010.5673499329669</v>
      </c>
      <c r="R11" s="63">
        <v>-6199.270365087953</v>
      </c>
      <c r="S11" s="63">
        <v>-6635.7528863607085</v>
      </c>
      <c r="T11" s="63">
        <v>-7322.3976177209743</v>
      </c>
      <c r="U11" s="63">
        <v>-8704.4903355167244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145">
        <v>-35872.478554619323</v>
      </c>
      <c r="AD11" s="59"/>
    </row>
    <row r="12" spans="1:30" x14ac:dyDescent="0.25">
      <c r="A12" s="149" t="s">
        <v>10</v>
      </c>
      <c r="B12" s="116">
        <v>-1908528.16</v>
      </c>
      <c r="C12" s="116">
        <v>-1885029.759112</v>
      </c>
      <c r="D12" s="116">
        <v>-2183029.1902566249</v>
      </c>
      <c r="E12" s="116">
        <v>-2183029.1902566249</v>
      </c>
      <c r="F12" s="116">
        <v>-2614950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34">
        <v>-10774566.29962525</v>
      </c>
      <c r="O12" s="142"/>
      <c r="Q12" s="63">
        <v>-1609.255006450416</v>
      </c>
      <c r="R12" s="63">
        <v>-1545.1316899555729</v>
      </c>
      <c r="S12" s="63">
        <v>-1654.4868281392576</v>
      </c>
      <c r="T12" s="63">
        <v>-1825.687396198661</v>
      </c>
      <c r="U12" s="63">
        <v>-2170.2270690170299</v>
      </c>
      <c r="V12" s="63">
        <v>0</v>
      </c>
      <c r="W12" s="63">
        <v>0</v>
      </c>
      <c r="X12" s="63">
        <v>0</v>
      </c>
      <c r="Y12" s="63">
        <v>0</v>
      </c>
      <c r="Z12" s="63">
        <v>0</v>
      </c>
      <c r="AA12" s="63">
        <v>0</v>
      </c>
      <c r="AB12" s="63">
        <v>0</v>
      </c>
      <c r="AC12" s="145">
        <v>-8804.7879897609382</v>
      </c>
      <c r="AD12" s="59"/>
    </row>
    <row r="13" spans="1:30" x14ac:dyDescent="0.25">
      <c r="A13" s="149" t="s">
        <v>11</v>
      </c>
      <c r="B13" s="116">
        <v>-2500000</v>
      </c>
      <c r="C13" s="116">
        <v>-3806800</v>
      </c>
      <c r="D13" s="116">
        <v>-2500000</v>
      </c>
      <c r="E13" s="116">
        <v>-2787000</v>
      </c>
      <c r="F13" s="116">
        <v>-4348986.25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34">
        <v>-15942786.25</v>
      </c>
      <c r="O13" s="142"/>
      <c r="Q13" s="63">
        <v>-2107.9791225747699</v>
      </c>
      <c r="R13" s="63">
        <v>-3120.3790226069277</v>
      </c>
      <c r="S13" s="63">
        <v>-1894.7145044184742</v>
      </c>
      <c r="T13" s="63">
        <v>-2330.7937410619452</v>
      </c>
      <c r="U13" s="63">
        <v>-3609.3568452677355</v>
      </c>
      <c r="V13" s="63">
        <v>0</v>
      </c>
      <c r="W13" s="63">
        <v>0</v>
      </c>
      <c r="X13" s="63">
        <v>0</v>
      </c>
      <c r="Y13" s="63">
        <v>0</v>
      </c>
      <c r="Z13" s="63">
        <v>0</v>
      </c>
      <c r="AA13" s="63">
        <v>0</v>
      </c>
      <c r="AB13" s="63">
        <v>0</v>
      </c>
      <c r="AC13" s="145">
        <v>-13063.223235929852</v>
      </c>
      <c r="AD13" s="59"/>
    </row>
    <row r="14" spans="1:30" x14ac:dyDescent="0.25">
      <c r="A14" s="149" t="s">
        <v>12</v>
      </c>
      <c r="B14" s="116">
        <v>-697121.78380129149</v>
      </c>
      <c r="C14" s="116">
        <v>-530462.74</v>
      </c>
      <c r="D14" s="116">
        <v>-702466.81</v>
      </c>
      <c r="E14" s="116">
        <v>-575865.97</v>
      </c>
      <c r="F14" s="116">
        <v>-491189.26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34">
        <v>-2997106.5638012914</v>
      </c>
      <c r="O14" s="142"/>
      <c r="Q14" s="63">
        <v>-587.80726645808193</v>
      </c>
      <c r="R14" s="63">
        <v>-434.81265266643715</v>
      </c>
      <c r="S14" s="63">
        <v>-532.38962151183057</v>
      </c>
      <c r="T14" s="63">
        <v>-481.60200881469893</v>
      </c>
      <c r="U14" s="63">
        <v>-407.65300600869767</v>
      </c>
      <c r="V14" s="63">
        <v>0</v>
      </c>
      <c r="W14" s="63">
        <v>0</v>
      </c>
      <c r="X14" s="63">
        <v>0</v>
      </c>
      <c r="Y14" s="63">
        <v>0</v>
      </c>
      <c r="Z14" s="63">
        <v>0</v>
      </c>
      <c r="AA14" s="63">
        <v>0</v>
      </c>
      <c r="AB14" s="63">
        <v>0</v>
      </c>
      <c r="AC14" s="145">
        <v>-2444.2645554597461</v>
      </c>
      <c r="AD14" s="59"/>
    </row>
    <row r="15" spans="1:30" x14ac:dyDescent="0.25">
      <c r="A15" s="149" t="s">
        <v>13</v>
      </c>
      <c r="B15" s="116">
        <v>0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34">
        <v>0</v>
      </c>
      <c r="O15" s="142"/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145">
        <v>0</v>
      </c>
      <c r="AD15" s="59"/>
    </row>
    <row r="16" spans="1:30" x14ac:dyDescent="0.25">
      <c r="A16" s="149" t="s">
        <v>14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34">
        <v>0</v>
      </c>
      <c r="O16" s="142"/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145">
        <v>0</v>
      </c>
      <c r="AD16" s="59"/>
    </row>
    <row r="17" spans="1:30" x14ac:dyDescent="0.25">
      <c r="A17" s="149" t="s">
        <v>15</v>
      </c>
      <c r="B17" s="116">
        <v>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0</v>
      </c>
      <c r="L17" s="116">
        <v>0</v>
      </c>
      <c r="M17" s="116">
        <v>0</v>
      </c>
      <c r="N17" s="134">
        <v>0</v>
      </c>
      <c r="O17" s="142"/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145">
        <v>0</v>
      </c>
      <c r="AD17" s="59"/>
    </row>
    <row r="18" spans="1:30" x14ac:dyDescent="0.25">
      <c r="A18" s="38" t="s">
        <v>16</v>
      </c>
      <c r="B18" s="60">
        <v>-13419972.503801292</v>
      </c>
      <c r="C18" s="118">
        <v>-13785278.359112002</v>
      </c>
      <c r="D18" s="118">
        <v>-14141106.503694126</v>
      </c>
      <c r="E18" s="118">
        <v>-14301505.663694127</v>
      </c>
      <c r="F18" s="118">
        <v>-17943340.005070817</v>
      </c>
      <c r="G18" s="118">
        <v>0</v>
      </c>
      <c r="H18" s="118">
        <v>0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  <c r="N18" s="38">
        <v>-73591203.035372362</v>
      </c>
      <c r="O18" s="142"/>
      <c r="Q18" s="68">
        <v>-11315.608745416235</v>
      </c>
      <c r="R18" s="69">
        <v>-11299.59373031689</v>
      </c>
      <c r="S18" s="69">
        <v>-10717.343840430272</v>
      </c>
      <c r="T18" s="69">
        <v>-11960.48076379628</v>
      </c>
      <c r="U18" s="69">
        <v>-14891.727255810187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146">
        <v>-60184.75433576986</v>
      </c>
      <c r="AD18" s="59"/>
    </row>
    <row r="19" spans="1:30" x14ac:dyDescent="0.25">
      <c r="A19" s="38" t="s">
        <v>17</v>
      </c>
      <c r="B19" s="60">
        <v>13791215.496198708</v>
      </c>
      <c r="C19" s="118">
        <v>16337649.640887998</v>
      </c>
      <c r="D19" s="118">
        <v>14855463.496305874</v>
      </c>
      <c r="E19" s="118">
        <v>11965975.336305873</v>
      </c>
      <c r="F19" s="118">
        <v>19343235.994929183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38">
        <v>76293539.964627638</v>
      </c>
      <c r="O19" s="142"/>
      <c r="Q19" s="68">
        <v>11628.637736366609</v>
      </c>
      <c r="R19" s="69">
        <v>13391.735635738292</v>
      </c>
      <c r="S19" s="69">
        <v>11258.744862523967</v>
      </c>
      <c r="T19" s="69">
        <v>10007.255263567757</v>
      </c>
      <c r="U19" s="69">
        <v>16053.543799529583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146">
        <v>62339.917297726206</v>
      </c>
      <c r="AD19" s="59"/>
    </row>
    <row r="20" spans="1:30" x14ac:dyDescent="0.25">
      <c r="A20" s="38" t="s">
        <v>18</v>
      </c>
      <c r="B20" s="45">
        <v>0.50682151386402929</v>
      </c>
      <c r="C20" s="121">
        <v>0.54236592275784079</v>
      </c>
      <c r="D20" s="121">
        <v>0.51231795678957459</v>
      </c>
      <c r="E20" s="121">
        <v>0.45554331366246631</v>
      </c>
      <c r="F20" s="121">
        <v>0.51877211774364007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50">
        <v>0.50901471649204244</v>
      </c>
      <c r="O20" s="142"/>
      <c r="Q20" s="70">
        <v>0.50682151386402929</v>
      </c>
      <c r="R20" s="71">
        <v>0.54236592275784079</v>
      </c>
      <c r="S20" s="71">
        <v>0.51231795678957448</v>
      </c>
      <c r="T20" s="71">
        <v>0.45554331366246631</v>
      </c>
      <c r="U20" s="71">
        <v>0.51877211774364018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151">
        <v>0.50879481223342105</v>
      </c>
      <c r="AD20" s="59"/>
    </row>
    <row r="21" spans="1:30" x14ac:dyDescent="0.25">
      <c r="A21" s="144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47"/>
      <c r="O21" s="142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148"/>
      <c r="AD21" s="59"/>
    </row>
    <row r="22" spans="1:30" x14ac:dyDescent="0.25">
      <c r="A22" s="40" t="s">
        <v>19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47"/>
      <c r="O22" s="142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148"/>
      <c r="AD22" s="59"/>
    </row>
    <row r="23" spans="1:30" x14ac:dyDescent="0.25">
      <c r="A23" s="149" t="s">
        <v>20</v>
      </c>
      <c r="B23" s="116">
        <v>0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34">
        <v>0</v>
      </c>
      <c r="O23" s="142"/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Y23" s="63">
        <v>0</v>
      </c>
      <c r="Z23" s="63">
        <v>0</v>
      </c>
      <c r="AA23" s="63">
        <v>0</v>
      </c>
      <c r="AB23" s="63">
        <v>0</v>
      </c>
      <c r="AC23" s="145">
        <v>0</v>
      </c>
      <c r="AD23" s="59"/>
    </row>
    <row r="24" spans="1:30" x14ac:dyDescent="0.25">
      <c r="A24" s="149" t="s">
        <v>21</v>
      </c>
      <c r="B24" s="116">
        <v>0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0</v>
      </c>
      <c r="M24" s="116">
        <v>0</v>
      </c>
      <c r="N24" s="134">
        <v>0</v>
      </c>
      <c r="O24" s="142"/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Y24" s="63">
        <v>0</v>
      </c>
      <c r="Z24" s="63">
        <v>0</v>
      </c>
      <c r="AA24" s="63">
        <v>0</v>
      </c>
      <c r="AB24" s="63">
        <v>0</v>
      </c>
      <c r="AC24" s="145">
        <v>0</v>
      </c>
      <c r="AD24" s="59"/>
    </row>
    <row r="25" spans="1:30" x14ac:dyDescent="0.25">
      <c r="A25" s="149" t="s">
        <v>22</v>
      </c>
      <c r="B25" s="116">
        <v>0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6">
        <v>0</v>
      </c>
      <c r="M25" s="116">
        <v>0</v>
      </c>
      <c r="N25" s="134">
        <v>0</v>
      </c>
      <c r="O25" s="142"/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Y25" s="63">
        <v>0</v>
      </c>
      <c r="Z25" s="63">
        <v>0</v>
      </c>
      <c r="AA25" s="63">
        <v>0</v>
      </c>
      <c r="AB25" s="63">
        <v>0</v>
      </c>
      <c r="AC25" s="145">
        <v>0</v>
      </c>
      <c r="AD25" s="59"/>
    </row>
    <row r="26" spans="1:30" x14ac:dyDescent="0.25">
      <c r="A26" s="149" t="s">
        <v>23</v>
      </c>
      <c r="B26" s="116">
        <v>0</v>
      </c>
      <c r="C26" s="116">
        <v>0</v>
      </c>
      <c r="D26" s="116">
        <v>0</v>
      </c>
      <c r="E26" s="116">
        <v>-92551.99</v>
      </c>
      <c r="F26" s="116">
        <v>-107978.18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34">
        <v>-200530.16999999998</v>
      </c>
      <c r="O26" s="142"/>
      <c r="Q26" s="63">
        <v>0</v>
      </c>
      <c r="R26" s="63">
        <v>0</v>
      </c>
      <c r="S26" s="63">
        <v>0</v>
      </c>
      <c r="T26" s="63">
        <v>-77.402080737290191</v>
      </c>
      <c r="U26" s="63">
        <v>-89.614397636357594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145">
        <v>-167.01647837364777</v>
      </c>
      <c r="AD26" s="59"/>
    </row>
    <row r="27" spans="1:30" x14ac:dyDescent="0.25">
      <c r="A27" s="149" t="s">
        <v>24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34">
        <v>0</v>
      </c>
      <c r="O27" s="142"/>
      <c r="Q27" s="63">
        <v>0</v>
      </c>
      <c r="R27" s="63">
        <v>0</v>
      </c>
      <c r="S27" s="63">
        <v>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63">
        <v>0</v>
      </c>
      <c r="Z27" s="63">
        <v>0</v>
      </c>
      <c r="AA27" s="63">
        <v>0</v>
      </c>
      <c r="AB27" s="63">
        <v>0</v>
      </c>
      <c r="AC27" s="145">
        <v>0</v>
      </c>
      <c r="AD27" s="59"/>
    </row>
    <row r="28" spans="1:30" x14ac:dyDescent="0.25">
      <c r="A28" s="149" t="s">
        <v>25</v>
      </c>
      <c r="B28" s="116">
        <v>0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0</v>
      </c>
      <c r="M28" s="116">
        <v>0</v>
      </c>
      <c r="N28" s="134">
        <v>0</v>
      </c>
      <c r="O28" s="142"/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Y28" s="63">
        <v>0</v>
      </c>
      <c r="Z28" s="63">
        <v>0</v>
      </c>
      <c r="AA28" s="63">
        <v>0</v>
      </c>
      <c r="AB28" s="63">
        <v>0</v>
      </c>
      <c r="AC28" s="145">
        <v>0</v>
      </c>
      <c r="AD28" s="59"/>
    </row>
    <row r="29" spans="1:30" x14ac:dyDescent="0.25">
      <c r="A29" s="149" t="s">
        <v>26</v>
      </c>
      <c r="B29" s="116">
        <v>0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34">
        <v>0</v>
      </c>
      <c r="O29" s="142"/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0</v>
      </c>
      <c r="AA29" s="63">
        <v>0</v>
      </c>
      <c r="AB29" s="63">
        <v>0</v>
      </c>
      <c r="AC29" s="145">
        <v>0</v>
      </c>
      <c r="AD29" s="59"/>
    </row>
    <row r="30" spans="1:30" x14ac:dyDescent="0.25">
      <c r="A30" s="149" t="s">
        <v>27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0</v>
      </c>
      <c r="M30" s="116">
        <v>0</v>
      </c>
      <c r="N30" s="134">
        <v>0</v>
      </c>
      <c r="O30" s="142"/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0</v>
      </c>
      <c r="AC30" s="145">
        <v>0</v>
      </c>
      <c r="AD30" s="59"/>
    </row>
    <row r="31" spans="1:30" x14ac:dyDescent="0.25">
      <c r="A31" s="149" t="s">
        <v>28</v>
      </c>
      <c r="B31" s="116">
        <v>0</v>
      </c>
      <c r="C31" s="116">
        <v>0</v>
      </c>
      <c r="D31" s="116">
        <v>0</v>
      </c>
      <c r="E31" s="116">
        <v>0</v>
      </c>
      <c r="F31" s="116">
        <v>-108264.46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34">
        <v>-108264.46</v>
      </c>
      <c r="O31" s="142"/>
      <c r="Q31" s="63">
        <v>0</v>
      </c>
      <c r="R31" s="63">
        <v>0</v>
      </c>
      <c r="S31" s="63">
        <v>0</v>
      </c>
      <c r="T31" s="63">
        <v>0</v>
      </c>
      <c r="U31" s="63">
        <v>-89.851990173621488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145">
        <v>-89.851990173621488</v>
      </c>
      <c r="AD31" s="59"/>
    </row>
    <row r="32" spans="1:30" x14ac:dyDescent="0.25">
      <c r="A32" s="149" t="s">
        <v>29</v>
      </c>
      <c r="B32" s="116">
        <v>0</v>
      </c>
      <c r="C32" s="116">
        <v>-31639.7</v>
      </c>
      <c r="D32" s="116">
        <v>-34404.15</v>
      </c>
      <c r="E32" s="116">
        <v>0</v>
      </c>
      <c r="F32" s="116">
        <v>-36096.339999999997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34">
        <v>-102140.19</v>
      </c>
      <c r="O32" s="142"/>
      <c r="Q32" s="63">
        <v>0</v>
      </c>
      <c r="R32" s="63">
        <v>-25.934605485335826</v>
      </c>
      <c r="S32" s="63">
        <v>-26.07441680687554</v>
      </c>
      <c r="T32" s="63">
        <v>0</v>
      </c>
      <c r="U32" s="63">
        <v>-29.95745775653155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145">
        <v>-81.966480048742923</v>
      </c>
      <c r="AD32" s="59"/>
    </row>
    <row r="33" spans="1:30" x14ac:dyDescent="0.25">
      <c r="A33" s="149" t="s">
        <v>30</v>
      </c>
      <c r="B33" s="116">
        <v>0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0</v>
      </c>
      <c r="J33" s="116">
        <v>0</v>
      </c>
      <c r="K33" s="116">
        <v>0</v>
      </c>
      <c r="L33" s="116">
        <v>0</v>
      </c>
      <c r="M33" s="116">
        <v>0</v>
      </c>
      <c r="N33" s="134">
        <v>0</v>
      </c>
      <c r="O33" s="142"/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3">
        <v>0</v>
      </c>
      <c r="AA33" s="63">
        <v>0</v>
      </c>
      <c r="AB33" s="63">
        <v>0</v>
      </c>
      <c r="AC33" s="145">
        <v>0</v>
      </c>
      <c r="AD33" s="59"/>
    </row>
    <row r="34" spans="1:30" x14ac:dyDescent="0.25">
      <c r="A34" s="149" t="s">
        <v>31</v>
      </c>
      <c r="B34" s="116">
        <v>0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0</v>
      </c>
      <c r="M34" s="116">
        <v>0</v>
      </c>
      <c r="N34" s="134">
        <v>0</v>
      </c>
      <c r="O34" s="142"/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3">
        <v>0</v>
      </c>
      <c r="AA34" s="63">
        <v>0</v>
      </c>
      <c r="AB34" s="63">
        <v>0</v>
      </c>
      <c r="AC34" s="145">
        <v>0</v>
      </c>
      <c r="AD34" s="59"/>
    </row>
    <row r="35" spans="1:30" x14ac:dyDescent="0.25">
      <c r="A35" s="149" t="s">
        <v>32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16">
        <v>0</v>
      </c>
      <c r="M35" s="116">
        <v>0</v>
      </c>
      <c r="N35" s="134">
        <v>0</v>
      </c>
      <c r="O35" s="142"/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Y35" s="63">
        <v>0</v>
      </c>
      <c r="Z35" s="63">
        <v>0</v>
      </c>
      <c r="AA35" s="63">
        <v>0</v>
      </c>
      <c r="AB35" s="63">
        <v>0</v>
      </c>
      <c r="AC35" s="145">
        <v>0</v>
      </c>
      <c r="AD35" s="59"/>
    </row>
    <row r="36" spans="1:30" x14ac:dyDescent="0.25">
      <c r="A36" s="149" t="s">
        <v>33</v>
      </c>
      <c r="B36" s="116">
        <v>0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0</v>
      </c>
      <c r="M36" s="116">
        <v>0</v>
      </c>
      <c r="N36" s="134">
        <v>0</v>
      </c>
      <c r="O36" s="142"/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Y36" s="63">
        <v>0</v>
      </c>
      <c r="Z36" s="63">
        <v>0</v>
      </c>
      <c r="AA36" s="63">
        <v>0</v>
      </c>
      <c r="AB36" s="63">
        <v>0</v>
      </c>
      <c r="AC36" s="145">
        <v>0</v>
      </c>
      <c r="AD36" s="59"/>
    </row>
    <row r="37" spans="1:30" x14ac:dyDescent="0.25">
      <c r="A37" s="149" t="s">
        <v>34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34">
        <v>0</v>
      </c>
      <c r="O37" s="142"/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Y37" s="63">
        <v>0</v>
      </c>
      <c r="Z37" s="63">
        <v>0</v>
      </c>
      <c r="AA37" s="63">
        <v>0</v>
      </c>
      <c r="AB37" s="63">
        <v>0</v>
      </c>
      <c r="AC37" s="145">
        <v>0</v>
      </c>
      <c r="AD37" s="59"/>
    </row>
    <row r="38" spans="1:30" x14ac:dyDescent="0.25">
      <c r="A38" s="149" t="s">
        <v>35</v>
      </c>
      <c r="B38" s="116">
        <v>0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34">
        <v>0</v>
      </c>
      <c r="O38" s="142"/>
      <c r="Q38" s="63">
        <v>0</v>
      </c>
      <c r="R38" s="63">
        <v>0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  <c r="X38" s="63">
        <v>0</v>
      </c>
      <c r="Y38" s="63">
        <v>0</v>
      </c>
      <c r="Z38" s="63">
        <v>0</v>
      </c>
      <c r="AA38" s="63">
        <v>0</v>
      </c>
      <c r="AB38" s="63">
        <v>0</v>
      </c>
      <c r="AC38" s="145">
        <v>0</v>
      </c>
      <c r="AD38" s="59"/>
    </row>
    <row r="39" spans="1:30" x14ac:dyDescent="0.25">
      <c r="A39" s="149" t="s">
        <v>36</v>
      </c>
      <c r="B39" s="116">
        <v>0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34">
        <v>0</v>
      </c>
      <c r="O39" s="142"/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</v>
      </c>
      <c r="AC39" s="145">
        <v>0</v>
      </c>
      <c r="AD39" s="59"/>
    </row>
    <row r="40" spans="1:30" x14ac:dyDescent="0.25">
      <c r="A40" s="149" t="s">
        <v>37</v>
      </c>
      <c r="B40" s="116">
        <v>0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  <c r="L40" s="116">
        <v>0</v>
      </c>
      <c r="M40" s="116">
        <v>0</v>
      </c>
      <c r="N40" s="134">
        <v>0</v>
      </c>
      <c r="O40" s="142"/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</v>
      </c>
      <c r="AC40" s="145">
        <v>0</v>
      </c>
      <c r="AD40" s="59"/>
    </row>
    <row r="41" spans="1:30" x14ac:dyDescent="0.25">
      <c r="A41" s="149" t="s">
        <v>38</v>
      </c>
      <c r="B41" s="116">
        <v>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0</v>
      </c>
      <c r="M41" s="116">
        <v>0</v>
      </c>
      <c r="N41" s="134">
        <v>0</v>
      </c>
      <c r="O41" s="142"/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Y41" s="63">
        <v>0</v>
      </c>
      <c r="Z41" s="63">
        <v>0</v>
      </c>
      <c r="AA41" s="63">
        <v>0</v>
      </c>
      <c r="AB41" s="63">
        <v>0</v>
      </c>
      <c r="AC41" s="145">
        <v>0</v>
      </c>
      <c r="AD41" s="59"/>
    </row>
    <row r="42" spans="1:30" x14ac:dyDescent="0.25">
      <c r="A42" s="149" t="s">
        <v>39</v>
      </c>
      <c r="B42" s="116">
        <v>0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6">
        <v>0</v>
      </c>
      <c r="J42" s="116">
        <v>0</v>
      </c>
      <c r="K42" s="116">
        <v>0</v>
      </c>
      <c r="L42" s="116">
        <v>0</v>
      </c>
      <c r="M42" s="116">
        <v>0</v>
      </c>
      <c r="N42" s="134">
        <v>0</v>
      </c>
      <c r="O42" s="142"/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145">
        <v>0</v>
      </c>
      <c r="AD42" s="59"/>
    </row>
    <row r="43" spans="1:30" x14ac:dyDescent="0.25">
      <c r="A43" s="149" t="s">
        <v>40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0</v>
      </c>
      <c r="M43" s="116">
        <v>0</v>
      </c>
      <c r="N43" s="134">
        <v>0</v>
      </c>
      <c r="O43" s="142"/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Y43" s="63">
        <v>0</v>
      </c>
      <c r="Z43" s="63">
        <v>0</v>
      </c>
      <c r="AA43" s="63">
        <v>0</v>
      </c>
      <c r="AB43" s="63">
        <v>0</v>
      </c>
      <c r="AC43" s="145">
        <v>0</v>
      </c>
      <c r="AD43" s="59"/>
    </row>
    <row r="44" spans="1:30" x14ac:dyDescent="0.25">
      <c r="A44" s="149" t="s">
        <v>41</v>
      </c>
      <c r="B44" s="116">
        <v>0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6">
        <v>0</v>
      </c>
      <c r="J44" s="116">
        <v>0</v>
      </c>
      <c r="K44" s="116">
        <v>0</v>
      </c>
      <c r="L44" s="116">
        <v>0</v>
      </c>
      <c r="M44" s="116">
        <v>0</v>
      </c>
      <c r="N44" s="134">
        <v>0</v>
      </c>
      <c r="O44" s="142"/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0</v>
      </c>
      <c r="Z44" s="63">
        <v>0</v>
      </c>
      <c r="AA44" s="63">
        <v>0</v>
      </c>
      <c r="AB44" s="63">
        <v>0</v>
      </c>
      <c r="AC44" s="145">
        <v>0</v>
      </c>
      <c r="AD44" s="59"/>
    </row>
    <row r="45" spans="1:30" x14ac:dyDescent="0.25">
      <c r="A45" s="149" t="s">
        <v>42</v>
      </c>
      <c r="B45" s="11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34">
        <v>0</v>
      </c>
      <c r="O45" s="142"/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Y45" s="63">
        <v>0</v>
      </c>
      <c r="Z45" s="63">
        <v>0</v>
      </c>
      <c r="AA45" s="63">
        <v>0</v>
      </c>
      <c r="AB45" s="63">
        <v>0</v>
      </c>
      <c r="AC45" s="145">
        <v>0</v>
      </c>
      <c r="AD45" s="59"/>
    </row>
    <row r="46" spans="1:30" x14ac:dyDescent="0.25">
      <c r="A46" s="149" t="s">
        <v>43</v>
      </c>
      <c r="B46" s="116">
        <v>0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6">
        <v>0</v>
      </c>
      <c r="J46" s="116">
        <v>0</v>
      </c>
      <c r="K46" s="116">
        <v>0</v>
      </c>
      <c r="L46" s="116">
        <v>0</v>
      </c>
      <c r="M46" s="116">
        <v>0</v>
      </c>
      <c r="N46" s="134">
        <v>0</v>
      </c>
      <c r="O46" s="142"/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Y46" s="63">
        <v>0</v>
      </c>
      <c r="Z46" s="63">
        <v>0</v>
      </c>
      <c r="AA46" s="63">
        <v>0</v>
      </c>
      <c r="AB46" s="63">
        <v>0</v>
      </c>
      <c r="AC46" s="145">
        <v>0</v>
      </c>
      <c r="AD46" s="59"/>
    </row>
    <row r="47" spans="1:30" x14ac:dyDescent="0.25">
      <c r="A47" s="149" t="s">
        <v>108</v>
      </c>
      <c r="B47" s="116">
        <v>0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0</v>
      </c>
      <c r="M47" s="116">
        <v>0</v>
      </c>
      <c r="N47" s="134">
        <v>0</v>
      </c>
      <c r="O47" s="142"/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Y47" s="63">
        <v>0</v>
      </c>
      <c r="Z47" s="63">
        <v>0</v>
      </c>
      <c r="AA47" s="63">
        <v>0</v>
      </c>
      <c r="AB47" s="63">
        <v>0</v>
      </c>
      <c r="AC47" s="145">
        <v>0</v>
      </c>
      <c r="AD47" s="59"/>
    </row>
    <row r="48" spans="1:30" x14ac:dyDescent="0.25">
      <c r="A48" s="149" t="s">
        <v>44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134">
        <v>0</v>
      </c>
      <c r="O48" s="142"/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145">
        <v>0</v>
      </c>
      <c r="AD48" s="59"/>
    </row>
    <row r="49" spans="1:30" x14ac:dyDescent="0.25">
      <c r="A49" s="149" t="s">
        <v>45</v>
      </c>
      <c r="B49" s="116">
        <v>0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0</v>
      </c>
      <c r="M49" s="116">
        <v>0</v>
      </c>
      <c r="N49" s="134">
        <v>0</v>
      </c>
      <c r="O49" s="142"/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Y49" s="63">
        <v>0</v>
      </c>
      <c r="Z49" s="63">
        <v>0</v>
      </c>
      <c r="AA49" s="63">
        <v>0</v>
      </c>
      <c r="AB49" s="63">
        <v>0</v>
      </c>
      <c r="AC49" s="145">
        <v>0</v>
      </c>
      <c r="AD49" s="59"/>
    </row>
    <row r="50" spans="1:30" x14ac:dyDescent="0.25">
      <c r="A50" s="149" t="s">
        <v>46</v>
      </c>
      <c r="B50" s="116">
        <v>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34">
        <v>0</v>
      </c>
      <c r="O50" s="142"/>
      <c r="Q50" s="63">
        <v>0</v>
      </c>
      <c r="R50" s="63">
        <v>0</v>
      </c>
      <c r="S50" s="63">
        <v>0</v>
      </c>
      <c r="T50" s="63">
        <v>0</v>
      </c>
      <c r="U50" s="63">
        <v>0</v>
      </c>
      <c r="V50" s="63">
        <v>0</v>
      </c>
      <c r="W50" s="63">
        <v>0</v>
      </c>
      <c r="X50" s="63">
        <v>0</v>
      </c>
      <c r="Y50" s="63">
        <v>0</v>
      </c>
      <c r="Z50" s="63">
        <v>0</v>
      </c>
      <c r="AA50" s="63">
        <v>0</v>
      </c>
      <c r="AB50" s="63">
        <v>0</v>
      </c>
      <c r="AC50" s="145">
        <v>0</v>
      </c>
      <c r="AD50" s="59"/>
    </row>
    <row r="51" spans="1:30" x14ac:dyDescent="0.25">
      <c r="A51" s="149" t="s">
        <v>48</v>
      </c>
      <c r="B51" s="116">
        <v>0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16">
        <v>0</v>
      </c>
      <c r="M51" s="116">
        <v>0</v>
      </c>
      <c r="N51" s="134">
        <v>0</v>
      </c>
      <c r="O51" s="142"/>
      <c r="Q51" s="63">
        <v>0</v>
      </c>
      <c r="R51" s="63">
        <v>0</v>
      </c>
      <c r="S51" s="63">
        <v>0</v>
      </c>
      <c r="T51" s="63">
        <v>0</v>
      </c>
      <c r="U51" s="63">
        <v>0</v>
      </c>
      <c r="V51" s="63">
        <v>0</v>
      </c>
      <c r="W51" s="63">
        <v>0</v>
      </c>
      <c r="X51" s="63">
        <v>0</v>
      </c>
      <c r="Y51" s="63">
        <v>0</v>
      </c>
      <c r="Z51" s="63">
        <v>0</v>
      </c>
      <c r="AA51" s="63">
        <v>0</v>
      </c>
      <c r="AB51" s="63">
        <v>0</v>
      </c>
      <c r="AC51" s="145">
        <v>0</v>
      </c>
      <c r="AD51" s="59"/>
    </row>
    <row r="52" spans="1:30" ht="15.75" customHeight="1" x14ac:dyDescent="0.25">
      <c r="A52" s="38" t="s">
        <v>49</v>
      </c>
      <c r="B52" s="60">
        <v>0</v>
      </c>
      <c r="C52" s="60">
        <v>-31639.7</v>
      </c>
      <c r="D52" s="60">
        <v>-34404.15</v>
      </c>
      <c r="E52" s="60">
        <v>-92551.99</v>
      </c>
      <c r="F52" s="60">
        <v>-252338.98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152">
        <v>-410934.82</v>
      </c>
      <c r="O52" s="142"/>
      <c r="Q52" s="68">
        <v>0</v>
      </c>
      <c r="R52" s="68">
        <v>-25.934605485335826</v>
      </c>
      <c r="S52" s="68">
        <v>-26.07441680687554</v>
      </c>
      <c r="T52" s="68">
        <v>-77.402080737290191</v>
      </c>
      <c r="U52" s="68">
        <v>-209.42384556651064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153">
        <v>-338.83494859601217</v>
      </c>
      <c r="AD52" s="59"/>
    </row>
    <row r="53" spans="1:30" ht="15.75" customHeight="1" x14ac:dyDescent="0.25">
      <c r="A53" s="32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47"/>
      <c r="O53" s="142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148"/>
      <c r="AD53" s="59"/>
    </row>
    <row r="54" spans="1:30" ht="15.75" customHeight="1" x14ac:dyDescent="0.25">
      <c r="A54" s="38" t="s">
        <v>50</v>
      </c>
      <c r="B54" s="60">
        <v>13791215.496198708</v>
      </c>
      <c r="C54" s="118">
        <v>16306009.940887999</v>
      </c>
      <c r="D54" s="118">
        <v>14821059.346305873</v>
      </c>
      <c r="E54" s="118">
        <v>11873423.346305873</v>
      </c>
      <c r="F54" s="118">
        <v>19090897.014929183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8">
        <v>0</v>
      </c>
      <c r="N54" s="118">
        <v>75882605.144627646</v>
      </c>
      <c r="O54" s="142"/>
      <c r="Q54" s="68">
        <v>11628.637736366609</v>
      </c>
      <c r="R54" s="69">
        <v>13365.801030252956</v>
      </c>
      <c r="S54" s="69">
        <v>11232.670445717091</v>
      </c>
      <c r="T54" s="69">
        <v>9929.8531828304658</v>
      </c>
      <c r="U54" s="69">
        <v>15844.119953963072</v>
      </c>
      <c r="V54" s="69">
        <v>0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62001.082349130193</v>
      </c>
      <c r="AD54" s="59"/>
    </row>
    <row r="55" spans="1:30" ht="15.75" customHeight="1" x14ac:dyDescent="0.25">
      <c r="A55" s="32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47"/>
      <c r="O55" s="142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148"/>
      <c r="AD55" s="59"/>
    </row>
    <row r="56" spans="1:30" ht="15.75" customHeight="1" x14ac:dyDescent="0.25">
      <c r="A56" s="41" t="s">
        <v>51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47"/>
      <c r="O56" s="142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148"/>
      <c r="AD56" s="59"/>
    </row>
    <row r="57" spans="1:30" ht="15.75" customHeight="1" x14ac:dyDescent="0.25">
      <c r="A57" s="42" t="s">
        <v>53</v>
      </c>
      <c r="B57" s="116">
        <v>0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6">
        <v>0</v>
      </c>
      <c r="J57" s="116">
        <v>0</v>
      </c>
      <c r="K57" s="116">
        <v>0</v>
      </c>
      <c r="L57" s="116">
        <v>0</v>
      </c>
      <c r="M57" s="116">
        <v>0</v>
      </c>
      <c r="N57" s="134">
        <v>0</v>
      </c>
      <c r="O57" s="142"/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145">
        <v>0</v>
      </c>
      <c r="AD57" s="59"/>
    </row>
    <row r="58" spans="1:30" ht="15.75" customHeight="1" x14ac:dyDescent="0.25">
      <c r="A58" s="42" t="s">
        <v>54</v>
      </c>
      <c r="B58" s="116">
        <v>0</v>
      </c>
      <c r="C58" s="116">
        <v>0</v>
      </c>
      <c r="D58" s="116">
        <v>0</v>
      </c>
      <c r="E58" s="116">
        <v>0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0</v>
      </c>
      <c r="N58" s="134">
        <v>0</v>
      </c>
      <c r="O58" s="142"/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Y58" s="63">
        <v>0</v>
      </c>
      <c r="Z58" s="63">
        <v>0</v>
      </c>
      <c r="AA58" s="63">
        <v>0</v>
      </c>
      <c r="AB58" s="63">
        <v>0</v>
      </c>
      <c r="AC58" s="145">
        <v>0</v>
      </c>
      <c r="AD58" s="59"/>
    </row>
    <row r="59" spans="1:30" x14ac:dyDescent="0.25">
      <c r="A59" s="92" t="s">
        <v>123</v>
      </c>
      <c r="B59" s="116">
        <v>0</v>
      </c>
      <c r="C59" s="116">
        <v>0</v>
      </c>
      <c r="D59" s="116">
        <v>0</v>
      </c>
      <c r="E59" s="116">
        <v>0</v>
      </c>
      <c r="F59" s="116">
        <v>0</v>
      </c>
      <c r="G59" s="116">
        <v>0</v>
      </c>
      <c r="H59" s="116">
        <v>0</v>
      </c>
      <c r="I59" s="116">
        <v>0</v>
      </c>
      <c r="J59" s="116">
        <v>0</v>
      </c>
      <c r="K59" s="116">
        <v>0</v>
      </c>
      <c r="L59" s="116">
        <v>0</v>
      </c>
      <c r="M59" s="116">
        <v>0</v>
      </c>
      <c r="N59" s="134">
        <v>0</v>
      </c>
      <c r="O59" s="142"/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Y59" s="63">
        <v>0</v>
      </c>
      <c r="Z59" s="63">
        <v>0</v>
      </c>
      <c r="AA59" s="63">
        <v>0</v>
      </c>
      <c r="AB59" s="63">
        <v>0</v>
      </c>
      <c r="AC59" s="145">
        <v>0</v>
      </c>
      <c r="AD59" s="59"/>
    </row>
    <row r="60" spans="1:30" x14ac:dyDescent="0.25">
      <c r="A60" s="149" t="s">
        <v>47</v>
      </c>
      <c r="B60" s="116">
        <v>0</v>
      </c>
      <c r="C60" s="116">
        <v>0</v>
      </c>
      <c r="D60" s="116">
        <v>0</v>
      </c>
      <c r="E60" s="116">
        <v>0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0</v>
      </c>
      <c r="N60" s="134">
        <v>0</v>
      </c>
      <c r="O60" s="142"/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145">
        <v>0</v>
      </c>
      <c r="AD60" s="59"/>
    </row>
    <row r="61" spans="1:30" s="154" customFormat="1" x14ac:dyDescent="0.25">
      <c r="A61" s="149" t="s">
        <v>119</v>
      </c>
      <c r="B61" s="116">
        <v>0</v>
      </c>
      <c r="C61" s="116">
        <v>0</v>
      </c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34">
        <v>0</v>
      </c>
      <c r="O61" s="142"/>
      <c r="Q61" s="155">
        <v>0</v>
      </c>
      <c r="R61" s="155">
        <v>0</v>
      </c>
      <c r="S61" s="155">
        <v>0</v>
      </c>
      <c r="T61" s="155">
        <v>0</v>
      </c>
      <c r="U61" s="155">
        <v>0</v>
      </c>
      <c r="V61" s="155">
        <v>0</v>
      </c>
      <c r="W61" s="155">
        <v>0</v>
      </c>
      <c r="X61" s="155">
        <v>0</v>
      </c>
      <c r="Y61" s="155">
        <v>0</v>
      </c>
      <c r="Z61" s="155">
        <v>0</v>
      </c>
      <c r="AA61" s="155">
        <v>0</v>
      </c>
      <c r="AB61" s="155">
        <v>0</v>
      </c>
      <c r="AC61" s="145">
        <v>0</v>
      </c>
      <c r="AD61" s="142"/>
    </row>
    <row r="62" spans="1:30" s="154" customFormat="1" x14ac:dyDescent="0.25">
      <c r="A62" s="149" t="s">
        <v>120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0</v>
      </c>
      <c r="J62" s="116">
        <v>0</v>
      </c>
      <c r="K62" s="116">
        <v>0</v>
      </c>
      <c r="L62" s="116">
        <v>0</v>
      </c>
      <c r="M62" s="116">
        <v>0</v>
      </c>
      <c r="N62" s="134">
        <v>0</v>
      </c>
      <c r="O62" s="142"/>
      <c r="Q62" s="72">
        <v>0</v>
      </c>
      <c r="R62" s="72">
        <v>0</v>
      </c>
      <c r="S62" s="72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2">
        <v>0</v>
      </c>
      <c r="AC62" s="156">
        <v>0</v>
      </c>
      <c r="AD62" s="142"/>
    </row>
    <row r="63" spans="1:30" ht="15.75" customHeight="1" x14ac:dyDescent="0.25">
      <c r="A63" s="38" t="s">
        <v>58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59"/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59"/>
    </row>
    <row r="64" spans="1:30" ht="15.75" customHeight="1" x14ac:dyDescent="0.25">
      <c r="A64" s="32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47"/>
      <c r="O64" s="142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148"/>
      <c r="AD64" s="59"/>
    </row>
    <row r="65" spans="1:30" ht="15.75" customHeight="1" x14ac:dyDescent="0.25">
      <c r="A65" s="38" t="s">
        <v>117</v>
      </c>
      <c r="B65" s="60">
        <v>13791215.496198708</v>
      </c>
      <c r="C65" s="118">
        <v>16306009.940887999</v>
      </c>
      <c r="D65" s="118">
        <v>14821059.346305873</v>
      </c>
      <c r="E65" s="118">
        <v>11873423.346305873</v>
      </c>
      <c r="F65" s="118">
        <v>19090897.014929183</v>
      </c>
      <c r="G65" s="118">
        <v>0</v>
      </c>
      <c r="H65" s="118">
        <v>0</v>
      </c>
      <c r="I65" s="118">
        <v>0</v>
      </c>
      <c r="J65" s="118">
        <v>0</v>
      </c>
      <c r="K65" s="118">
        <v>0</v>
      </c>
      <c r="L65" s="118">
        <v>0</v>
      </c>
      <c r="M65" s="118">
        <v>0</v>
      </c>
      <c r="N65" s="38">
        <v>75882605.144627646</v>
      </c>
      <c r="O65" s="142"/>
      <c r="Q65" s="68">
        <v>11628.637736366609</v>
      </c>
      <c r="R65" s="69">
        <v>13365.801030252956</v>
      </c>
      <c r="S65" s="69">
        <v>11232.670445717091</v>
      </c>
      <c r="T65" s="69">
        <v>9929.8531828304658</v>
      </c>
      <c r="U65" s="69">
        <v>15844.119953963072</v>
      </c>
      <c r="V65" s="69">
        <v>0</v>
      </c>
      <c r="W65" s="69">
        <v>0</v>
      </c>
      <c r="X65" s="69">
        <v>0</v>
      </c>
      <c r="Y65" s="69">
        <v>0</v>
      </c>
      <c r="Z65" s="69">
        <v>0</v>
      </c>
      <c r="AA65" s="69">
        <v>0</v>
      </c>
      <c r="AB65" s="69">
        <v>0</v>
      </c>
      <c r="AC65" s="146">
        <v>62001.082349130193</v>
      </c>
      <c r="AD65" s="59"/>
    </row>
    <row r="66" spans="1:30" x14ac:dyDescent="0.25">
      <c r="A66" s="38" t="s">
        <v>118</v>
      </c>
      <c r="B66" s="45">
        <v>0.50682151386402929</v>
      </c>
      <c r="C66" s="45">
        <v>0.54131557001656672</v>
      </c>
      <c r="D66" s="45">
        <v>0.5111314664564075</v>
      </c>
      <c r="E66" s="45">
        <v>0.45201986997938148</v>
      </c>
      <c r="F66" s="45">
        <v>0.5120045620420921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0</v>
      </c>
      <c r="N66" s="61">
        <v>0.50627304437935783</v>
      </c>
      <c r="O66" s="59"/>
      <c r="Q66" s="45">
        <v>0.50682151386402929</v>
      </c>
      <c r="R66" s="45">
        <v>0.54131557001656683</v>
      </c>
      <c r="S66" s="45">
        <v>0.5111314664564075</v>
      </c>
      <c r="T66" s="45">
        <v>0.45201986997938148</v>
      </c>
      <c r="U66" s="45">
        <v>0.51200456204209222</v>
      </c>
      <c r="V66" s="45">
        <v>0</v>
      </c>
      <c r="W66" s="45">
        <v>0</v>
      </c>
      <c r="X66" s="45">
        <v>0</v>
      </c>
      <c r="Y66" s="45">
        <v>0</v>
      </c>
      <c r="Z66" s="45">
        <v>0</v>
      </c>
      <c r="AA66" s="45">
        <v>0</v>
      </c>
      <c r="AB66" s="45">
        <v>0</v>
      </c>
      <c r="AC66" s="61">
        <v>0.50602936961620226</v>
      </c>
      <c r="AD66" s="142"/>
    </row>
    <row r="67" spans="1:30" ht="15.75" customHeight="1" x14ac:dyDescent="0.25">
      <c r="A67" s="32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47"/>
      <c r="O67" s="142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148"/>
      <c r="AD67" s="59"/>
    </row>
    <row r="68" spans="1:30" ht="15.75" customHeight="1" x14ac:dyDescent="0.25">
      <c r="A68" s="42" t="s">
        <v>109</v>
      </c>
      <c r="B68" s="116">
        <v>0</v>
      </c>
      <c r="C68" s="116">
        <v>0</v>
      </c>
      <c r="D68" s="116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0</v>
      </c>
      <c r="K68" s="116">
        <v>0</v>
      </c>
      <c r="L68" s="116">
        <v>0</v>
      </c>
      <c r="M68" s="116">
        <v>0</v>
      </c>
      <c r="N68" s="134">
        <v>0</v>
      </c>
      <c r="O68" s="142"/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Y68" s="63">
        <v>0</v>
      </c>
      <c r="Z68" s="63">
        <v>0</v>
      </c>
      <c r="AA68" s="63">
        <v>0</v>
      </c>
      <c r="AB68" s="63">
        <v>0</v>
      </c>
      <c r="AC68" s="145">
        <v>0</v>
      </c>
      <c r="AD68" s="59"/>
    </row>
    <row r="69" spans="1:30" ht="15.75" customHeight="1" x14ac:dyDescent="0.25">
      <c r="A69" s="42" t="s">
        <v>52</v>
      </c>
      <c r="B69" s="116">
        <v>0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34">
        <v>0</v>
      </c>
      <c r="O69" s="142"/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Y69" s="63">
        <v>0</v>
      </c>
      <c r="Z69" s="63">
        <v>0</v>
      </c>
      <c r="AA69" s="63">
        <v>0</v>
      </c>
      <c r="AB69" s="63">
        <v>0</v>
      </c>
      <c r="AC69" s="145">
        <v>0</v>
      </c>
      <c r="AD69" s="59"/>
    </row>
    <row r="70" spans="1:30" ht="15.75" customHeight="1" x14ac:dyDescent="0.25">
      <c r="A70" s="42" t="s">
        <v>55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134">
        <v>0</v>
      </c>
      <c r="O70" s="142"/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Y70" s="63">
        <v>0</v>
      </c>
      <c r="Z70" s="63">
        <v>0</v>
      </c>
      <c r="AA70" s="63">
        <v>0</v>
      </c>
      <c r="AB70" s="63">
        <v>0</v>
      </c>
      <c r="AC70" s="145">
        <v>0</v>
      </c>
      <c r="AD70" s="59"/>
    </row>
    <row r="71" spans="1:30" ht="15.75" customHeight="1" x14ac:dyDescent="0.25">
      <c r="A71" s="42" t="s">
        <v>56</v>
      </c>
      <c r="B71" s="116">
        <v>0</v>
      </c>
      <c r="C71" s="116">
        <v>0</v>
      </c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34">
        <v>0</v>
      </c>
      <c r="O71" s="142"/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Y71" s="63">
        <v>0</v>
      </c>
      <c r="Z71" s="63">
        <v>0</v>
      </c>
      <c r="AA71" s="63">
        <v>0</v>
      </c>
      <c r="AB71" s="63">
        <v>0</v>
      </c>
      <c r="AC71" s="145">
        <v>0</v>
      </c>
      <c r="AD71" s="59"/>
    </row>
    <row r="72" spans="1:30" ht="15.75" customHeight="1" x14ac:dyDescent="0.25">
      <c r="A72" s="42" t="s">
        <v>57</v>
      </c>
      <c r="B72" s="116">
        <v>0</v>
      </c>
      <c r="C72" s="116">
        <v>0</v>
      </c>
      <c r="D72" s="116">
        <v>0</v>
      </c>
      <c r="E72" s="116">
        <v>0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34">
        <v>0</v>
      </c>
      <c r="O72" s="142"/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Y72" s="63">
        <v>0</v>
      </c>
      <c r="Z72" s="63">
        <v>0</v>
      </c>
      <c r="AA72" s="63">
        <v>0</v>
      </c>
      <c r="AB72" s="63">
        <v>0</v>
      </c>
      <c r="AC72" s="145">
        <v>0</v>
      </c>
      <c r="AD72" s="59"/>
    </row>
    <row r="73" spans="1:30" ht="15.75" customHeight="1" x14ac:dyDescent="0.25">
      <c r="A73" s="3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147"/>
      <c r="O73" s="59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48"/>
      <c r="AD73" s="59"/>
    </row>
    <row r="74" spans="1:30" ht="15.75" customHeight="1" x14ac:dyDescent="0.25">
      <c r="A74" s="38" t="s">
        <v>59</v>
      </c>
      <c r="B74" s="60">
        <v>13791215.496198708</v>
      </c>
      <c r="C74" s="60">
        <v>16306009.940887999</v>
      </c>
      <c r="D74" s="60">
        <v>14821059.346305873</v>
      </c>
      <c r="E74" s="60">
        <v>11873423.346305873</v>
      </c>
      <c r="F74" s="60">
        <v>19090897.014929183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152">
        <v>75882605.144627646</v>
      </c>
      <c r="O74" s="59"/>
      <c r="Q74" s="60">
        <v>11628.637736366609</v>
      </c>
      <c r="R74" s="60">
        <v>13365.801030252956</v>
      </c>
      <c r="S74" s="60">
        <v>11232.670445717091</v>
      </c>
      <c r="T74" s="60">
        <v>9929.8531828304658</v>
      </c>
      <c r="U74" s="60">
        <v>15844.119953963072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152">
        <v>62001.082349130193</v>
      </c>
      <c r="AD74" s="59"/>
    </row>
    <row r="75" spans="1:30" ht="15.75" customHeight="1" x14ac:dyDescent="0.25">
      <c r="A75" s="3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147"/>
      <c r="O75" s="59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48"/>
      <c r="AD75" s="59"/>
    </row>
    <row r="76" spans="1:30" ht="15.75" customHeight="1" x14ac:dyDescent="0.25">
      <c r="A76" s="32" t="s">
        <v>60</v>
      </c>
      <c r="B76" s="116">
        <v>0</v>
      </c>
      <c r="C76" s="116">
        <v>0</v>
      </c>
      <c r="D76" s="116">
        <v>0</v>
      </c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134">
        <v>0</v>
      </c>
      <c r="O76" s="142"/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Y76" s="63">
        <v>0</v>
      </c>
      <c r="Z76" s="63">
        <v>0</v>
      </c>
      <c r="AA76" s="63">
        <v>0</v>
      </c>
      <c r="AB76" s="63">
        <v>0</v>
      </c>
      <c r="AC76" s="145">
        <v>0</v>
      </c>
      <c r="AD76" s="59"/>
    </row>
    <row r="77" spans="1:30" ht="15.75" customHeight="1" x14ac:dyDescent="0.25">
      <c r="A77" s="32" t="s">
        <v>61</v>
      </c>
      <c r="B77" s="116">
        <v>0</v>
      </c>
      <c r="C77" s="116">
        <v>0</v>
      </c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34">
        <v>0</v>
      </c>
      <c r="O77" s="142"/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Y77" s="63">
        <v>0</v>
      </c>
      <c r="Z77" s="63">
        <v>0</v>
      </c>
      <c r="AA77" s="63">
        <v>0</v>
      </c>
      <c r="AB77" s="63">
        <v>0</v>
      </c>
      <c r="AC77" s="145">
        <v>0</v>
      </c>
      <c r="AD77" s="59"/>
    </row>
    <row r="78" spans="1:30" ht="15.75" customHeight="1" x14ac:dyDescent="0.25">
      <c r="A78" s="32" t="s">
        <v>62</v>
      </c>
      <c r="B78" s="116">
        <v>0</v>
      </c>
      <c r="C78" s="116">
        <v>0</v>
      </c>
      <c r="D78" s="116">
        <v>0</v>
      </c>
      <c r="E78" s="116">
        <v>0</v>
      </c>
      <c r="F78" s="116">
        <v>0</v>
      </c>
      <c r="G78" s="116">
        <v>0</v>
      </c>
      <c r="H78" s="116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0</v>
      </c>
      <c r="N78" s="134">
        <v>0</v>
      </c>
      <c r="O78" s="142"/>
      <c r="Q78" s="63">
        <v>0</v>
      </c>
      <c r="R78" s="63">
        <v>0</v>
      </c>
      <c r="S78" s="63">
        <v>0</v>
      </c>
      <c r="T78" s="63">
        <v>0</v>
      </c>
      <c r="U78" s="63">
        <v>0</v>
      </c>
      <c r="V78" s="63">
        <v>0</v>
      </c>
      <c r="W78" s="63">
        <v>0</v>
      </c>
      <c r="X78" s="63">
        <v>0</v>
      </c>
      <c r="Y78" s="63">
        <v>0</v>
      </c>
      <c r="Z78" s="63">
        <v>0</v>
      </c>
      <c r="AA78" s="63">
        <v>0</v>
      </c>
      <c r="AB78" s="63">
        <v>0</v>
      </c>
      <c r="AC78" s="145">
        <v>0</v>
      </c>
      <c r="AD78" s="59"/>
    </row>
    <row r="79" spans="1:30" ht="15.75" customHeight="1" x14ac:dyDescent="0.25">
      <c r="A79" s="32" t="s">
        <v>63</v>
      </c>
      <c r="B79" s="116">
        <v>0</v>
      </c>
      <c r="C79" s="116">
        <v>0</v>
      </c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34">
        <v>0</v>
      </c>
      <c r="O79" s="142"/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Y79" s="63">
        <v>0</v>
      </c>
      <c r="Z79" s="63">
        <v>0</v>
      </c>
      <c r="AA79" s="63">
        <v>0</v>
      </c>
      <c r="AB79" s="63">
        <v>0</v>
      </c>
      <c r="AC79" s="145">
        <v>0</v>
      </c>
      <c r="AD79" s="59"/>
    </row>
    <row r="80" spans="1:30" ht="15.75" customHeight="1" x14ac:dyDescent="0.25">
      <c r="A80" s="32" t="s">
        <v>64</v>
      </c>
      <c r="B80" s="116">
        <v>0</v>
      </c>
      <c r="C80" s="116">
        <v>0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34">
        <v>0</v>
      </c>
      <c r="O80" s="142"/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Y80" s="63">
        <v>0</v>
      </c>
      <c r="Z80" s="63">
        <v>0</v>
      </c>
      <c r="AA80" s="63">
        <v>0</v>
      </c>
      <c r="AB80" s="63">
        <v>0</v>
      </c>
      <c r="AC80" s="145">
        <v>0</v>
      </c>
      <c r="AD80" s="59"/>
    </row>
    <row r="81" spans="1:30" ht="15.75" customHeight="1" x14ac:dyDescent="0.25">
      <c r="A81" s="38" t="s">
        <v>65</v>
      </c>
      <c r="B81" s="60">
        <v>13791215.496198708</v>
      </c>
      <c r="C81" s="60">
        <v>16306009.940887999</v>
      </c>
      <c r="D81" s="60">
        <v>14821059.346305873</v>
      </c>
      <c r="E81" s="60">
        <v>11873423.346305873</v>
      </c>
      <c r="F81" s="60">
        <v>19090897.014929183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75882605.144627646</v>
      </c>
      <c r="O81" s="59"/>
      <c r="Q81" s="60">
        <v>11628.637736366609</v>
      </c>
      <c r="R81" s="60">
        <v>13365.801030252956</v>
      </c>
      <c r="S81" s="60">
        <v>11232.670445717091</v>
      </c>
      <c r="T81" s="60">
        <v>9929.8531828304658</v>
      </c>
      <c r="U81" s="60">
        <v>15844.119953963072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62001.082349130193</v>
      </c>
      <c r="AD81" s="59"/>
    </row>
    <row r="82" spans="1:30" x14ac:dyDescent="0.25">
      <c r="A82" s="38" t="s">
        <v>116</v>
      </c>
      <c r="B82" s="45">
        <v>0.50682151386402929</v>
      </c>
      <c r="C82" s="45">
        <v>0.54236592275784079</v>
      </c>
      <c r="D82" s="45">
        <v>0.51231795678957459</v>
      </c>
      <c r="E82" s="45">
        <v>0.45554331366246631</v>
      </c>
      <c r="F82" s="45">
        <v>0.51877211774364007</v>
      </c>
      <c r="G82" s="45">
        <v>0</v>
      </c>
      <c r="H82" s="45">
        <v>0</v>
      </c>
      <c r="I82" s="45">
        <v>0</v>
      </c>
      <c r="J82" s="45">
        <v>0</v>
      </c>
      <c r="K82" s="45">
        <v>0</v>
      </c>
      <c r="L82" s="45">
        <v>0</v>
      </c>
      <c r="M82" s="45">
        <v>0</v>
      </c>
      <c r="N82" s="45">
        <v>0.50901471649204244</v>
      </c>
      <c r="O82" s="59"/>
      <c r="Q82" s="45">
        <v>0.50682151386402929</v>
      </c>
      <c r="R82" s="45">
        <v>0.54131557001656683</v>
      </c>
      <c r="S82" s="45">
        <v>0.5111314664564075</v>
      </c>
      <c r="T82" s="45">
        <v>0.45201986997938148</v>
      </c>
      <c r="U82" s="45">
        <v>0.51200456204209222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61">
        <v>0.50602936961620226</v>
      </c>
      <c r="AD82" s="142"/>
    </row>
    <row r="83" spans="1:30" ht="15.75" customHeight="1" x14ac:dyDescent="0.25">
      <c r="A83" s="157"/>
      <c r="B83" s="158">
        <v>0</v>
      </c>
      <c r="C83" s="158">
        <v>0</v>
      </c>
      <c r="D83" s="158">
        <v>0</v>
      </c>
      <c r="E83" s="158">
        <v>0</v>
      </c>
      <c r="F83" s="158">
        <v>0</v>
      </c>
      <c r="G83" s="158">
        <v>0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142"/>
      <c r="Q83" s="2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59"/>
    </row>
    <row r="84" spans="1:30" ht="15.75" customHeight="1" x14ac:dyDescent="0.25">
      <c r="A84" s="157"/>
      <c r="B84" s="43"/>
      <c r="C84" s="44"/>
      <c r="D84" s="44"/>
      <c r="E84" s="43"/>
      <c r="F84" s="44"/>
      <c r="G84" s="44"/>
      <c r="H84" s="44"/>
      <c r="I84" s="44"/>
      <c r="J84" s="44"/>
      <c r="K84" s="44"/>
      <c r="L84" s="44"/>
      <c r="M84" s="44"/>
      <c r="N84" s="44"/>
      <c r="O84" s="142"/>
      <c r="Q84" s="2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59"/>
    </row>
    <row r="85" spans="1:30" ht="15.75" customHeight="1" x14ac:dyDescent="0.25">
      <c r="A85" s="157"/>
      <c r="B85" s="43"/>
      <c r="C85" s="43"/>
      <c r="D85" s="4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142"/>
      <c r="Q85" s="2"/>
      <c r="R85" s="2"/>
      <c r="S85" s="2"/>
      <c r="T85" s="1"/>
      <c r="U85" s="1"/>
      <c r="V85" s="1"/>
      <c r="W85" s="1"/>
      <c r="X85" s="1"/>
      <c r="Y85" s="1"/>
      <c r="Z85" s="1"/>
      <c r="AA85" s="1"/>
      <c r="AB85" s="1"/>
      <c r="AC85" s="1"/>
      <c r="AD85" s="59"/>
    </row>
    <row r="86" spans="1:30" ht="15.75" customHeight="1" x14ac:dyDescent="0.25">
      <c r="A86" s="159" t="s">
        <v>111</v>
      </c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42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59"/>
    </row>
    <row r="87" spans="1:30" ht="15.75" customHeight="1" x14ac:dyDescent="0.25">
      <c r="A87" s="161" t="s">
        <v>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14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9"/>
    </row>
    <row r="88" spans="1:30" ht="15.75" customHeight="1" x14ac:dyDescent="0.25">
      <c r="A88" s="32" t="s">
        <v>112</v>
      </c>
      <c r="B88" s="116">
        <v>0</v>
      </c>
      <c r="C88" s="116">
        <v>0</v>
      </c>
      <c r="D88" s="116">
        <v>0</v>
      </c>
      <c r="E88" s="116">
        <v>0</v>
      </c>
      <c r="F88" s="116">
        <v>0</v>
      </c>
      <c r="G88" s="116">
        <v>0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34">
        <v>0</v>
      </c>
      <c r="O88" s="142"/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145"/>
      <c r="AD88" s="59"/>
    </row>
    <row r="89" spans="1:30" ht="15.75" customHeight="1" x14ac:dyDescent="0.25">
      <c r="A89" s="149" t="s">
        <v>113</v>
      </c>
      <c r="B89" s="116">
        <v>0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34">
        <v>0</v>
      </c>
      <c r="O89" s="142"/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145">
        <v>0</v>
      </c>
      <c r="AD89" s="59"/>
    </row>
    <row r="90" spans="1:30" ht="15.75" customHeight="1" x14ac:dyDescent="0.25">
      <c r="A90" s="149" t="s">
        <v>114</v>
      </c>
      <c r="B90" s="116">
        <v>27211188</v>
      </c>
      <c r="C90" s="116">
        <v>30122928</v>
      </c>
      <c r="D90" s="116">
        <v>28996570</v>
      </c>
      <c r="E90" s="116">
        <v>26267481</v>
      </c>
      <c r="F90" s="116">
        <v>37286576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16">
        <v>0</v>
      </c>
      <c r="M90" s="116">
        <v>0</v>
      </c>
      <c r="N90" s="134">
        <v>149884743</v>
      </c>
      <c r="O90" s="142"/>
      <c r="Q90" s="63">
        <v>22944.246481782844</v>
      </c>
      <c r="R90" s="63">
        <v>24691.329366055183</v>
      </c>
      <c r="S90" s="63">
        <v>21976.088702954239</v>
      </c>
      <c r="T90" s="63">
        <v>21967.736027364037</v>
      </c>
      <c r="U90" s="63">
        <v>30945.27105533977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145">
        <v>122524.67163349607</v>
      </c>
      <c r="AD90" s="59"/>
    </row>
    <row r="91" spans="1:30" ht="15.75" customHeight="1" x14ac:dyDescent="0.25">
      <c r="A91" s="149" t="s">
        <v>115</v>
      </c>
      <c r="B91" s="116">
        <v>0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34">
        <v>0</v>
      </c>
      <c r="O91" s="142"/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145">
        <v>0</v>
      </c>
      <c r="AD91" s="59"/>
    </row>
    <row r="92" spans="1:30" ht="15.75" customHeight="1" x14ac:dyDescent="0.25">
      <c r="A92" s="157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0</v>
      </c>
    </row>
    <row r="93" spans="1:30" ht="15.75" customHeight="1" x14ac:dyDescent="0.25">
      <c r="A93" s="157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1:30" ht="15.75" customHeight="1" x14ac:dyDescent="0.25">
      <c r="A94" s="157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1:30" ht="15.75" customHeight="1" x14ac:dyDescent="0.25">
      <c r="A95" s="157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1:30" ht="15.75" customHeight="1" x14ac:dyDescent="0.25">
      <c r="A96" s="157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14" ht="15.75" customHeight="1" x14ac:dyDescent="0.25">
      <c r="A97" s="157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14" ht="15.75" customHeight="1" x14ac:dyDescent="0.25">
      <c r="A98" s="157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</row>
    <row r="99" spans="1:14" ht="15.75" customHeight="1" x14ac:dyDescent="0.25">
      <c r="A99" s="157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</row>
    <row r="100" spans="1:14" ht="15.75" customHeight="1" x14ac:dyDescent="0.25">
      <c r="A100" s="157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</row>
    <row r="101" spans="1:14" ht="15.75" customHeight="1" x14ac:dyDescent="0.25">
      <c r="A101" s="157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</row>
    <row r="102" spans="1:14" ht="15.75" customHeight="1" x14ac:dyDescent="0.25">
      <c r="A102" s="157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</row>
    <row r="103" spans="1:14" ht="15.75" customHeight="1" x14ac:dyDescent="0.25">
      <c r="A103" s="157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</row>
    <row r="104" spans="1:14" ht="15.75" customHeight="1" x14ac:dyDescent="0.25">
      <c r="A104" s="157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</row>
    <row r="105" spans="1:14" ht="15.75" customHeight="1" x14ac:dyDescent="0.25">
      <c r="A105" s="157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15.75" customHeight="1" x14ac:dyDescent="0.25">
      <c r="A106" s="157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</row>
    <row r="107" spans="1:14" ht="15.75" customHeight="1" x14ac:dyDescent="0.25">
      <c r="A107" s="4"/>
    </row>
    <row r="108" spans="1:14" ht="15.75" customHeight="1" x14ac:dyDescent="0.25">
      <c r="A108" s="4"/>
    </row>
    <row r="109" spans="1:14" ht="15.75" customHeight="1" x14ac:dyDescent="0.25">
      <c r="A109" s="4"/>
    </row>
    <row r="110" spans="1:14" ht="15.75" customHeight="1" x14ac:dyDescent="0.25">
      <c r="A110" s="4"/>
    </row>
    <row r="111" spans="1:14" ht="15.75" customHeight="1" x14ac:dyDescent="0.25">
      <c r="A111" s="4"/>
    </row>
    <row r="112" spans="1:14" ht="15.75" customHeight="1" x14ac:dyDescent="0.25">
      <c r="A112" s="4"/>
    </row>
    <row r="113" spans="1:1" ht="15.75" customHeight="1" x14ac:dyDescent="0.25">
      <c r="A113" s="4"/>
    </row>
    <row r="114" spans="1:1" ht="15.75" customHeight="1" x14ac:dyDescent="0.25">
      <c r="A114" s="4"/>
    </row>
    <row r="115" spans="1:1" ht="15.75" customHeight="1" x14ac:dyDescent="0.25">
      <c r="A115" s="4"/>
    </row>
    <row r="116" spans="1:1" ht="15.75" customHeight="1" x14ac:dyDescent="0.25">
      <c r="A116" s="4"/>
    </row>
    <row r="117" spans="1:1" ht="15.75" customHeight="1" x14ac:dyDescent="0.25">
      <c r="A117" s="4"/>
    </row>
    <row r="118" spans="1:1" ht="15.75" customHeight="1" x14ac:dyDescent="0.25">
      <c r="A118" s="4"/>
    </row>
    <row r="119" spans="1:1" ht="15.75" customHeight="1" x14ac:dyDescent="0.25">
      <c r="A119" s="4"/>
    </row>
    <row r="120" spans="1:1" ht="15.75" customHeight="1" x14ac:dyDescent="0.25">
      <c r="A120" s="4"/>
    </row>
    <row r="121" spans="1:1" ht="15.75" customHeight="1" x14ac:dyDescent="0.25">
      <c r="A121" s="4"/>
    </row>
    <row r="122" spans="1:1" ht="15.75" customHeight="1" x14ac:dyDescent="0.25">
      <c r="A122" s="4"/>
    </row>
    <row r="123" spans="1:1" ht="15.75" customHeight="1" x14ac:dyDescent="0.25">
      <c r="A123" s="4"/>
    </row>
    <row r="124" spans="1:1" ht="15.75" customHeight="1" x14ac:dyDescent="0.25">
      <c r="A124" s="4"/>
    </row>
    <row r="125" spans="1:1" ht="15.75" customHeight="1" x14ac:dyDescent="0.25">
      <c r="A125" s="4"/>
    </row>
    <row r="126" spans="1:1" ht="15.75" customHeight="1" x14ac:dyDescent="0.25">
      <c r="A126" s="4"/>
    </row>
    <row r="127" spans="1:1" ht="15.75" customHeight="1" x14ac:dyDescent="0.25">
      <c r="A127" s="4"/>
    </row>
    <row r="128" spans="1:1" ht="15.75" customHeight="1" x14ac:dyDescent="0.25">
      <c r="A128" s="4"/>
    </row>
    <row r="129" spans="1:1" ht="15.75" customHeight="1" x14ac:dyDescent="0.25">
      <c r="A129" s="4"/>
    </row>
    <row r="130" spans="1:1" ht="15.75" customHeight="1" x14ac:dyDescent="0.25">
      <c r="A130" s="4"/>
    </row>
    <row r="131" spans="1:1" ht="15.75" customHeight="1" x14ac:dyDescent="0.25">
      <c r="A131" s="4"/>
    </row>
    <row r="132" spans="1:1" ht="15.75" customHeight="1" x14ac:dyDescent="0.25">
      <c r="A132" s="4"/>
    </row>
    <row r="133" spans="1:1" ht="15.75" customHeight="1" x14ac:dyDescent="0.25">
      <c r="A133" s="4"/>
    </row>
    <row r="134" spans="1:1" ht="15.75" customHeight="1" x14ac:dyDescent="0.25">
      <c r="A134" s="4"/>
    </row>
    <row r="135" spans="1:1" ht="15.75" customHeight="1" x14ac:dyDescent="0.25">
      <c r="A135" s="4"/>
    </row>
    <row r="136" spans="1:1" ht="15.75" customHeight="1" x14ac:dyDescent="0.25">
      <c r="A136" s="4"/>
    </row>
    <row r="137" spans="1:1" ht="15.75" customHeight="1" x14ac:dyDescent="0.25">
      <c r="A137" s="4"/>
    </row>
    <row r="138" spans="1:1" ht="15.75" customHeight="1" x14ac:dyDescent="0.25">
      <c r="A138" s="4"/>
    </row>
    <row r="139" spans="1:1" ht="15.75" customHeight="1" x14ac:dyDescent="0.25">
      <c r="A139" s="4"/>
    </row>
    <row r="140" spans="1:1" ht="15.75" customHeight="1" x14ac:dyDescent="0.25">
      <c r="A140" s="4"/>
    </row>
    <row r="141" spans="1:1" ht="15.75" customHeight="1" x14ac:dyDescent="0.25">
      <c r="A141" s="4"/>
    </row>
    <row r="142" spans="1:1" ht="15.75" customHeight="1" x14ac:dyDescent="0.25">
      <c r="A142" s="4"/>
    </row>
    <row r="143" spans="1:1" ht="15.75" customHeight="1" x14ac:dyDescent="0.25">
      <c r="A143" s="4"/>
    </row>
    <row r="144" spans="1:1" ht="15.75" customHeight="1" x14ac:dyDescent="0.25">
      <c r="A144" s="4"/>
    </row>
    <row r="145" spans="1:1" ht="15.75" customHeight="1" x14ac:dyDescent="0.25">
      <c r="A145" s="4"/>
    </row>
    <row r="146" spans="1:1" ht="15.75" customHeight="1" x14ac:dyDescent="0.25">
      <c r="A146" s="4"/>
    </row>
    <row r="147" spans="1:1" ht="15.75" customHeight="1" x14ac:dyDescent="0.25">
      <c r="A147" s="4"/>
    </row>
    <row r="148" spans="1:1" ht="15.75" customHeight="1" x14ac:dyDescent="0.25">
      <c r="A148" s="4"/>
    </row>
    <row r="149" spans="1:1" ht="15.75" customHeight="1" x14ac:dyDescent="0.25">
      <c r="A149" s="4"/>
    </row>
    <row r="150" spans="1:1" ht="15.75" customHeight="1" x14ac:dyDescent="0.25">
      <c r="A150" s="4"/>
    </row>
    <row r="151" spans="1:1" ht="15.75" customHeight="1" x14ac:dyDescent="0.25">
      <c r="A151" s="4"/>
    </row>
    <row r="152" spans="1:1" ht="15.75" customHeight="1" x14ac:dyDescent="0.25">
      <c r="A152" s="4"/>
    </row>
    <row r="153" spans="1:1" ht="15.75" customHeight="1" x14ac:dyDescent="0.25">
      <c r="A153" s="4"/>
    </row>
    <row r="154" spans="1:1" ht="15.75" customHeight="1" x14ac:dyDescent="0.25">
      <c r="A154" s="4"/>
    </row>
    <row r="155" spans="1:1" ht="15.75" customHeight="1" x14ac:dyDescent="0.25">
      <c r="A155" s="4"/>
    </row>
    <row r="156" spans="1:1" ht="15.75" customHeight="1" x14ac:dyDescent="0.25">
      <c r="A156" s="4"/>
    </row>
    <row r="157" spans="1:1" ht="15.75" customHeight="1" x14ac:dyDescent="0.25">
      <c r="A157" s="4"/>
    </row>
    <row r="158" spans="1:1" ht="15.75" customHeight="1" x14ac:dyDescent="0.25">
      <c r="A158" s="4"/>
    </row>
    <row r="159" spans="1:1" ht="15.75" customHeight="1" x14ac:dyDescent="0.25">
      <c r="A159" s="4"/>
    </row>
    <row r="160" spans="1:1" ht="15.75" customHeight="1" x14ac:dyDescent="0.25">
      <c r="A160" s="4"/>
    </row>
    <row r="161" spans="1:1" ht="15.75" customHeight="1" x14ac:dyDescent="0.25">
      <c r="A161" s="4"/>
    </row>
    <row r="162" spans="1:1" ht="15.75" customHeight="1" x14ac:dyDescent="0.25">
      <c r="A162" s="4"/>
    </row>
    <row r="163" spans="1:1" ht="15.75" customHeight="1" x14ac:dyDescent="0.25">
      <c r="A163" s="4"/>
    </row>
    <row r="164" spans="1:1" ht="15.75" customHeight="1" x14ac:dyDescent="0.25">
      <c r="A164" s="4"/>
    </row>
    <row r="165" spans="1:1" ht="15.75" customHeight="1" x14ac:dyDescent="0.25">
      <c r="A165" s="4"/>
    </row>
    <row r="166" spans="1:1" ht="15.75" customHeight="1" x14ac:dyDescent="0.25">
      <c r="A166" s="4"/>
    </row>
    <row r="167" spans="1:1" ht="15.75" customHeight="1" x14ac:dyDescent="0.25">
      <c r="A167" s="4"/>
    </row>
    <row r="168" spans="1:1" ht="15.75" customHeight="1" x14ac:dyDescent="0.25">
      <c r="A168" s="4"/>
    </row>
    <row r="169" spans="1:1" ht="15.75" customHeight="1" x14ac:dyDescent="0.25">
      <c r="A169" s="4"/>
    </row>
    <row r="170" spans="1:1" ht="15.75" customHeight="1" x14ac:dyDescent="0.25">
      <c r="A170" s="4"/>
    </row>
    <row r="171" spans="1:1" ht="15.75" customHeight="1" x14ac:dyDescent="0.25">
      <c r="A171" s="4"/>
    </row>
    <row r="172" spans="1:1" ht="15.75" customHeight="1" x14ac:dyDescent="0.25">
      <c r="A172" s="4"/>
    </row>
    <row r="173" spans="1:1" ht="15.75" customHeight="1" x14ac:dyDescent="0.25">
      <c r="A173" s="4"/>
    </row>
    <row r="174" spans="1:1" ht="15.75" customHeight="1" x14ac:dyDescent="0.25">
      <c r="A174" s="4"/>
    </row>
    <row r="175" spans="1:1" ht="15.75" customHeight="1" x14ac:dyDescent="0.25">
      <c r="A175" s="4"/>
    </row>
    <row r="176" spans="1:1" ht="15.75" customHeight="1" x14ac:dyDescent="0.25">
      <c r="A176" s="4"/>
    </row>
    <row r="177" spans="1:1" ht="15.75" customHeight="1" x14ac:dyDescent="0.25">
      <c r="A177" s="4"/>
    </row>
    <row r="178" spans="1:1" ht="15.75" customHeight="1" x14ac:dyDescent="0.25">
      <c r="A178" s="4"/>
    </row>
    <row r="179" spans="1:1" ht="15.75" customHeight="1" x14ac:dyDescent="0.25">
      <c r="A179" s="4"/>
    </row>
    <row r="180" spans="1:1" ht="15.75" customHeight="1" x14ac:dyDescent="0.25">
      <c r="A180" s="4"/>
    </row>
    <row r="181" spans="1:1" ht="15.75" customHeight="1" x14ac:dyDescent="0.25">
      <c r="A181" s="4"/>
    </row>
    <row r="182" spans="1:1" ht="15.75" customHeight="1" x14ac:dyDescent="0.25">
      <c r="A182" s="4"/>
    </row>
    <row r="183" spans="1:1" ht="15.75" customHeight="1" x14ac:dyDescent="0.25">
      <c r="A183" s="4"/>
    </row>
    <row r="184" spans="1:1" ht="15.75" customHeight="1" x14ac:dyDescent="0.25">
      <c r="A184" s="4"/>
    </row>
    <row r="185" spans="1:1" ht="15.75" customHeight="1" x14ac:dyDescent="0.25">
      <c r="A185" s="4"/>
    </row>
    <row r="186" spans="1:1" ht="15.75" customHeight="1" x14ac:dyDescent="0.25">
      <c r="A186" s="4"/>
    </row>
    <row r="187" spans="1:1" ht="15.75" customHeight="1" x14ac:dyDescent="0.25">
      <c r="A187" s="4"/>
    </row>
    <row r="188" spans="1:1" ht="15.75" customHeight="1" x14ac:dyDescent="0.25">
      <c r="A188" s="4"/>
    </row>
    <row r="189" spans="1:1" ht="15.75" customHeight="1" x14ac:dyDescent="0.25">
      <c r="A189" s="4"/>
    </row>
    <row r="190" spans="1:1" ht="15.75" customHeight="1" x14ac:dyDescent="0.25">
      <c r="A190" s="4"/>
    </row>
    <row r="191" spans="1:1" ht="15.75" customHeight="1" x14ac:dyDescent="0.25">
      <c r="A191" s="4"/>
    </row>
    <row r="192" spans="1:1" ht="15.75" customHeight="1" x14ac:dyDescent="0.25">
      <c r="A192" s="4"/>
    </row>
    <row r="193" spans="1:1" ht="15.75" customHeight="1" x14ac:dyDescent="0.25">
      <c r="A193" s="4"/>
    </row>
    <row r="194" spans="1:1" ht="15.75" customHeight="1" x14ac:dyDescent="0.25">
      <c r="A194" s="4"/>
    </row>
    <row r="195" spans="1:1" ht="15.75" customHeight="1" x14ac:dyDescent="0.25">
      <c r="A195" s="4"/>
    </row>
    <row r="196" spans="1:1" ht="15.75" customHeight="1" x14ac:dyDescent="0.25">
      <c r="A196" s="4"/>
    </row>
    <row r="197" spans="1:1" ht="15.75" customHeight="1" x14ac:dyDescent="0.25">
      <c r="A197" s="4"/>
    </row>
    <row r="198" spans="1:1" ht="15.75" customHeight="1" x14ac:dyDescent="0.25">
      <c r="A198" s="4"/>
    </row>
    <row r="199" spans="1:1" ht="15.75" customHeight="1" x14ac:dyDescent="0.25">
      <c r="A199" s="4"/>
    </row>
    <row r="200" spans="1:1" ht="15.75" customHeight="1" x14ac:dyDescent="0.25">
      <c r="A200" s="4"/>
    </row>
    <row r="201" spans="1:1" ht="15.75" customHeight="1" x14ac:dyDescent="0.25">
      <c r="A201" s="4"/>
    </row>
    <row r="202" spans="1:1" ht="15.75" customHeight="1" x14ac:dyDescent="0.25">
      <c r="A202" s="4"/>
    </row>
    <row r="203" spans="1:1" ht="15.75" customHeight="1" x14ac:dyDescent="0.25">
      <c r="A203" s="4"/>
    </row>
    <row r="204" spans="1:1" ht="15.75" customHeight="1" x14ac:dyDescent="0.25">
      <c r="A204" s="4"/>
    </row>
    <row r="205" spans="1:1" ht="15.75" customHeight="1" x14ac:dyDescent="0.25">
      <c r="A205" s="4"/>
    </row>
    <row r="206" spans="1:1" ht="15.75" customHeight="1" x14ac:dyDescent="0.25">
      <c r="A206" s="4"/>
    </row>
    <row r="207" spans="1:1" ht="15.75" customHeight="1" x14ac:dyDescent="0.25">
      <c r="A207" s="4"/>
    </row>
    <row r="208" spans="1:1" ht="15.75" customHeight="1" x14ac:dyDescent="0.25">
      <c r="A208" s="4"/>
    </row>
    <row r="209" spans="1:1" ht="15.75" customHeight="1" x14ac:dyDescent="0.25">
      <c r="A209" s="4"/>
    </row>
    <row r="210" spans="1:1" ht="15.75" customHeight="1" x14ac:dyDescent="0.25">
      <c r="A210" s="4"/>
    </row>
    <row r="211" spans="1:1" ht="15.75" customHeight="1" x14ac:dyDescent="0.25">
      <c r="A211" s="4"/>
    </row>
    <row r="212" spans="1:1" ht="15.75" customHeight="1" x14ac:dyDescent="0.25">
      <c r="A212" s="4"/>
    </row>
    <row r="213" spans="1:1" ht="15.75" customHeight="1" x14ac:dyDescent="0.25">
      <c r="A213" s="4"/>
    </row>
    <row r="214" spans="1:1" ht="15.75" customHeight="1" x14ac:dyDescent="0.25">
      <c r="A214" s="4"/>
    </row>
    <row r="215" spans="1:1" ht="15.75" customHeight="1" x14ac:dyDescent="0.25">
      <c r="A215" s="4"/>
    </row>
    <row r="216" spans="1:1" ht="15.75" customHeight="1" x14ac:dyDescent="0.25">
      <c r="A216" s="4"/>
    </row>
    <row r="217" spans="1:1" ht="15.75" customHeight="1" x14ac:dyDescent="0.25">
      <c r="A217" s="4"/>
    </row>
    <row r="218" spans="1:1" ht="15.75" customHeight="1" x14ac:dyDescent="0.25">
      <c r="A218" s="4"/>
    </row>
    <row r="219" spans="1:1" ht="15.75" customHeight="1" x14ac:dyDescent="0.25">
      <c r="A219" s="4"/>
    </row>
    <row r="220" spans="1:1" ht="15.75" customHeight="1" x14ac:dyDescent="0.25">
      <c r="A220" s="4"/>
    </row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000"/>
  <sheetViews>
    <sheetView showGridLines="0"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1" ht="26.25" x14ac:dyDescent="0.4">
      <c r="A1" s="36" t="s">
        <v>107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spans="1:1" ht="15.75" customHeight="1" x14ac:dyDescent="0.25"/>
    <row r="34" spans="1:1" ht="15.75" customHeight="1" x14ac:dyDescent="0.25"/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>
      <c r="A40" s="35" t="s">
        <v>106</v>
      </c>
    </row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0AAA99E75DF47BD93FD02A76D17FF" ma:contentTypeVersion="13" ma:contentTypeDescription="Create a new document." ma:contentTypeScope="" ma:versionID="5b87cc822c8ca401683590abe9e0de7d">
  <xsd:schema xmlns:xsd="http://www.w3.org/2001/XMLSchema" xmlns:xs="http://www.w3.org/2001/XMLSchema" xmlns:p="http://schemas.microsoft.com/office/2006/metadata/properties" xmlns:ns2="cb16f09b-5d03-4215-91cf-1373caab063d" xmlns:ns3="8dea5087-61c8-49a6-b989-15790544f815" targetNamespace="http://schemas.microsoft.com/office/2006/metadata/properties" ma:root="true" ma:fieldsID="b761bfef7b54b347be74b60f0d42d3d4" ns2:_="" ns3:_="">
    <xsd:import namespace="cb16f09b-5d03-4215-91cf-1373caab063d"/>
    <xsd:import namespace="8dea5087-61c8-49a6-b989-15790544f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6f09b-5d03-4215-91cf-1373caab0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e5f089b-207a-4b22-b4e4-75a2c8685d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a5087-61c8-49a6-b989-15790544f81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ca187f1-cec0-4b6e-994c-d5a66c794d4b}" ma:internalName="TaxCatchAll" ma:showField="CatchAllData" ma:web="8dea5087-61c8-49a6-b989-15790544f8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ea5087-61c8-49a6-b989-15790544f815" xsi:nil="true"/>
    <lcf76f155ced4ddcb4097134ff3c332f xmlns="cb16f09b-5d03-4215-91cf-1373caab06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6E3B99-0BF8-4F56-AC71-999045714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8B9944-E1F1-44AC-9ED9-8BBE27852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6f09b-5d03-4215-91cf-1373caab063d"/>
    <ds:schemaRef ds:uri="8dea5087-61c8-49a6-b989-15790544f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336139-635A-4C11-A007-A24B4E486277}">
  <ds:schemaRefs>
    <ds:schemaRef ds:uri="http://schemas.microsoft.com/office/2006/metadata/properties"/>
    <ds:schemaRef ds:uri="http://schemas.microsoft.com/office/infopath/2007/PartnerControls"/>
    <ds:schemaRef ds:uri="8dea5087-61c8-49a6-b989-15790544f815"/>
    <ds:schemaRef ds:uri="cb16f09b-5d03-4215-91cf-1373caab06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(v1) P$L U$S Dept</vt:lpstr>
      <vt:lpstr>Combined Pesos</vt:lpstr>
      <vt:lpstr>Combinado usd</vt:lpstr>
      <vt:lpstr>SRL</vt:lpstr>
      <vt:lpstr>LLC</vt:lpstr>
      <vt:lpstr>Assist Card PnL</vt:lpstr>
      <vt:lpstr>Sapem PnL</vt:lpstr>
      <vt:lpstr>CCU PnL</vt:lpstr>
      <vt:lpstr>Fuente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cp:keywords/>
  <dc:description/>
  <cp:lastModifiedBy>Jose Lanza</cp:lastModifiedBy>
  <cp:revision/>
  <dcterms:created xsi:type="dcterms:W3CDTF">2022-08-17T18:40:59Z</dcterms:created>
  <dcterms:modified xsi:type="dcterms:W3CDTF">2025-06-11T18:02:31Z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0x0101009790AAA99E75DF47BD93FD02A76D17FF</vt:lpwstr>
  </property>
  <property fmtid="{D5CDD505-2E9C-101B-9397-08002B2CF9AE}" pid="3" name="MediaServiceImageTags">
    <vt:lpwstr/>
  </property>
</Properties>
</file>