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archetti\source\repos\Proyecto_Final\HomeSafeHome\Documentación\Segunda Entrega\"/>
    </mc:Choice>
  </mc:AlternateContent>
  <bookViews>
    <workbookView minimized="1" xWindow="0" yWindow="0" windowWidth="28800" windowHeight="12435" activeTab="4"/>
  </bookViews>
  <sheets>
    <sheet name="Identificados" sheetId="1" r:id="rId1"/>
    <sheet name="Listas" sheetId="2" r:id="rId2"/>
    <sheet name="Matriz de Exposición" sheetId="3" r:id="rId3"/>
    <sheet name="Identificados para Word" sheetId="4" r:id="rId4"/>
    <sheet name="Analisis para Word" sheetId="5" r:id="rId5"/>
    <sheet name="Plan de Riesgos" sheetId="6" r:id="rId6"/>
  </sheets>
  <definedNames>
    <definedName name="_xlnm._FilterDatabase" localSheetId="0" hidden="1">Identificados!$A$2:$I$29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F29" i="5" l="1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G11" i="5" l="1"/>
  <c r="G15" i="5"/>
  <c r="G23" i="5"/>
  <c r="G27" i="5"/>
  <c r="G12" i="5"/>
  <c r="G16" i="5"/>
  <c r="G20" i="5"/>
  <c r="G24" i="5"/>
  <c r="G28" i="5"/>
  <c r="G5" i="5"/>
  <c r="G13" i="5"/>
  <c r="G21" i="5"/>
  <c r="G29" i="5"/>
  <c r="I6" i="1"/>
  <c r="G6" i="5"/>
  <c r="G10" i="5"/>
  <c r="G7" i="5"/>
  <c r="G3" i="5"/>
  <c r="G18" i="5"/>
  <c r="G26" i="5"/>
  <c r="G4" i="5"/>
  <c r="G8" i="5"/>
  <c r="G17" i="5"/>
  <c r="G14" i="5"/>
  <c r="G22" i="5"/>
  <c r="G9" i="5"/>
  <c r="G19" i="5"/>
  <c r="G25" i="5"/>
  <c r="I7" i="1"/>
  <c r="I4" i="1"/>
  <c r="I28" i="1"/>
  <c r="I24" i="1"/>
  <c r="I22" i="1"/>
  <c r="I21" i="1"/>
  <c r="I20" i="1"/>
  <c r="I16" i="1"/>
  <c r="I15" i="1"/>
  <c r="I14" i="1"/>
  <c r="I13" i="1"/>
  <c r="I12" i="1"/>
  <c r="I10" i="1"/>
  <c r="I8" i="1"/>
  <c r="I5" i="1"/>
  <c r="I25" i="1"/>
  <c r="I17" i="1"/>
  <c r="I9" i="1"/>
  <c r="I29" i="1"/>
  <c r="I23" i="1"/>
  <c r="I27" i="1"/>
  <c r="I19" i="1"/>
  <c r="I11" i="1"/>
  <c r="I26" i="1"/>
  <c r="I18" i="1"/>
  <c r="I3" i="1"/>
  <c r="H4" i="3"/>
  <c r="H5" i="3"/>
  <c r="H6" i="3"/>
  <c r="H7" i="3"/>
  <c r="G4" i="3"/>
  <c r="G5" i="3"/>
  <c r="G6" i="3"/>
  <c r="G7" i="3"/>
  <c r="F4" i="3"/>
  <c r="F5" i="3"/>
  <c r="F6" i="3"/>
  <c r="F7" i="3"/>
  <c r="F3" i="3"/>
  <c r="G3" i="3"/>
  <c r="H3" i="3"/>
  <c r="E4" i="3"/>
  <c r="E5" i="3"/>
  <c r="E6" i="3"/>
  <c r="E7" i="3"/>
  <c r="E3" i="3"/>
  <c r="D4" i="3"/>
  <c r="D5" i="3"/>
  <c r="D6" i="3"/>
  <c r="D7" i="3"/>
  <c r="D3" i="3"/>
</calcChain>
</file>

<file path=xl/sharedStrings.xml><?xml version="1.0" encoding="utf-8"?>
<sst xmlns="http://schemas.openxmlformats.org/spreadsheetml/2006/main" count="471" uniqueCount="113">
  <si>
    <t>ID</t>
  </si>
  <si>
    <t>Riesgo</t>
  </si>
  <si>
    <t>Tipo</t>
  </si>
  <si>
    <t>Descripción</t>
  </si>
  <si>
    <t>Proyecto</t>
  </si>
  <si>
    <t>Imposibilidad definitiva de un miembro del equipo para continuar con el proyecto, cualquiera fuese la razón o circunstancia (renuncia, enfermedad, accidente, viaje, trabajo, etc.), disminuyendo la capacidad de trabajo del equipo y con la posible pérdida de know how.</t>
  </si>
  <si>
    <t>Imposibilidad temporal de un miembro del equipo para continuar con el proyecto, cualquiera fuese la razón o circunstancia (enfermedad, accidente, viaje, trabajo, etc.), disminuyendo la capacidad de trabajo del equipo y con la posible pérdida de know how.</t>
  </si>
  <si>
    <t>Fallas en servidores del Proyecto</t>
  </si>
  <si>
    <t>Técnico</t>
  </si>
  <si>
    <t>Problemas técnicos en los servidores del proyecto, debidos a fallas de hardware, software, ataques externos, problemas eléctricos, errores humanos, etc.</t>
  </si>
  <si>
    <t>No disponibilidad de estaciones de trabajo</t>
  </si>
  <si>
    <t>No disponibilidad de estaciones de trabajo de algunos de los integrantes del equipo, por problemas técnicos, robo, hurto, destrucción total o parcial, etc.</t>
  </si>
  <si>
    <t>Subestimación de curva de aprendizaje en tecnologías empleadas</t>
  </si>
  <si>
    <t>Subestimacíon del tiempo estimado necesario para completar tareas del proyecto.</t>
  </si>
  <si>
    <t>Subestimación de las capacitaciones necesarias para la utilización de las tecnologías empleadas en el proyecto.</t>
  </si>
  <si>
    <t>Proyecto
Técnico</t>
  </si>
  <si>
    <t>Errores en el Diseño de la Arquitectura</t>
  </si>
  <si>
    <t>Que el diseño de la arquitectura resultante dificulte la integración de los componentes, no permita la total implementación de algunas funcionalidades o que aumente significativamente la complejidad del proyecto.</t>
  </si>
  <si>
    <t>Incorrecta aplicación de metodología</t>
  </si>
  <si>
    <t>Inconvenientes en la aplicación de la metodología o deficiencias en la definición de la misma, por falta de conocimiento o experiencia.</t>
  </si>
  <si>
    <t>Conflictos personales</t>
  </si>
  <si>
    <t>Falta de Compromiso o de Motivación</t>
  </si>
  <si>
    <t>Problemas de comunicación</t>
  </si>
  <si>
    <t>Baja de miembros del equipo</t>
  </si>
  <si>
    <t>Ausencia de  miembros del equipo</t>
  </si>
  <si>
    <t>Superposición de tareas con otras actividades académicas.</t>
  </si>
  <si>
    <t>Cambios en el Alcance</t>
  </si>
  <si>
    <t>Proyecto
Negocio</t>
  </si>
  <si>
    <t>Lentitud en la toma de Desiciones</t>
  </si>
  <si>
    <t>Cambios en las prioridades</t>
  </si>
  <si>
    <t>Trabajos o tareas no programados</t>
  </si>
  <si>
    <t>Supuestos no válidos</t>
  </si>
  <si>
    <t>Deficiencias en la Interfaz de Usuario</t>
  </si>
  <si>
    <t>Problemas con la usabilidad e interacción del usuario con la aplicación.</t>
  </si>
  <si>
    <t>Planificación Optimista</t>
  </si>
  <si>
    <t>Las áreas desconocidas del producto llevan más tiempo o dedicación del esperado en el diseño y en la implementación.</t>
  </si>
  <si>
    <t>Falta de disponibilidad de espacio físico para la realización de los trabajos del equipo.</t>
  </si>
  <si>
    <t>Fallas en la gestión del proyecto</t>
  </si>
  <si>
    <t>Fallas en la dirección del proyecto que reducen la detección y corrección de problemas</t>
  </si>
  <si>
    <t>El desarrollo de funcionalidades innecesarias alarga la planificación del proyecto.</t>
  </si>
  <si>
    <t>Complejidad tecnológica</t>
  </si>
  <si>
    <t>Funcionalidad innecesaria</t>
  </si>
  <si>
    <t>Cambios en la definición del Alcance del proyecto que amplíen el esfuerzo necesario.</t>
  </si>
  <si>
    <t>Desvíos de la planificación</t>
  </si>
  <si>
    <t>Se producen desvíos de lo realizado con lo planificación provocando caos y un desarrollo ineficiente.</t>
  </si>
  <si>
    <t>Necesidad de espacio físico</t>
  </si>
  <si>
    <t>Deficiencias en la Documentación</t>
  </si>
  <si>
    <t>Cambios en la economía del país que afecten significativamente los costos de componentes de hardware importados.</t>
  </si>
  <si>
    <t>Cambios en la definición o asignación de prioridades, causan desvíos en la planificación y retrasos en los tiempos previstos</t>
  </si>
  <si>
    <t>Tareas nuevas o que no fueron previstas ni planificadas agregan esfuerzo al proyecto, aumentando los plazos.</t>
  </si>
  <si>
    <t>Situación económica nacional</t>
  </si>
  <si>
    <t>Invalidez de los supuestos que se hicieron al estudiar el proyecto.</t>
  </si>
  <si>
    <t>Deficiencias en la elaboración de los documentos del proyecto y del producto, que luego demande mayor tiempo para completarlos.</t>
  </si>
  <si>
    <t>Control de Calidad deficiente</t>
  </si>
  <si>
    <t>Las deficiencias en el control de calidad hacen que los problemas que afectan a la planificación del proyecto se conozcan tarde.</t>
  </si>
  <si>
    <t>Problemas en el equipo, como una gestión de proyecto inadecuada o falta de cohesión, ralentizan la toma de decisiones.</t>
  </si>
  <si>
    <t>Falta de Rigor</t>
  </si>
  <si>
    <t>Ignorar los fundamentos y estándares del desarrollo de software, la planificación, la metodología y los procesos definidos, conduce a fallos de comunicación, problemas de calidad y repetición del trabajo.</t>
  </si>
  <si>
    <t>Problemas de comunicación entre los miembros del equipo producen desinformación y desconocimientos, que propician la aparición de errores y deficiencias en el funcionamiento colectivo.</t>
  </si>
  <si>
    <t>Conflictos personales entre los miembros del equipo, producen problemas en la comunicación, en el diseño y en el desarrollo. Afectando a la motivación, la productividad y el funcionamiento colectivo.</t>
  </si>
  <si>
    <t xml:space="preserve">La falta de compromiso o motivación por parte de miembros del equipo reduce la productividad. </t>
  </si>
  <si>
    <t>Los compromisos de los miembros del equipo con actividades de otras materias de la carrera como exámenes o trabajos prácticos, puede reducir el tiempo dedicado a tareas del proyecto extendiendo el tiempo de las mismas.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</si>
  <si>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</si>
  <si>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</si>
  <si>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</si>
  <si>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</si>
  <si>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</si>
  <si>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</si>
  <si>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</si>
  <si>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</si>
  <si>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</si>
  <si>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</si>
  <si>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</si>
  <si>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</si>
  <si>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</si>
  <si>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</si>
  <si>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</si>
  <si>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</si>
  <si>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</si>
  <si>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</si>
  <si>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</si>
  <si>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</si>
  <si>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</si>
  <si>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</si>
  <si>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</si>
  <si>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</si>
  <si>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</si>
  <si>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</si>
  <si>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</si>
  <si>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PROBABILIDAD</t>
  </si>
  <si>
    <t>IMPACTO</t>
  </si>
  <si>
    <t>NADA PROBABLE</t>
  </si>
  <si>
    <t>MUY BAJO</t>
  </si>
  <si>
    <t>POCO PROBABLE</t>
  </si>
  <si>
    <t>BAJO</t>
  </si>
  <si>
    <t>MEDIANAMENTE PROBABLE</t>
  </si>
  <si>
    <t>MODERADO</t>
  </si>
  <si>
    <t>BASTANTE PROBABLE</t>
  </si>
  <si>
    <t>ALTO</t>
  </si>
  <si>
    <t>MUY PROBABLE</t>
  </si>
  <si>
    <t>MUY ALTO</t>
  </si>
  <si>
    <t>EXPOSICION</t>
  </si>
  <si>
    <t>Probabilidad</t>
  </si>
  <si>
    <t>Impacto</t>
  </si>
  <si>
    <t>Exposición</t>
  </si>
  <si>
    <t>Valor</t>
  </si>
  <si>
    <t>valor imp.</t>
  </si>
  <si>
    <t>valor prob.</t>
  </si>
  <si>
    <t>Identificación de Riesgos</t>
  </si>
  <si>
    <t>Análisis</t>
  </si>
  <si>
    <t>Tipos Estrategias</t>
  </si>
  <si>
    <t>Plan de Acción</t>
  </si>
  <si>
    <t>Plan de Contingencia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</si>
</sst>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2" xfId="0" applyFont="1" applyBorder="1"/>
    <xf numFmtId="0" fontId="2" fillId="12" borderId="1" xfId="0" applyFont="1" applyFill="1" applyBorder="1"/>
    <xf numFmtId="0" fontId="2" fillId="12" borderId="2" xfId="0" applyFont="1" applyFill="1" applyBorder="1"/>
    <xf numFmtId="0" fontId="0" fillId="13" borderId="1" xfId="0" applyFont="1" applyFill="1" applyBorder="1"/>
    <xf numFmtId="0" fontId="0" fillId="13" borderId="2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3300"/>
      <color rgb="FFFFFF99"/>
      <color rgb="FF006699"/>
      <color rgb="FF33CCCC"/>
      <color rgb="FF00FF99"/>
      <color rgb="FFCCFFCC"/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B6" totalsRowShown="0">
  <tableColumns count="2">
    <tableColumn id="1" name="PROBABILIDAD"/>
    <tableColumn id="2" name="Val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sqref="A1:D1"/>
    </sheetView>
  </sheetViews>
  <sheetFormatPr baseColWidth="10" defaultRowHeight="15" x14ac:dyDescent="0.25"/>
  <cols>
    <col min="1" max="1" width="5" customWidth="1"/>
    <col min="2" max="2" width="33.5703125" bestFit="1" customWidth="1"/>
    <col min="3" max="3" width="61" customWidth="1"/>
    <col min="4" max="4" width="8.85546875" bestFit="1" customWidth="1"/>
    <col min="5" max="5" width="25.5703125" bestFit="1" customWidth="1"/>
    <col min="6" max="6" width="11.85546875" bestFit="1" customWidth="1"/>
    <col min="7" max="7" width="11.5703125" bestFit="1" customWidth="1"/>
  </cols>
  <sheetData>
    <row r="1" spans="1:9" ht="18.75" x14ac:dyDescent="0.3">
      <c r="A1" s="28" t="s">
        <v>108</v>
      </c>
      <c r="B1" s="28"/>
      <c r="C1" s="28"/>
      <c r="D1" s="28"/>
      <c r="E1" s="28" t="s">
        <v>109</v>
      </c>
      <c r="F1" s="28"/>
      <c r="G1" s="28"/>
      <c r="H1" s="28"/>
      <c r="I1" s="28"/>
    </row>
    <row r="2" spans="1:9" x14ac:dyDescent="0.25">
      <c r="A2" s="4" t="s">
        <v>0</v>
      </c>
      <c r="B2" s="4" t="s">
        <v>1</v>
      </c>
      <c r="C2" s="4" t="s">
        <v>3</v>
      </c>
      <c r="D2" s="4" t="s">
        <v>2</v>
      </c>
      <c r="E2" s="4" t="s">
        <v>102</v>
      </c>
      <c r="F2" s="4" t="s">
        <v>107</v>
      </c>
      <c r="G2" s="4" t="s">
        <v>103</v>
      </c>
      <c r="H2" s="4" t="s">
        <v>106</v>
      </c>
      <c r="I2" s="4" t="s">
        <v>104</v>
      </c>
    </row>
    <row r="3" spans="1:9" ht="75" x14ac:dyDescent="0.25">
      <c r="A3" s="1" t="s">
        <v>62</v>
      </c>
      <c r="B3" s="3" t="s">
        <v>23</v>
      </c>
      <c r="C3" s="3" t="s">
        <v>5</v>
      </c>
      <c r="D3" s="3" t="s">
        <v>15</v>
      </c>
      <c r="E3" s="21" t="s">
        <v>93</v>
      </c>
      <c r="F3" s="21">
        <f>VLOOKUP(E3,Listas!$A$2:$B$6,2,FALSE)</f>
        <v>0.3</v>
      </c>
      <c r="G3" s="21" t="s">
        <v>98</v>
      </c>
      <c r="H3" s="21">
        <f>VLOOKUP(G3,Listas!$D$2:$E$6,2,FALSE)</f>
        <v>40</v>
      </c>
      <c r="I3" s="21">
        <f>F3*H3</f>
        <v>12</v>
      </c>
    </row>
    <row r="4" spans="1:9" ht="75" x14ac:dyDescent="0.25">
      <c r="A4" s="1" t="s">
        <v>63</v>
      </c>
      <c r="B4" s="3" t="s">
        <v>24</v>
      </c>
      <c r="C4" s="3" t="s">
        <v>6</v>
      </c>
      <c r="D4" s="3" t="s">
        <v>15</v>
      </c>
      <c r="E4" s="21" t="s">
        <v>95</v>
      </c>
      <c r="F4" s="21">
        <f>VLOOKUP(E4,Listas!$A$2:$B$6,2,FALSE)</f>
        <v>0.5</v>
      </c>
      <c r="G4" s="21" t="s">
        <v>94</v>
      </c>
      <c r="H4" s="21">
        <f>VLOOKUP(G4,Listas!$D$2:$E$6,2,FALSE)</f>
        <v>10</v>
      </c>
      <c r="I4" s="21">
        <f t="shared" ref="I4:I29" si="0">F4*H4</f>
        <v>5</v>
      </c>
    </row>
    <row r="5" spans="1:9" ht="45" x14ac:dyDescent="0.25">
      <c r="A5" s="1" t="s">
        <v>64</v>
      </c>
      <c r="B5" s="3" t="s">
        <v>7</v>
      </c>
      <c r="C5" s="3" t="s">
        <v>9</v>
      </c>
      <c r="D5" s="2" t="s">
        <v>4</v>
      </c>
      <c r="E5" s="21" t="s">
        <v>97</v>
      </c>
      <c r="F5" s="21">
        <f>VLOOKUP(E5,Listas!$A$2:$B$6,2,FALSE)</f>
        <v>0.7</v>
      </c>
      <c r="G5" s="21" t="s">
        <v>96</v>
      </c>
      <c r="H5" s="21">
        <f>VLOOKUP(G5,Listas!$D$2:$E$6,2,FALSE)</f>
        <v>20</v>
      </c>
      <c r="I5" s="21">
        <f t="shared" si="0"/>
        <v>14</v>
      </c>
    </row>
    <row r="6" spans="1:9" ht="45" x14ac:dyDescent="0.25">
      <c r="A6" s="1" t="s">
        <v>65</v>
      </c>
      <c r="B6" s="3" t="s">
        <v>10</v>
      </c>
      <c r="C6" s="3" t="s">
        <v>11</v>
      </c>
      <c r="D6" s="2" t="s">
        <v>4</v>
      </c>
      <c r="E6" s="21" t="s">
        <v>93</v>
      </c>
      <c r="F6" s="21">
        <f>VLOOKUP(E6,Listas!$A$2:$B$6,2,FALSE)</f>
        <v>0.3</v>
      </c>
      <c r="G6" s="21" t="s">
        <v>94</v>
      </c>
      <c r="H6" s="21">
        <f>VLOOKUP(G6,Listas!$D$2:$E$6,2,FALSE)</f>
        <v>10</v>
      </c>
      <c r="I6" s="21">
        <f t="shared" si="0"/>
        <v>3</v>
      </c>
    </row>
    <row r="7" spans="1:9" ht="30" x14ac:dyDescent="0.25">
      <c r="A7" s="1" t="s">
        <v>66</v>
      </c>
      <c r="B7" s="3" t="s">
        <v>34</v>
      </c>
      <c r="C7" s="3" t="s">
        <v>13</v>
      </c>
      <c r="D7" s="2" t="s">
        <v>4</v>
      </c>
      <c r="E7" s="21" t="s">
        <v>97</v>
      </c>
      <c r="F7" s="21">
        <f>VLOOKUP(E7,Listas!$A$2:$B$6,2,FALSE)</f>
        <v>0.7</v>
      </c>
      <c r="G7" s="21" t="s">
        <v>96</v>
      </c>
      <c r="H7" s="21">
        <f>VLOOKUP(G7,Listas!$D$2:$E$6,2,FALSE)</f>
        <v>20</v>
      </c>
      <c r="I7" s="21">
        <f t="shared" si="0"/>
        <v>14</v>
      </c>
    </row>
    <row r="8" spans="1:9" ht="45" x14ac:dyDescent="0.25">
      <c r="A8" s="1" t="s">
        <v>67</v>
      </c>
      <c r="B8" s="3" t="s">
        <v>12</v>
      </c>
      <c r="C8" s="3" t="s">
        <v>14</v>
      </c>
      <c r="D8" s="3" t="s">
        <v>15</v>
      </c>
      <c r="E8" s="21" t="s">
        <v>93</v>
      </c>
      <c r="F8" s="21">
        <f>VLOOKUP(E8,Listas!$A$2:$B$6,2,FALSE)</f>
        <v>0.3</v>
      </c>
      <c r="G8" s="21" t="s">
        <v>96</v>
      </c>
      <c r="H8" s="21">
        <f>VLOOKUP(G8,Listas!$D$2:$E$6,2,FALSE)</f>
        <v>20</v>
      </c>
      <c r="I8" s="21">
        <f t="shared" si="0"/>
        <v>6</v>
      </c>
    </row>
    <row r="9" spans="1:9" ht="60" x14ac:dyDescent="0.25">
      <c r="A9" s="1" t="s">
        <v>68</v>
      </c>
      <c r="B9" s="3" t="s">
        <v>16</v>
      </c>
      <c r="C9" s="3" t="s">
        <v>17</v>
      </c>
      <c r="D9" s="3" t="s">
        <v>15</v>
      </c>
      <c r="E9" s="21" t="s">
        <v>93</v>
      </c>
      <c r="F9" s="21">
        <f>VLOOKUP(E9,Listas!$A$2:$B$6,2,FALSE)</f>
        <v>0.3</v>
      </c>
      <c r="G9" s="21" t="s">
        <v>98</v>
      </c>
      <c r="H9" s="21">
        <f>VLOOKUP(G9,Listas!$D$2:$E$6,2,FALSE)</f>
        <v>40</v>
      </c>
      <c r="I9" s="21">
        <f t="shared" si="0"/>
        <v>12</v>
      </c>
    </row>
    <row r="10" spans="1:9" ht="45" x14ac:dyDescent="0.25">
      <c r="A10" s="1" t="s">
        <v>69</v>
      </c>
      <c r="B10" s="3" t="s">
        <v>18</v>
      </c>
      <c r="C10" s="3" t="s">
        <v>19</v>
      </c>
      <c r="D10" s="3" t="s">
        <v>15</v>
      </c>
      <c r="E10" s="21" t="s">
        <v>95</v>
      </c>
      <c r="F10" s="21">
        <f>VLOOKUP(E10,Listas!$A$2:$B$6,2,FALSE)</f>
        <v>0.5</v>
      </c>
      <c r="G10" s="21" t="s">
        <v>94</v>
      </c>
      <c r="H10" s="21">
        <f>VLOOKUP(G10,Listas!$D$2:$E$6,2,FALSE)</f>
        <v>10</v>
      </c>
      <c r="I10" s="21">
        <f t="shared" si="0"/>
        <v>5</v>
      </c>
    </row>
    <row r="11" spans="1:9" ht="45" x14ac:dyDescent="0.25">
      <c r="A11" s="1" t="s">
        <v>70</v>
      </c>
      <c r="B11" s="3" t="s">
        <v>22</v>
      </c>
      <c r="C11" s="3" t="s">
        <v>58</v>
      </c>
      <c r="D11" s="3" t="s">
        <v>15</v>
      </c>
      <c r="E11" s="21" t="s">
        <v>93</v>
      </c>
      <c r="F11" s="21">
        <f>VLOOKUP(E11,Listas!$A$2:$B$6,2,FALSE)</f>
        <v>0.3</v>
      </c>
      <c r="G11" s="21" t="s">
        <v>98</v>
      </c>
      <c r="H11" s="21">
        <f>VLOOKUP(G11,Listas!$D$2:$E$6,2,FALSE)</f>
        <v>40</v>
      </c>
      <c r="I11" s="21">
        <f t="shared" si="0"/>
        <v>12</v>
      </c>
    </row>
    <row r="12" spans="1:9" ht="60" x14ac:dyDescent="0.25">
      <c r="A12" s="1" t="s">
        <v>71</v>
      </c>
      <c r="B12" s="3" t="s">
        <v>20</v>
      </c>
      <c r="C12" s="3" t="s">
        <v>59</v>
      </c>
      <c r="D12" s="3" t="s">
        <v>15</v>
      </c>
      <c r="E12" s="21" t="s">
        <v>91</v>
      </c>
      <c r="F12" s="21">
        <f>VLOOKUP(E12,Listas!$A$2:$B$6,2,FALSE)</f>
        <v>0.1</v>
      </c>
      <c r="G12" s="21" t="s">
        <v>98</v>
      </c>
      <c r="H12" s="21">
        <f>VLOOKUP(G12,Listas!$D$2:$E$6,2,FALSE)</f>
        <v>40</v>
      </c>
      <c r="I12" s="21">
        <f t="shared" si="0"/>
        <v>4</v>
      </c>
    </row>
    <row r="13" spans="1:9" ht="30" x14ac:dyDescent="0.25">
      <c r="A13" s="1" t="s">
        <v>72</v>
      </c>
      <c r="B13" s="3" t="s">
        <v>21</v>
      </c>
      <c r="C13" s="3" t="s">
        <v>60</v>
      </c>
      <c r="D13" s="3" t="s">
        <v>15</v>
      </c>
      <c r="E13" s="21" t="s">
        <v>91</v>
      </c>
      <c r="F13" s="21">
        <f>VLOOKUP(E13,Listas!$A$2:$B$6,2,FALSE)</f>
        <v>0.1</v>
      </c>
      <c r="G13" s="21" t="s">
        <v>96</v>
      </c>
      <c r="H13" s="21">
        <f>VLOOKUP(G13,Listas!$D$2:$E$6,2,FALSE)</f>
        <v>20</v>
      </c>
      <c r="I13" s="21">
        <f t="shared" si="0"/>
        <v>2</v>
      </c>
    </row>
    <row r="14" spans="1:9" ht="60" x14ac:dyDescent="0.25">
      <c r="A14" s="1" t="s">
        <v>73</v>
      </c>
      <c r="B14" s="3" t="s">
        <v>25</v>
      </c>
      <c r="C14" s="3" t="s">
        <v>61</v>
      </c>
      <c r="D14" s="2" t="s">
        <v>4</v>
      </c>
      <c r="E14" s="21" t="s">
        <v>97</v>
      </c>
      <c r="F14" s="21">
        <f>VLOOKUP(E14,Listas!$A$2:$B$6,2,FALSE)</f>
        <v>0.7</v>
      </c>
      <c r="G14" s="21" t="s">
        <v>94</v>
      </c>
      <c r="H14" s="21">
        <f>VLOOKUP(G14,Listas!$D$2:$E$6,2,FALSE)</f>
        <v>10</v>
      </c>
      <c r="I14" s="21">
        <f t="shared" si="0"/>
        <v>7</v>
      </c>
    </row>
    <row r="15" spans="1:9" ht="30" x14ac:dyDescent="0.25">
      <c r="A15" s="1" t="s">
        <v>74</v>
      </c>
      <c r="B15" s="3" t="s">
        <v>26</v>
      </c>
      <c r="C15" s="3" t="s">
        <v>42</v>
      </c>
      <c r="D15" s="3" t="s">
        <v>27</v>
      </c>
      <c r="E15" s="21" t="s">
        <v>93</v>
      </c>
      <c r="F15" s="21">
        <f>VLOOKUP(E15,Listas!$A$2:$B$6,2,FALSE)</f>
        <v>0.3</v>
      </c>
      <c r="G15" s="21" t="s">
        <v>98</v>
      </c>
      <c r="H15" s="21">
        <f>VLOOKUP(G15,Listas!$D$2:$E$6,2,FALSE)</f>
        <v>40</v>
      </c>
      <c r="I15" s="21">
        <f t="shared" si="0"/>
        <v>12</v>
      </c>
    </row>
    <row r="16" spans="1:9" ht="30" x14ac:dyDescent="0.25">
      <c r="A16" s="1" t="s">
        <v>75</v>
      </c>
      <c r="B16" s="3" t="s">
        <v>28</v>
      </c>
      <c r="C16" s="3" t="s">
        <v>55</v>
      </c>
      <c r="D16" s="2" t="s">
        <v>4</v>
      </c>
      <c r="E16" s="21" t="s">
        <v>95</v>
      </c>
      <c r="F16" s="21">
        <f>VLOOKUP(E16,Listas!$A$2:$B$6,2,FALSE)</f>
        <v>0.5</v>
      </c>
      <c r="G16" s="21" t="s">
        <v>96</v>
      </c>
      <c r="H16" s="21">
        <f>VLOOKUP(G16,Listas!$D$2:$E$6,2,FALSE)</f>
        <v>20</v>
      </c>
      <c r="I16" s="21">
        <f t="shared" si="0"/>
        <v>10</v>
      </c>
    </row>
    <row r="17" spans="1:9" ht="30" x14ac:dyDescent="0.25">
      <c r="A17" s="1" t="s">
        <v>76</v>
      </c>
      <c r="B17" s="3" t="s">
        <v>29</v>
      </c>
      <c r="C17" s="3" t="s">
        <v>48</v>
      </c>
      <c r="D17" s="2" t="s">
        <v>4</v>
      </c>
      <c r="E17" s="21" t="s">
        <v>91</v>
      </c>
      <c r="F17" s="21">
        <f>VLOOKUP(E17,Listas!$A$2:$B$6,2,FALSE)</f>
        <v>0.1</v>
      </c>
      <c r="G17" s="21" t="s">
        <v>94</v>
      </c>
      <c r="H17" s="21">
        <f>VLOOKUP(G17,Listas!$D$2:$E$6,2,FALSE)</f>
        <v>10</v>
      </c>
      <c r="I17" s="21">
        <f t="shared" si="0"/>
        <v>1</v>
      </c>
    </row>
    <row r="18" spans="1:9" ht="30" x14ac:dyDescent="0.25">
      <c r="A18" s="1" t="s">
        <v>77</v>
      </c>
      <c r="B18" s="2" t="s">
        <v>30</v>
      </c>
      <c r="C18" s="3" t="s">
        <v>49</v>
      </c>
      <c r="D18" s="2" t="s">
        <v>4</v>
      </c>
      <c r="E18" s="21" t="s">
        <v>93</v>
      </c>
      <c r="F18" s="21">
        <f>VLOOKUP(E18,Listas!$A$2:$B$6,2,FALSE)</f>
        <v>0.3</v>
      </c>
      <c r="G18" s="21" t="s">
        <v>96</v>
      </c>
      <c r="H18" s="21">
        <f>VLOOKUP(G18,Listas!$D$2:$E$6,2,FALSE)</f>
        <v>20</v>
      </c>
      <c r="I18" s="21">
        <f t="shared" si="0"/>
        <v>6</v>
      </c>
    </row>
    <row r="19" spans="1:9" ht="30" x14ac:dyDescent="0.25">
      <c r="A19" s="1" t="s">
        <v>78</v>
      </c>
      <c r="B19" s="2" t="s">
        <v>31</v>
      </c>
      <c r="C19" s="3" t="s">
        <v>51</v>
      </c>
      <c r="D19" s="3" t="s">
        <v>27</v>
      </c>
      <c r="E19" s="21" t="s">
        <v>93</v>
      </c>
      <c r="F19" s="21">
        <f>VLOOKUP(E19,Listas!$A$2:$B$6,2,FALSE)</f>
        <v>0.3</v>
      </c>
      <c r="G19" s="21" t="s">
        <v>96</v>
      </c>
      <c r="H19" s="21">
        <f>VLOOKUP(G19,Listas!$D$2:$E$6,2,FALSE)</f>
        <v>20</v>
      </c>
      <c r="I19" s="21">
        <f t="shared" si="0"/>
        <v>6</v>
      </c>
    </row>
    <row r="20" spans="1:9" ht="30" x14ac:dyDescent="0.25">
      <c r="A20" s="1" t="s">
        <v>79</v>
      </c>
      <c r="B20" s="2" t="s">
        <v>32</v>
      </c>
      <c r="C20" s="3" t="s">
        <v>33</v>
      </c>
      <c r="D20" s="2" t="s">
        <v>8</v>
      </c>
      <c r="E20" s="21" t="s">
        <v>93</v>
      </c>
      <c r="F20" s="21">
        <f>VLOOKUP(E20,Listas!$A$2:$B$6,2,FALSE)</f>
        <v>0.3</v>
      </c>
      <c r="G20" s="21" t="s">
        <v>96</v>
      </c>
      <c r="H20" s="21">
        <f>VLOOKUP(G20,Listas!$D$2:$E$6,2,FALSE)</f>
        <v>20</v>
      </c>
      <c r="I20" s="21">
        <f t="shared" si="0"/>
        <v>6</v>
      </c>
    </row>
    <row r="21" spans="1:9" ht="30" x14ac:dyDescent="0.25">
      <c r="A21" s="1" t="s">
        <v>80</v>
      </c>
      <c r="B21" s="2" t="s">
        <v>40</v>
      </c>
      <c r="C21" s="3" t="s">
        <v>35</v>
      </c>
      <c r="D21" s="3" t="s">
        <v>15</v>
      </c>
      <c r="E21" s="21" t="s">
        <v>95</v>
      </c>
      <c r="F21" s="21">
        <f>VLOOKUP(E21,Listas!$A$2:$B$6,2,FALSE)</f>
        <v>0.5</v>
      </c>
      <c r="G21" s="21" t="s">
        <v>96</v>
      </c>
      <c r="H21" s="21">
        <f>VLOOKUP(G21,Listas!$D$2:$E$6,2,FALSE)</f>
        <v>20</v>
      </c>
      <c r="I21" s="21">
        <f t="shared" si="0"/>
        <v>10</v>
      </c>
    </row>
    <row r="22" spans="1:9" ht="30" x14ac:dyDescent="0.25">
      <c r="A22" s="1" t="s">
        <v>81</v>
      </c>
      <c r="B22" s="2" t="s">
        <v>43</v>
      </c>
      <c r="C22" s="3" t="s">
        <v>44</v>
      </c>
      <c r="D22" s="3" t="s">
        <v>15</v>
      </c>
      <c r="E22" s="21" t="s">
        <v>95</v>
      </c>
      <c r="F22" s="21">
        <f>VLOOKUP(E22,Listas!$A$2:$B$6,2,FALSE)</f>
        <v>0.5</v>
      </c>
      <c r="G22" s="21" t="s">
        <v>94</v>
      </c>
      <c r="H22" s="21">
        <f>VLOOKUP(G22,Listas!$D$2:$E$6,2,FALSE)</f>
        <v>10</v>
      </c>
      <c r="I22" s="21">
        <f t="shared" si="0"/>
        <v>5</v>
      </c>
    </row>
    <row r="23" spans="1:9" ht="30" x14ac:dyDescent="0.25">
      <c r="A23" s="1" t="s">
        <v>82</v>
      </c>
      <c r="B23" s="2" t="s">
        <v>45</v>
      </c>
      <c r="C23" s="3" t="s">
        <v>36</v>
      </c>
      <c r="D23" s="2" t="s">
        <v>4</v>
      </c>
      <c r="E23" s="21" t="s">
        <v>93</v>
      </c>
      <c r="F23" s="21">
        <f>VLOOKUP(E23,Listas!$A$2:$B$6,2,FALSE)</f>
        <v>0.3</v>
      </c>
      <c r="G23" s="21" t="s">
        <v>94</v>
      </c>
      <c r="H23" s="21">
        <f>VLOOKUP(G23,Listas!$D$2:$E$6,2,FALSE)</f>
        <v>10</v>
      </c>
      <c r="I23" s="21">
        <f t="shared" si="0"/>
        <v>3</v>
      </c>
    </row>
    <row r="24" spans="1:9" ht="30" x14ac:dyDescent="0.25">
      <c r="A24" s="1" t="s">
        <v>83</v>
      </c>
      <c r="B24" s="2" t="s">
        <v>37</v>
      </c>
      <c r="C24" s="3" t="s">
        <v>38</v>
      </c>
      <c r="D24" s="3" t="s">
        <v>15</v>
      </c>
      <c r="E24" s="21" t="s">
        <v>93</v>
      </c>
      <c r="F24" s="21">
        <f>VLOOKUP(E24,Listas!$A$2:$B$6,2,FALSE)</f>
        <v>0.3</v>
      </c>
      <c r="G24" s="21" t="s">
        <v>96</v>
      </c>
      <c r="H24" s="21">
        <f>VLOOKUP(G24,Listas!$D$2:$E$6,2,FALSE)</f>
        <v>20</v>
      </c>
      <c r="I24" s="21">
        <f t="shared" si="0"/>
        <v>6</v>
      </c>
    </row>
    <row r="25" spans="1:9" ht="30" x14ac:dyDescent="0.25">
      <c r="A25" s="1" t="s">
        <v>84</v>
      </c>
      <c r="B25" s="2" t="s">
        <v>53</v>
      </c>
      <c r="C25" s="3" t="s">
        <v>54</v>
      </c>
      <c r="D25" s="3" t="s">
        <v>15</v>
      </c>
      <c r="E25" s="21" t="s">
        <v>95</v>
      </c>
      <c r="F25" s="21">
        <f>VLOOKUP(E25,Listas!$A$2:$B$6,2,FALSE)</f>
        <v>0.5</v>
      </c>
      <c r="G25" s="21" t="s">
        <v>94</v>
      </c>
      <c r="H25" s="21">
        <f>VLOOKUP(G25,Listas!$D$2:$E$6,2,FALSE)</f>
        <v>10</v>
      </c>
      <c r="I25" s="21">
        <f t="shared" si="0"/>
        <v>5</v>
      </c>
    </row>
    <row r="26" spans="1:9" ht="60" x14ac:dyDescent="0.25">
      <c r="A26" s="1" t="s">
        <v>85</v>
      </c>
      <c r="B26" s="2" t="s">
        <v>56</v>
      </c>
      <c r="C26" s="3" t="s">
        <v>57</v>
      </c>
      <c r="D26" s="3" t="s">
        <v>15</v>
      </c>
      <c r="E26" s="21" t="s">
        <v>93</v>
      </c>
      <c r="F26" s="21">
        <f>VLOOKUP(E26,Listas!$A$2:$B$6,2,FALSE)</f>
        <v>0.3</v>
      </c>
      <c r="G26" s="21" t="s">
        <v>96</v>
      </c>
      <c r="H26" s="21">
        <f>VLOOKUP(G26,Listas!$D$2:$E$6,2,FALSE)</f>
        <v>20</v>
      </c>
      <c r="I26" s="21">
        <f t="shared" si="0"/>
        <v>6</v>
      </c>
    </row>
    <row r="27" spans="1:9" ht="30" x14ac:dyDescent="0.25">
      <c r="A27" s="1" t="s">
        <v>86</v>
      </c>
      <c r="B27" s="2" t="s">
        <v>41</v>
      </c>
      <c r="C27" s="3" t="s">
        <v>39</v>
      </c>
      <c r="D27" s="2" t="s">
        <v>4</v>
      </c>
      <c r="E27" s="21" t="s">
        <v>91</v>
      </c>
      <c r="F27" s="21">
        <f>VLOOKUP(E27,Listas!$A$2:$B$6,2,FALSE)</f>
        <v>0.1</v>
      </c>
      <c r="G27" s="21" t="s">
        <v>98</v>
      </c>
      <c r="H27" s="21">
        <f>VLOOKUP(G27,Listas!$D$2:$E$6,2,FALSE)</f>
        <v>40</v>
      </c>
      <c r="I27" s="21">
        <f t="shared" si="0"/>
        <v>4</v>
      </c>
    </row>
    <row r="28" spans="1:9" ht="33.75" customHeight="1" x14ac:dyDescent="0.25">
      <c r="A28" s="1" t="s">
        <v>87</v>
      </c>
      <c r="B28" s="2" t="s">
        <v>46</v>
      </c>
      <c r="C28" s="3" t="s">
        <v>52</v>
      </c>
      <c r="D28" s="2" t="s">
        <v>4</v>
      </c>
      <c r="E28" s="21" t="s">
        <v>93</v>
      </c>
      <c r="F28" s="21">
        <f>VLOOKUP(E28,Listas!$A$2:$B$6,2,FALSE)</f>
        <v>0.3</v>
      </c>
      <c r="G28" s="21" t="s">
        <v>98</v>
      </c>
      <c r="H28" s="21">
        <f>VLOOKUP(G28,Listas!$D$2:$E$6,2,FALSE)</f>
        <v>40</v>
      </c>
      <c r="I28" s="21">
        <f t="shared" si="0"/>
        <v>12</v>
      </c>
    </row>
    <row r="29" spans="1:9" ht="30" x14ac:dyDescent="0.25">
      <c r="A29" s="1" t="s">
        <v>88</v>
      </c>
      <c r="B29" s="2" t="s">
        <v>50</v>
      </c>
      <c r="C29" s="3" t="s">
        <v>47</v>
      </c>
      <c r="D29" s="3" t="s">
        <v>27</v>
      </c>
      <c r="E29" s="21" t="s">
        <v>95</v>
      </c>
      <c r="F29" s="21">
        <f>VLOOKUP(E29,Listas!$A$2:$B$6,2,FALSE)</f>
        <v>0.5</v>
      </c>
      <c r="G29" s="21" t="s">
        <v>94</v>
      </c>
      <c r="H29" s="21">
        <f>VLOOKUP(G29,Listas!$D$2:$E$6,2,FALSE)</f>
        <v>10</v>
      </c>
      <c r="I29" s="21">
        <f t="shared" si="0"/>
        <v>5</v>
      </c>
    </row>
    <row r="30" spans="1:9" x14ac:dyDescent="0.25">
      <c r="A30" s="1"/>
      <c r="B30" s="2"/>
      <c r="C30" s="3"/>
      <c r="D30" s="2"/>
    </row>
    <row r="31" spans="1:9" x14ac:dyDescent="0.25">
      <c r="A31" s="1"/>
      <c r="B31" s="2"/>
      <c r="C31" s="3"/>
      <c r="D31" s="2"/>
    </row>
    <row r="32" spans="1:9" x14ac:dyDescent="0.25">
      <c r="A32" s="1"/>
      <c r="B32" s="2"/>
      <c r="C32" s="3"/>
      <c r="D32" s="2"/>
    </row>
  </sheetData>
  <autoFilter ref="A2:I29"/>
  <mergeCells count="2">
    <mergeCell ref="A1:D1"/>
    <mergeCell ref="E1:I1"/>
  </mergeCells>
  <conditionalFormatting sqref="I3:I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{D73DBFB1-7F42-484E-9564-DD80F9AAA204}</x14:id>
        </ext>
      </extLst>
    </cfRule>
    <cfRule type="colorScale" priority="4">
      <colorScale>
        <cfvo type="min"/>
        <cfvo type="percentile" val="50"/>
        <cfvo type="max"/>
        <color theme="4" tint="0.39997558519241921"/>
        <color rgb="FFFFEB84"/>
        <color rgb="FFFF3300"/>
      </colorScale>
    </cfRule>
  </conditionalFormatting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DBFB1-7F42-484E-9564-DD80F9AAA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iconSet" priority="1" id="{FB45673A-17A6-4DF5-BC99-BF74626977E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I3:I29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Listas!$A$2:$A$6</xm:f>
          </x14:formula1>
          <xm:sqref>E3:E29</xm:sqref>
        </x14:dataValidation>
        <x14:dataValidation type="list" allowBlank="1" showInputMessage="1" showErrorMessage="1">
          <x14:formula1>
            <xm:f>Listas!$D$2:$D$6</xm:f>
          </x14:formula1>
          <xm:sqref>G3:G29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1" sqref="E11"/>
    </sheetView>
  </sheetViews>
  <sheetFormatPr baseColWidth="10" defaultRowHeight="15" x14ac:dyDescent="0.25"/>
  <cols>
    <col min="1" max="1" width="25.5703125" bestFit="1" customWidth="1"/>
    <col min="2" max="2" width="12" customWidth="1"/>
    <col min="3" max="3" width="4" customWidth="1"/>
    <col min="4" max="4" width="13.5703125" customWidth="1"/>
    <col min="5" max="5" width="6.42578125" customWidth="1"/>
  </cols>
  <sheetData>
    <row r="1" spans="1:5" x14ac:dyDescent="0.25">
      <c r="A1" t="s">
        <v>89</v>
      </c>
      <c r="B1" t="s">
        <v>105</v>
      </c>
      <c r="D1" s="24" t="s">
        <v>90</v>
      </c>
      <c r="E1" s="25"/>
    </row>
    <row r="2" spans="1:5" x14ac:dyDescent="0.25">
      <c r="A2" t="s">
        <v>91</v>
      </c>
      <c r="B2">
        <v>0.1</v>
      </c>
      <c r="D2" s="26" t="s">
        <v>92</v>
      </c>
      <c r="E2" s="27">
        <v>5</v>
      </c>
    </row>
    <row r="3" spans="1:5" x14ac:dyDescent="0.25">
      <c r="A3" t="s">
        <v>93</v>
      </c>
      <c r="B3">
        <v>0.3</v>
      </c>
      <c r="D3" s="22" t="s">
        <v>94</v>
      </c>
      <c r="E3" s="23">
        <v>10</v>
      </c>
    </row>
    <row r="4" spans="1:5" x14ac:dyDescent="0.25">
      <c r="A4" t="s">
        <v>95</v>
      </c>
      <c r="B4">
        <v>0.5</v>
      </c>
      <c r="D4" s="26" t="s">
        <v>96</v>
      </c>
      <c r="E4" s="27">
        <v>20</v>
      </c>
    </row>
    <row r="5" spans="1:5" x14ac:dyDescent="0.25">
      <c r="A5" t="s">
        <v>97</v>
      </c>
      <c r="B5">
        <v>0.7</v>
      </c>
      <c r="D5" s="22" t="s">
        <v>98</v>
      </c>
      <c r="E5" s="23">
        <v>40</v>
      </c>
    </row>
    <row r="6" spans="1:5" x14ac:dyDescent="0.25">
      <c r="A6" t="s">
        <v>99</v>
      </c>
      <c r="B6">
        <v>0.9</v>
      </c>
      <c r="D6" s="26" t="s">
        <v>100</v>
      </c>
      <c r="E6" s="27">
        <v>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B34" sqref="B34"/>
    </sheetView>
  </sheetViews>
  <sheetFormatPr baseColWidth="10" defaultRowHeight="15" x14ac:dyDescent="0.25"/>
  <cols>
    <col min="2" max="2" width="25.5703125" bestFit="1" customWidth="1"/>
  </cols>
  <sheetData>
    <row r="1" spans="2:8" x14ac:dyDescent="0.25">
      <c r="B1" s="5"/>
      <c r="C1" s="5" t="s">
        <v>90</v>
      </c>
      <c r="D1" s="7" t="s">
        <v>92</v>
      </c>
      <c r="E1" s="6" t="s">
        <v>94</v>
      </c>
      <c r="F1" s="10" t="s">
        <v>96</v>
      </c>
      <c r="G1" s="8" t="s">
        <v>98</v>
      </c>
      <c r="H1" s="9" t="s">
        <v>100</v>
      </c>
    </row>
    <row r="2" spans="2:8" x14ac:dyDescent="0.25">
      <c r="B2" s="5" t="s">
        <v>89</v>
      </c>
      <c r="C2" s="11" t="s">
        <v>101</v>
      </c>
      <c r="D2" s="5">
        <v>5</v>
      </c>
      <c r="E2" s="5">
        <v>10</v>
      </c>
      <c r="F2" s="5">
        <v>20</v>
      </c>
      <c r="G2" s="5">
        <v>40</v>
      </c>
      <c r="H2" s="5">
        <v>80</v>
      </c>
    </row>
    <row r="3" spans="2:8" x14ac:dyDescent="0.25">
      <c r="B3" s="7" t="s">
        <v>91</v>
      </c>
      <c r="C3" s="5">
        <v>0.1</v>
      </c>
      <c r="D3" s="20">
        <f>$D$2*C3</f>
        <v>0.5</v>
      </c>
      <c r="E3" s="19">
        <f>E$2*$C3</f>
        <v>1</v>
      </c>
      <c r="F3" s="18">
        <f t="shared" ref="F3:H7" si="0">F$2*$C3</f>
        <v>2</v>
      </c>
      <c r="G3" s="17">
        <f t="shared" si="0"/>
        <v>4</v>
      </c>
      <c r="H3" s="12">
        <f t="shared" si="0"/>
        <v>8</v>
      </c>
    </row>
    <row r="4" spans="2:8" x14ac:dyDescent="0.25">
      <c r="B4" s="6" t="s">
        <v>93</v>
      </c>
      <c r="C4" s="5">
        <v>0.3</v>
      </c>
      <c r="D4" s="19">
        <f t="shared" ref="D4:D7" si="1">$D$2*C4</f>
        <v>1.5</v>
      </c>
      <c r="E4" s="18">
        <f t="shared" ref="E4:E7" si="2">E$2*$C4</f>
        <v>3</v>
      </c>
      <c r="F4" s="17">
        <f t="shared" si="0"/>
        <v>6</v>
      </c>
      <c r="G4" s="12">
        <f t="shared" si="0"/>
        <v>12</v>
      </c>
      <c r="H4" s="13">
        <f t="shared" si="0"/>
        <v>24</v>
      </c>
    </row>
    <row r="5" spans="2:8" x14ac:dyDescent="0.25">
      <c r="B5" s="10" t="s">
        <v>95</v>
      </c>
      <c r="C5" s="5">
        <v>0.5</v>
      </c>
      <c r="D5" s="18">
        <f t="shared" si="1"/>
        <v>2.5</v>
      </c>
      <c r="E5" s="17">
        <f t="shared" si="2"/>
        <v>5</v>
      </c>
      <c r="F5" s="12">
        <f t="shared" si="0"/>
        <v>10</v>
      </c>
      <c r="G5" s="13">
        <f t="shared" si="0"/>
        <v>20</v>
      </c>
      <c r="H5" s="14">
        <f t="shared" si="0"/>
        <v>40</v>
      </c>
    </row>
    <row r="6" spans="2:8" x14ac:dyDescent="0.25">
      <c r="B6" s="8" t="s">
        <v>97</v>
      </c>
      <c r="C6" s="5">
        <v>0.7</v>
      </c>
      <c r="D6" s="17">
        <f t="shared" si="1"/>
        <v>3.5</v>
      </c>
      <c r="E6" s="12">
        <f t="shared" si="2"/>
        <v>7</v>
      </c>
      <c r="F6" s="13">
        <f t="shared" si="0"/>
        <v>14</v>
      </c>
      <c r="G6" s="14">
        <f t="shared" si="0"/>
        <v>28</v>
      </c>
      <c r="H6" s="15">
        <f t="shared" si="0"/>
        <v>56</v>
      </c>
    </row>
    <row r="7" spans="2:8" x14ac:dyDescent="0.25">
      <c r="B7" s="9" t="s">
        <v>99</v>
      </c>
      <c r="C7" s="5">
        <v>0.9</v>
      </c>
      <c r="D7" s="12">
        <f t="shared" si="1"/>
        <v>4.5</v>
      </c>
      <c r="E7" s="13">
        <f t="shared" si="2"/>
        <v>9</v>
      </c>
      <c r="F7" s="14">
        <f t="shared" si="0"/>
        <v>18</v>
      </c>
      <c r="G7" s="15">
        <f t="shared" si="0"/>
        <v>36</v>
      </c>
      <c r="H7" s="16">
        <f t="shared" si="0"/>
        <v>72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4" sqref="G4"/>
    </sheetView>
  </sheetViews>
  <sheetFormatPr baseColWidth="10" defaultRowHeight="15" x14ac:dyDescent="0.25"/>
  <cols>
    <col min="1" max="1" width="4.140625" bestFit="1" customWidth="1"/>
    <col min="2" max="2" width="41.85546875" bestFit="1" customWidth="1"/>
    <col min="3" max="3" width="73.140625" customWidth="1"/>
    <col min="4" max="4" width="8.85546875" bestFit="1" customWidth="1"/>
  </cols>
  <sheetData>
    <row r="1" spans="1:4" ht="18.75" x14ac:dyDescent="0.3">
      <c r="A1" s="28" t="s">
        <v>108</v>
      </c>
      <c r="B1" s="28"/>
      <c r="C1" s="28"/>
      <c r="D1" s="28"/>
    </row>
    <row r="2" spans="1:4" x14ac:dyDescent="0.25">
      <c r="A2" s="4" t="s">
        <v>0</v>
      </c>
      <c r="B2" s="4" t="s">
        <v>1</v>
      </c>
      <c r="C2" s="4" t="s">
        <v>3</v>
      </c>
      <c r="D2" s="4" t="s">
        <v>2</v>
      </c>
    </row>
    <row r="3" spans="1:4" ht="60" x14ac:dyDescent="0.25">
      <c r="A3" s="1" t="s">
        <v>62</v>
      </c>
      <c r="B3" s="3" t="s">
        <v>23</v>
      </c>
      <c r="C3" s="3" t="s">
        <v>5</v>
      </c>
      <c r="D3" s="3" t="s">
        <v>15</v>
      </c>
    </row>
    <row r="4" spans="1:4" ht="60" x14ac:dyDescent="0.25">
      <c r="A4" s="1" t="s">
        <v>63</v>
      </c>
      <c r="B4" s="3" t="s">
        <v>24</v>
      </c>
      <c r="C4" s="3" t="s">
        <v>6</v>
      </c>
      <c r="D4" s="3" t="s">
        <v>15</v>
      </c>
    </row>
    <row r="5" spans="1:4" ht="45" x14ac:dyDescent="0.25">
      <c r="A5" s="1" t="s">
        <v>64</v>
      </c>
      <c r="B5" s="3" t="s">
        <v>7</v>
      </c>
      <c r="C5" s="3" t="s">
        <v>9</v>
      </c>
      <c r="D5" s="2" t="s">
        <v>4</v>
      </c>
    </row>
    <row r="6" spans="1:4" ht="30" x14ac:dyDescent="0.25">
      <c r="A6" s="1" t="s">
        <v>65</v>
      </c>
      <c r="B6" s="3" t="s">
        <v>10</v>
      </c>
      <c r="C6" s="3" t="s">
        <v>11</v>
      </c>
      <c r="D6" s="2" t="s">
        <v>4</v>
      </c>
    </row>
    <row r="7" spans="1:4" ht="30" x14ac:dyDescent="0.25">
      <c r="A7" s="1" t="s">
        <v>66</v>
      </c>
      <c r="B7" s="3" t="s">
        <v>34</v>
      </c>
      <c r="C7" s="3" t="s">
        <v>13</v>
      </c>
      <c r="D7" s="2" t="s">
        <v>4</v>
      </c>
    </row>
    <row r="8" spans="1:4" ht="30" x14ac:dyDescent="0.25">
      <c r="A8" s="1" t="s">
        <v>67</v>
      </c>
      <c r="B8" s="3" t="s">
        <v>12</v>
      </c>
      <c r="C8" s="3" t="s">
        <v>14</v>
      </c>
      <c r="D8" s="3" t="s">
        <v>15</v>
      </c>
    </row>
    <row r="9" spans="1:4" ht="45" x14ac:dyDescent="0.25">
      <c r="A9" s="1" t="s">
        <v>68</v>
      </c>
      <c r="B9" s="3" t="s">
        <v>16</v>
      </c>
      <c r="C9" s="3" t="s">
        <v>17</v>
      </c>
      <c r="D9" s="3" t="s">
        <v>15</v>
      </c>
    </row>
    <row r="10" spans="1:4" ht="30" x14ac:dyDescent="0.25">
      <c r="A10" s="1" t="s">
        <v>69</v>
      </c>
      <c r="B10" s="3" t="s">
        <v>18</v>
      </c>
      <c r="C10" s="3" t="s">
        <v>19</v>
      </c>
      <c r="D10" s="3" t="s">
        <v>15</v>
      </c>
    </row>
    <row r="11" spans="1:4" ht="45" x14ac:dyDescent="0.25">
      <c r="A11" s="1" t="s">
        <v>70</v>
      </c>
      <c r="B11" s="3" t="s">
        <v>22</v>
      </c>
      <c r="C11" s="3" t="s">
        <v>58</v>
      </c>
      <c r="D11" s="3" t="s">
        <v>15</v>
      </c>
    </row>
    <row r="12" spans="1:4" ht="45" x14ac:dyDescent="0.25">
      <c r="A12" s="1" t="s">
        <v>71</v>
      </c>
      <c r="B12" s="3" t="s">
        <v>20</v>
      </c>
      <c r="C12" s="3" t="s">
        <v>59</v>
      </c>
      <c r="D12" s="3" t="s">
        <v>15</v>
      </c>
    </row>
    <row r="13" spans="1:4" ht="30" x14ac:dyDescent="0.25">
      <c r="A13" s="1" t="s">
        <v>72</v>
      </c>
      <c r="B13" s="3" t="s">
        <v>21</v>
      </c>
      <c r="C13" s="3" t="s">
        <v>60</v>
      </c>
      <c r="D13" s="3" t="s">
        <v>15</v>
      </c>
    </row>
    <row r="14" spans="1:4" ht="45" x14ac:dyDescent="0.25">
      <c r="A14" s="1" t="s">
        <v>73</v>
      </c>
      <c r="B14" s="3" t="s">
        <v>25</v>
      </c>
      <c r="C14" s="3" t="s">
        <v>61</v>
      </c>
      <c r="D14" s="2" t="s">
        <v>4</v>
      </c>
    </row>
    <row r="15" spans="1:4" ht="30" x14ac:dyDescent="0.25">
      <c r="A15" s="1" t="s">
        <v>74</v>
      </c>
      <c r="B15" s="3" t="s">
        <v>26</v>
      </c>
      <c r="C15" s="3" t="s">
        <v>42</v>
      </c>
      <c r="D15" s="3" t="s">
        <v>27</v>
      </c>
    </row>
    <row r="16" spans="1:4" ht="30" x14ac:dyDescent="0.25">
      <c r="A16" s="1" t="s">
        <v>75</v>
      </c>
      <c r="B16" s="3" t="s">
        <v>28</v>
      </c>
      <c r="C16" s="3" t="s">
        <v>55</v>
      </c>
      <c r="D16" s="2" t="s">
        <v>4</v>
      </c>
    </row>
    <row r="17" spans="1:4" ht="30" x14ac:dyDescent="0.25">
      <c r="A17" s="1" t="s">
        <v>76</v>
      </c>
      <c r="B17" s="3" t="s">
        <v>29</v>
      </c>
      <c r="C17" s="3" t="s">
        <v>48</v>
      </c>
      <c r="D17" s="2" t="s">
        <v>4</v>
      </c>
    </row>
    <row r="18" spans="1:4" ht="30" x14ac:dyDescent="0.25">
      <c r="A18" s="1" t="s">
        <v>77</v>
      </c>
      <c r="B18" s="2" t="s">
        <v>30</v>
      </c>
      <c r="C18" s="3" t="s">
        <v>49</v>
      </c>
      <c r="D18" s="2" t="s">
        <v>4</v>
      </c>
    </row>
    <row r="19" spans="1:4" ht="30" x14ac:dyDescent="0.25">
      <c r="A19" s="1" t="s">
        <v>78</v>
      </c>
      <c r="B19" s="2" t="s">
        <v>31</v>
      </c>
      <c r="C19" s="3" t="s">
        <v>51</v>
      </c>
      <c r="D19" s="3" t="s">
        <v>27</v>
      </c>
    </row>
    <row r="20" spans="1:4" x14ac:dyDescent="0.25">
      <c r="A20" s="1" t="s">
        <v>79</v>
      </c>
      <c r="B20" s="2" t="s">
        <v>32</v>
      </c>
      <c r="C20" s="3" t="s">
        <v>33</v>
      </c>
      <c r="D20" s="2" t="s">
        <v>8</v>
      </c>
    </row>
    <row r="21" spans="1:4" ht="30" x14ac:dyDescent="0.25">
      <c r="A21" s="1" t="s">
        <v>80</v>
      </c>
      <c r="B21" s="2" t="s">
        <v>40</v>
      </c>
      <c r="C21" s="3" t="s">
        <v>35</v>
      </c>
      <c r="D21" s="3" t="s">
        <v>15</v>
      </c>
    </row>
    <row r="22" spans="1:4" ht="30" x14ac:dyDescent="0.25">
      <c r="A22" s="1" t="s">
        <v>81</v>
      </c>
      <c r="B22" s="2" t="s">
        <v>43</v>
      </c>
      <c r="C22" s="3" t="s">
        <v>44</v>
      </c>
      <c r="D22" s="3" t="s">
        <v>15</v>
      </c>
    </row>
    <row r="23" spans="1:4" ht="30" x14ac:dyDescent="0.25">
      <c r="A23" s="1" t="s">
        <v>82</v>
      </c>
      <c r="B23" s="2" t="s">
        <v>45</v>
      </c>
      <c r="C23" s="3" t="s">
        <v>36</v>
      </c>
      <c r="D23" s="2" t="s">
        <v>4</v>
      </c>
    </row>
    <row r="24" spans="1:4" ht="30" x14ac:dyDescent="0.25">
      <c r="A24" s="1" t="s">
        <v>83</v>
      </c>
      <c r="B24" s="2" t="s">
        <v>37</v>
      </c>
      <c r="C24" s="3" t="s">
        <v>38</v>
      </c>
      <c r="D24" s="3" t="s">
        <v>15</v>
      </c>
    </row>
    <row r="25" spans="1:4" ht="30" x14ac:dyDescent="0.25">
      <c r="A25" s="1" t="s">
        <v>84</v>
      </c>
      <c r="B25" s="2" t="s">
        <v>53</v>
      </c>
      <c r="C25" s="3" t="s">
        <v>54</v>
      </c>
      <c r="D25" s="3" t="s">
        <v>15</v>
      </c>
    </row>
    <row r="26" spans="1:4" ht="45" x14ac:dyDescent="0.25">
      <c r="A26" s="1" t="s">
        <v>85</v>
      </c>
      <c r="B26" s="2" t="s">
        <v>56</v>
      </c>
      <c r="C26" s="3" t="s">
        <v>57</v>
      </c>
      <c r="D26" s="3" t="s">
        <v>15</v>
      </c>
    </row>
    <row r="27" spans="1:4" ht="30" x14ac:dyDescent="0.25">
      <c r="A27" s="1" t="s">
        <v>86</v>
      </c>
      <c r="B27" s="2" t="s">
        <v>41</v>
      </c>
      <c r="C27" s="3" t="s">
        <v>39</v>
      </c>
      <c r="D27" s="2" t="s">
        <v>4</v>
      </c>
    </row>
    <row r="28" spans="1:4" ht="30" x14ac:dyDescent="0.25">
      <c r="A28" s="1" t="s">
        <v>87</v>
      </c>
      <c r="B28" s="2" t="s">
        <v>46</v>
      </c>
      <c r="C28" s="3" t="s">
        <v>52</v>
      </c>
      <c r="D28" s="2" t="s">
        <v>4</v>
      </c>
    </row>
    <row r="29" spans="1:4" ht="30" x14ac:dyDescent="0.25">
      <c r="A29" s="1" t="s">
        <v>88</v>
      </c>
      <c r="B29" s="2" t="s">
        <v>50</v>
      </c>
      <c r="C29" s="3" t="s">
        <v>47</v>
      </c>
      <c r="D29" s="3" t="s">
        <v>27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workbookViewId="0">
      <selection activeCell="E9" sqref="E9"/>
    </sheetView>
  </sheetViews>
  <sheetFormatPr baseColWidth="10" defaultRowHeight="15" x14ac:dyDescent="0.25"/>
  <cols>
    <col min="1" max="1" width="5" customWidth="1"/>
    <col min="2" max="2" width="29.42578125" customWidth="1"/>
    <col min="3" max="3" width="25.5703125" bestFit="1" customWidth="1"/>
    <col min="4" max="4" width="11.85546875" bestFit="1" customWidth="1"/>
    <col min="5" max="5" width="11.5703125" bestFit="1" customWidth="1"/>
  </cols>
  <sheetData>
    <row r="2" spans="1:7" x14ac:dyDescent="0.25">
      <c r="A2" s="4" t="s">
        <v>0</v>
      </c>
      <c r="B2" s="4" t="s">
        <v>1</v>
      </c>
      <c r="C2" s="4" t="s">
        <v>102</v>
      </c>
      <c r="D2" s="4" t="s">
        <v>107</v>
      </c>
      <c r="E2" s="4" t="s">
        <v>103</v>
      </c>
      <c r="F2" s="4" t="s">
        <v>106</v>
      </c>
      <c r="G2" s="4" t="s">
        <v>104</v>
      </c>
    </row>
    <row r="3" spans="1:7" x14ac:dyDescent="0.25">
      <c r="A3" s="1" t="s">
        <v>62</v>
      </c>
      <c r="B3" s="3" t="s">
        <v>23</v>
      </c>
      <c r="C3" s="21" t="s">
        <v>93</v>
      </c>
      <c r="D3" s="21">
        <f>VLOOKUP(C3,Listas!$A$2:$B$6,2,FALSE)</f>
        <v>0.3</v>
      </c>
      <c r="E3" s="21" t="s">
        <v>98</v>
      </c>
      <c r="F3" s="21">
        <f>VLOOKUP(E3,Listas!$D$2:$E$6,2,FALSE)</f>
        <v>40</v>
      </c>
      <c r="G3" s="21">
        <f>D3*F3</f>
        <v>12</v>
      </c>
    </row>
    <row r="4" spans="1:7" ht="30" x14ac:dyDescent="0.25">
      <c r="A4" s="1" t="s">
        <v>63</v>
      </c>
      <c r="B4" s="3" t="s">
        <v>24</v>
      </c>
      <c r="C4" s="21" t="s">
        <v>95</v>
      </c>
      <c r="D4" s="21">
        <f>VLOOKUP(C4,Listas!$A$2:$B$6,2,FALSE)</f>
        <v>0.5</v>
      </c>
      <c r="E4" s="21" t="s">
        <v>94</v>
      </c>
      <c r="F4" s="21">
        <f>VLOOKUP(E4,Listas!$D$2:$E$6,2,FALSE)</f>
        <v>10</v>
      </c>
      <c r="G4" s="21">
        <f t="shared" ref="G4:G29" si="0">D4*F4</f>
        <v>5</v>
      </c>
    </row>
    <row r="5" spans="1:7" ht="30" x14ac:dyDescent="0.25">
      <c r="A5" s="1" t="s">
        <v>64</v>
      </c>
      <c r="B5" s="3" t="s">
        <v>7</v>
      </c>
      <c r="C5" s="21" t="s">
        <v>97</v>
      </c>
      <c r="D5" s="21">
        <f>VLOOKUP(C5,Listas!$A$2:$B$6,2,FALSE)</f>
        <v>0.7</v>
      </c>
      <c r="E5" s="21" t="s">
        <v>96</v>
      </c>
      <c r="F5" s="21">
        <f>VLOOKUP(E5,Listas!$D$2:$E$6,2,FALSE)</f>
        <v>20</v>
      </c>
      <c r="G5" s="21">
        <f t="shared" si="0"/>
        <v>14</v>
      </c>
    </row>
    <row r="6" spans="1:7" ht="30" x14ac:dyDescent="0.25">
      <c r="A6" s="1" t="s">
        <v>65</v>
      </c>
      <c r="B6" s="3" t="s">
        <v>10</v>
      </c>
      <c r="C6" s="21" t="s">
        <v>93</v>
      </c>
      <c r="D6" s="21">
        <f>VLOOKUP(C6,Listas!$A$2:$B$6,2,FALSE)</f>
        <v>0.3</v>
      </c>
      <c r="E6" s="21" t="s">
        <v>94</v>
      </c>
      <c r="F6" s="21">
        <f>VLOOKUP(E6,Listas!$D$2:$E$6,2,FALSE)</f>
        <v>10</v>
      </c>
      <c r="G6" s="21">
        <f t="shared" si="0"/>
        <v>3</v>
      </c>
    </row>
    <row r="7" spans="1:7" x14ac:dyDescent="0.25">
      <c r="A7" s="1" t="s">
        <v>66</v>
      </c>
      <c r="B7" s="3" t="s">
        <v>34</v>
      </c>
      <c r="C7" s="21" t="s">
        <v>97</v>
      </c>
      <c r="D7" s="21">
        <f>VLOOKUP(C7,Listas!$A$2:$B$6,2,FALSE)</f>
        <v>0.7</v>
      </c>
      <c r="E7" s="21" t="s">
        <v>96</v>
      </c>
      <c r="F7" s="21">
        <f>VLOOKUP(E7,Listas!$D$2:$E$6,2,FALSE)</f>
        <v>20</v>
      </c>
      <c r="G7" s="21">
        <f t="shared" si="0"/>
        <v>14</v>
      </c>
    </row>
    <row r="8" spans="1:7" ht="45" x14ac:dyDescent="0.25">
      <c r="A8" s="1" t="s">
        <v>67</v>
      </c>
      <c r="B8" s="3" t="s">
        <v>12</v>
      </c>
      <c r="C8" s="21" t="s">
        <v>93</v>
      </c>
      <c r="D8" s="21">
        <f>VLOOKUP(C8,Listas!$A$2:$B$6,2,FALSE)</f>
        <v>0.3</v>
      </c>
      <c r="E8" s="21" t="s">
        <v>96</v>
      </c>
      <c r="F8" s="21">
        <f>VLOOKUP(E8,Listas!$D$2:$E$6,2,FALSE)</f>
        <v>20</v>
      </c>
      <c r="G8" s="21">
        <f t="shared" si="0"/>
        <v>6</v>
      </c>
    </row>
    <row r="9" spans="1:7" ht="30" x14ac:dyDescent="0.25">
      <c r="A9" s="1" t="s">
        <v>68</v>
      </c>
      <c r="B9" s="3" t="s">
        <v>16</v>
      </c>
      <c r="C9" s="21" t="s">
        <v>93</v>
      </c>
      <c r="D9" s="21">
        <f>VLOOKUP(C9,Listas!$A$2:$B$6,2,FALSE)</f>
        <v>0.3</v>
      </c>
      <c r="E9" s="21" t="s">
        <v>98</v>
      </c>
      <c r="F9" s="21">
        <f>VLOOKUP(E9,Listas!$D$2:$E$6,2,FALSE)</f>
        <v>40</v>
      </c>
      <c r="G9" s="21">
        <f t="shared" si="0"/>
        <v>12</v>
      </c>
    </row>
    <row r="10" spans="1:7" ht="30" x14ac:dyDescent="0.25">
      <c r="A10" s="1" t="s">
        <v>69</v>
      </c>
      <c r="B10" s="3" t="s">
        <v>18</v>
      </c>
      <c r="C10" s="21" t="s">
        <v>95</v>
      </c>
      <c r="D10" s="21">
        <f>VLOOKUP(C10,Listas!$A$2:$B$6,2,FALSE)</f>
        <v>0.5</v>
      </c>
      <c r="E10" s="21" t="s">
        <v>94</v>
      </c>
      <c r="F10" s="21">
        <f>VLOOKUP(E10,Listas!$D$2:$E$6,2,FALSE)</f>
        <v>10</v>
      </c>
      <c r="G10" s="21">
        <f t="shared" si="0"/>
        <v>5</v>
      </c>
    </row>
    <row r="11" spans="1:7" x14ac:dyDescent="0.25">
      <c r="A11" s="1" t="s">
        <v>70</v>
      </c>
      <c r="B11" s="3" t="s">
        <v>22</v>
      </c>
      <c r="C11" s="21" t="s">
        <v>93</v>
      </c>
      <c r="D11" s="21">
        <f>VLOOKUP(C11,Listas!$A$2:$B$6,2,FALSE)</f>
        <v>0.3</v>
      </c>
      <c r="E11" s="21" t="s">
        <v>98</v>
      </c>
      <c r="F11" s="21">
        <f>VLOOKUP(E11,Listas!$D$2:$E$6,2,FALSE)</f>
        <v>40</v>
      </c>
      <c r="G11" s="21">
        <f t="shared" si="0"/>
        <v>12</v>
      </c>
    </row>
    <row r="12" spans="1:7" x14ac:dyDescent="0.25">
      <c r="A12" s="1" t="s">
        <v>71</v>
      </c>
      <c r="B12" s="3" t="s">
        <v>20</v>
      </c>
      <c r="C12" s="21" t="s">
        <v>91</v>
      </c>
      <c r="D12" s="21">
        <f>VLOOKUP(C12,Listas!$A$2:$B$6,2,FALSE)</f>
        <v>0.1</v>
      </c>
      <c r="E12" s="21" t="s">
        <v>98</v>
      </c>
      <c r="F12" s="21">
        <f>VLOOKUP(E12,Listas!$D$2:$E$6,2,FALSE)</f>
        <v>40</v>
      </c>
      <c r="G12" s="21">
        <f t="shared" si="0"/>
        <v>4</v>
      </c>
    </row>
    <row r="13" spans="1:7" ht="30" x14ac:dyDescent="0.25">
      <c r="A13" s="1" t="s">
        <v>72</v>
      </c>
      <c r="B13" s="3" t="s">
        <v>21</v>
      </c>
      <c r="C13" s="21" t="s">
        <v>91</v>
      </c>
      <c r="D13" s="21">
        <f>VLOOKUP(C13,Listas!$A$2:$B$6,2,FALSE)</f>
        <v>0.1</v>
      </c>
      <c r="E13" s="21" t="s">
        <v>96</v>
      </c>
      <c r="F13" s="21">
        <f>VLOOKUP(E13,Listas!$D$2:$E$6,2,FALSE)</f>
        <v>20</v>
      </c>
      <c r="G13" s="21">
        <f t="shared" si="0"/>
        <v>2</v>
      </c>
    </row>
    <row r="14" spans="1:7" ht="30" x14ac:dyDescent="0.25">
      <c r="A14" s="1" t="s">
        <v>73</v>
      </c>
      <c r="B14" s="3" t="s">
        <v>25</v>
      </c>
      <c r="C14" s="21" t="s">
        <v>97</v>
      </c>
      <c r="D14" s="21">
        <f>VLOOKUP(C14,Listas!$A$2:$B$6,2,FALSE)</f>
        <v>0.7</v>
      </c>
      <c r="E14" s="21" t="s">
        <v>94</v>
      </c>
      <c r="F14" s="21">
        <f>VLOOKUP(E14,Listas!$D$2:$E$6,2,FALSE)</f>
        <v>10</v>
      </c>
      <c r="G14" s="21">
        <f t="shared" si="0"/>
        <v>7</v>
      </c>
    </row>
    <row r="15" spans="1:7" x14ac:dyDescent="0.25">
      <c r="A15" s="1" t="s">
        <v>74</v>
      </c>
      <c r="B15" s="3" t="s">
        <v>26</v>
      </c>
      <c r="C15" s="21" t="s">
        <v>93</v>
      </c>
      <c r="D15" s="21">
        <f>VLOOKUP(C15,Listas!$A$2:$B$6,2,FALSE)</f>
        <v>0.3</v>
      </c>
      <c r="E15" s="21" t="s">
        <v>98</v>
      </c>
      <c r="F15" s="21">
        <f>VLOOKUP(E15,Listas!$D$2:$E$6,2,FALSE)</f>
        <v>40</v>
      </c>
      <c r="G15" s="21">
        <f t="shared" si="0"/>
        <v>12</v>
      </c>
    </row>
    <row r="16" spans="1:7" ht="30" x14ac:dyDescent="0.25">
      <c r="A16" s="1" t="s">
        <v>75</v>
      </c>
      <c r="B16" s="3" t="s">
        <v>28</v>
      </c>
      <c r="C16" s="21" t="s">
        <v>95</v>
      </c>
      <c r="D16" s="21">
        <f>VLOOKUP(C16,Listas!$A$2:$B$6,2,FALSE)</f>
        <v>0.5</v>
      </c>
      <c r="E16" s="21" t="s">
        <v>96</v>
      </c>
      <c r="F16" s="21">
        <f>VLOOKUP(E16,Listas!$D$2:$E$6,2,FALSE)</f>
        <v>20</v>
      </c>
      <c r="G16" s="21">
        <f t="shared" si="0"/>
        <v>10</v>
      </c>
    </row>
    <row r="17" spans="1:7" x14ac:dyDescent="0.25">
      <c r="A17" s="1" t="s">
        <v>76</v>
      </c>
      <c r="B17" s="3" t="s">
        <v>29</v>
      </c>
      <c r="C17" s="21" t="s">
        <v>91</v>
      </c>
      <c r="D17" s="21">
        <f>VLOOKUP(C17,Listas!$A$2:$B$6,2,FALSE)</f>
        <v>0.1</v>
      </c>
      <c r="E17" s="21" t="s">
        <v>94</v>
      </c>
      <c r="F17" s="21">
        <f>VLOOKUP(E17,Listas!$D$2:$E$6,2,FALSE)</f>
        <v>10</v>
      </c>
      <c r="G17" s="21">
        <f t="shared" si="0"/>
        <v>1</v>
      </c>
    </row>
    <row r="18" spans="1:7" ht="30" x14ac:dyDescent="0.25">
      <c r="A18" s="1" t="s">
        <v>77</v>
      </c>
      <c r="B18" s="3" t="s">
        <v>30</v>
      </c>
      <c r="C18" s="21" t="s">
        <v>93</v>
      </c>
      <c r="D18" s="21">
        <f>VLOOKUP(C18,Listas!$A$2:$B$6,2,FALSE)</f>
        <v>0.3</v>
      </c>
      <c r="E18" s="21" t="s">
        <v>96</v>
      </c>
      <c r="F18" s="21">
        <f>VLOOKUP(E18,Listas!$D$2:$E$6,2,FALSE)</f>
        <v>20</v>
      </c>
      <c r="G18" s="21">
        <f t="shared" si="0"/>
        <v>6</v>
      </c>
    </row>
    <row r="19" spans="1:7" x14ac:dyDescent="0.25">
      <c r="A19" s="1" t="s">
        <v>78</v>
      </c>
      <c r="B19" s="3" t="s">
        <v>31</v>
      </c>
      <c r="C19" s="21" t="s">
        <v>93</v>
      </c>
      <c r="D19" s="21">
        <f>VLOOKUP(C19,Listas!$A$2:$B$6,2,FALSE)</f>
        <v>0.3</v>
      </c>
      <c r="E19" s="21" t="s">
        <v>96</v>
      </c>
      <c r="F19" s="21">
        <f>VLOOKUP(E19,Listas!$D$2:$E$6,2,FALSE)</f>
        <v>20</v>
      </c>
      <c r="G19" s="21">
        <f t="shared" si="0"/>
        <v>6</v>
      </c>
    </row>
    <row r="20" spans="1:7" ht="30" x14ac:dyDescent="0.25">
      <c r="A20" s="1" t="s">
        <v>79</v>
      </c>
      <c r="B20" s="3" t="s">
        <v>32</v>
      </c>
      <c r="C20" s="21" t="s">
        <v>93</v>
      </c>
      <c r="D20" s="21">
        <f>VLOOKUP(C20,Listas!$A$2:$B$6,2,FALSE)</f>
        <v>0.3</v>
      </c>
      <c r="E20" s="21" t="s">
        <v>96</v>
      </c>
      <c r="F20" s="21">
        <f>VLOOKUP(E20,Listas!$D$2:$E$6,2,FALSE)</f>
        <v>20</v>
      </c>
      <c r="G20" s="21">
        <f t="shared" si="0"/>
        <v>6</v>
      </c>
    </row>
    <row r="21" spans="1:7" x14ac:dyDescent="0.25">
      <c r="A21" s="1" t="s">
        <v>80</v>
      </c>
      <c r="B21" s="3" t="s">
        <v>40</v>
      </c>
      <c r="C21" s="21" t="s">
        <v>95</v>
      </c>
      <c r="D21" s="21">
        <f>VLOOKUP(C21,Listas!$A$2:$B$6,2,FALSE)</f>
        <v>0.5</v>
      </c>
      <c r="E21" s="21" t="s">
        <v>96</v>
      </c>
      <c r="F21" s="21">
        <f>VLOOKUP(E21,Listas!$D$2:$E$6,2,FALSE)</f>
        <v>20</v>
      </c>
      <c r="G21" s="21">
        <f t="shared" si="0"/>
        <v>10</v>
      </c>
    </row>
    <row r="22" spans="1:7" x14ac:dyDescent="0.25">
      <c r="A22" s="1" t="s">
        <v>81</v>
      </c>
      <c r="B22" s="3" t="s">
        <v>43</v>
      </c>
      <c r="C22" s="21" t="s">
        <v>95</v>
      </c>
      <c r="D22" s="21">
        <f>VLOOKUP(C22,Listas!$A$2:$B$6,2,FALSE)</f>
        <v>0.5</v>
      </c>
      <c r="E22" s="21" t="s">
        <v>94</v>
      </c>
      <c r="F22" s="21">
        <f>VLOOKUP(E22,Listas!$D$2:$E$6,2,FALSE)</f>
        <v>10</v>
      </c>
      <c r="G22" s="21">
        <f t="shared" si="0"/>
        <v>5</v>
      </c>
    </row>
    <row r="23" spans="1:7" x14ac:dyDescent="0.25">
      <c r="A23" s="1" t="s">
        <v>82</v>
      </c>
      <c r="B23" s="3" t="s">
        <v>45</v>
      </c>
      <c r="C23" s="21" t="s">
        <v>93</v>
      </c>
      <c r="D23" s="21">
        <f>VLOOKUP(C23,Listas!$A$2:$B$6,2,FALSE)</f>
        <v>0.3</v>
      </c>
      <c r="E23" s="21" t="s">
        <v>94</v>
      </c>
      <c r="F23" s="21">
        <f>VLOOKUP(E23,Listas!$D$2:$E$6,2,FALSE)</f>
        <v>10</v>
      </c>
      <c r="G23" s="21">
        <f t="shared" si="0"/>
        <v>3</v>
      </c>
    </row>
    <row r="24" spans="1:7" ht="30" x14ac:dyDescent="0.25">
      <c r="A24" s="1" t="s">
        <v>83</v>
      </c>
      <c r="B24" s="3" t="s">
        <v>37</v>
      </c>
      <c r="C24" s="21" t="s">
        <v>93</v>
      </c>
      <c r="D24" s="21">
        <f>VLOOKUP(C24,Listas!$A$2:$B$6,2,FALSE)</f>
        <v>0.3</v>
      </c>
      <c r="E24" s="21" t="s">
        <v>96</v>
      </c>
      <c r="F24" s="21">
        <f>VLOOKUP(E24,Listas!$D$2:$E$6,2,FALSE)</f>
        <v>20</v>
      </c>
      <c r="G24" s="21">
        <f t="shared" si="0"/>
        <v>6</v>
      </c>
    </row>
    <row r="25" spans="1:7" x14ac:dyDescent="0.25">
      <c r="A25" s="1" t="s">
        <v>84</v>
      </c>
      <c r="B25" s="3" t="s">
        <v>53</v>
      </c>
      <c r="C25" s="21" t="s">
        <v>95</v>
      </c>
      <c r="D25" s="21">
        <f>VLOOKUP(C25,Listas!$A$2:$B$6,2,FALSE)</f>
        <v>0.5</v>
      </c>
      <c r="E25" s="21" t="s">
        <v>94</v>
      </c>
      <c r="F25" s="21">
        <f>VLOOKUP(E25,Listas!$D$2:$E$6,2,FALSE)</f>
        <v>10</v>
      </c>
      <c r="G25" s="21">
        <f t="shared" si="0"/>
        <v>5</v>
      </c>
    </row>
    <row r="26" spans="1:7" x14ac:dyDescent="0.25">
      <c r="A26" s="1" t="s">
        <v>85</v>
      </c>
      <c r="B26" s="3" t="s">
        <v>56</v>
      </c>
      <c r="C26" s="21" t="s">
        <v>93</v>
      </c>
      <c r="D26" s="21">
        <f>VLOOKUP(C26,Listas!$A$2:$B$6,2,FALSE)</f>
        <v>0.3</v>
      </c>
      <c r="E26" s="21" t="s">
        <v>96</v>
      </c>
      <c r="F26" s="21">
        <f>VLOOKUP(E26,Listas!$D$2:$E$6,2,FALSE)</f>
        <v>20</v>
      </c>
      <c r="G26" s="21">
        <f t="shared" si="0"/>
        <v>6</v>
      </c>
    </row>
    <row r="27" spans="1:7" x14ac:dyDescent="0.25">
      <c r="A27" s="1" t="s">
        <v>86</v>
      </c>
      <c r="B27" s="3" t="s">
        <v>41</v>
      </c>
      <c r="C27" s="21" t="s">
        <v>91</v>
      </c>
      <c r="D27" s="21">
        <f>VLOOKUP(C27,Listas!$A$2:$B$6,2,FALSE)</f>
        <v>0.1</v>
      </c>
      <c r="E27" s="21" t="s">
        <v>98</v>
      </c>
      <c r="F27" s="21">
        <f>VLOOKUP(E27,Listas!$D$2:$E$6,2,FALSE)</f>
        <v>40</v>
      </c>
      <c r="G27" s="21">
        <f t="shared" si="0"/>
        <v>4</v>
      </c>
    </row>
    <row r="28" spans="1:7" ht="30" x14ac:dyDescent="0.25">
      <c r="A28" s="1" t="s">
        <v>87</v>
      </c>
      <c r="B28" s="3" t="s">
        <v>46</v>
      </c>
      <c r="C28" s="21" t="s">
        <v>93</v>
      </c>
      <c r="D28" s="21">
        <f>VLOOKUP(C28,Listas!$A$2:$B$6,2,FALSE)</f>
        <v>0.3</v>
      </c>
      <c r="E28" s="21" t="s">
        <v>98</v>
      </c>
      <c r="F28" s="21">
        <f>VLOOKUP(E28,Listas!$D$2:$E$6,2,FALSE)</f>
        <v>40</v>
      </c>
      <c r="G28" s="21">
        <f t="shared" si="0"/>
        <v>12</v>
      </c>
    </row>
    <row r="29" spans="1:7" x14ac:dyDescent="0.25">
      <c r="A29" s="1" t="s">
        <v>88</v>
      </c>
      <c r="B29" s="3" t="s">
        <v>50</v>
      </c>
      <c r="C29" s="21" t="s">
        <v>95</v>
      </c>
      <c r="D29" s="21">
        <f>VLOOKUP(C29,Listas!$A$2:$B$6,2,FALSE)</f>
        <v>0.5</v>
      </c>
      <c r="E29" s="21" t="s">
        <v>94</v>
      </c>
      <c r="F29" s="21">
        <f>VLOOKUP(E29,Listas!$D$2:$E$6,2,FALSE)</f>
        <v>10</v>
      </c>
      <c r="G29" s="21">
        <f t="shared" si="0"/>
        <v>5</v>
      </c>
    </row>
  </sheetData>
  <conditionalFormatting sqref="G3:G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{523D57B2-C6C5-45AC-8291-FC8CBB4CB19B}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3D57B2-C6C5-45AC-8291-FC8CBB4CB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G3:G29</xm:sqref>
        </x14:conditionalFormatting>
        <x14:conditionalFormatting xmlns:xm="http://schemas.microsoft.com/office/excel/2006/main">
          <x14:cfRule type="iconSet" priority="1" id="{C258C53D-3696-4F8A-8D8F-4176FBF413B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G3:G29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Listas!$D$2:$D$6</xm:f>
          </x14:formula1>
          <xm:sqref>E3:E29</xm:sqref>
        </x14:dataValidation>
        <x14:dataValidation type="list" allowBlank="1" showInputMessage="1" showErrorMessage="1">
          <x14:formula1>
            <xm:f>Listas!$A$2:$A$6</xm:f>
          </x14:formula1>
          <xm:sqref>C3:C29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2" sqref="C22"/>
    </sheetView>
  </sheetViews>
  <sheetFormatPr baseColWidth="10" defaultRowHeight="15" x14ac:dyDescent="0.25"/>
  <cols>
    <col min="1" max="1" width="5" customWidth="1"/>
    <col min="2" max="2" width="33.5703125" bestFit="1" customWidth="1"/>
    <col min="3" max="3" width="61" customWidth="1"/>
    <col min="4" max="4" width="8.85546875" bestFit="1" customWidth="1"/>
    <col min="5" max="5" width="13.28515625" customWidth="1"/>
    <col min="6" max="6" width="15.7109375" bestFit="1" customWidth="1"/>
    <col min="7" max="7" width="13.85546875" bestFit="1" customWidth="1"/>
    <col min="8" max="8" width="19.7109375" bestFit="1" customWidth="1"/>
  </cols>
  <sheetData>
    <row r="1" spans="1:9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104</v>
      </c>
      <c r="F1" s="4" t="s">
        <v>110</v>
      </c>
      <c r="G1" s="4" t="s">
        <v>111</v>
      </c>
      <c r="H1" s="4" t="s">
        <v>112</v>
      </c>
    </row>
    <row r="2" spans="1:9" ht="75" x14ac:dyDescent="0.25">
      <c r="A2" s="1" t="s">
        <v>62</v>
      </c>
      <c r="B2" s="3" t="s">
        <v>23</v>
      </c>
      <c r="C2" s="3" t="s">
        <v>5</v>
      </c>
      <c r="D2" s="3" t="s">
        <v>15</v>
      </c>
      <c r="E2" s="21">
        <v>12</v>
      </c>
    </row>
    <row r="3" spans="1:9" ht="45" x14ac:dyDescent="0.25">
      <c r="A3" s="1" t="s">
        <v>64</v>
      </c>
      <c r="B3" s="3" t="s">
        <v>7</v>
      </c>
      <c r="C3" s="3" t="s">
        <v>9</v>
      </c>
      <c r="D3" s="2" t="s">
        <v>4</v>
      </c>
      <c r="E3" s="21">
        <v>14</v>
      </c>
    </row>
    <row r="4" spans="1:9" ht="30" x14ac:dyDescent="0.25">
      <c r="A4" s="1" t="s">
        <v>66</v>
      </c>
      <c r="B4" s="3" t="s">
        <v>34</v>
      </c>
      <c r="C4" s="3" t="s">
        <v>13</v>
      </c>
      <c r="D4" s="2" t="s">
        <v>4</v>
      </c>
      <c r="E4" s="21">
        <v>14</v>
      </c>
    </row>
    <row r="5" spans="1:9" ht="60" x14ac:dyDescent="0.25">
      <c r="A5" s="1" t="s">
        <v>68</v>
      </c>
      <c r="B5" s="3" t="s">
        <v>16</v>
      </c>
      <c r="C5" s="3" t="s">
        <v>17</v>
      </c>
      <c r="D5" s="3" t="s">
        <v>15</v>
      </c>
      <c r="E5" s="21">
        <v>12</v>
      </c>
    </row>
    <row r="6" spans="1:9" ht="45" x14ac:dyDescent="0.25">
      <c r="A6" s="1" t="s">
        <v>70</v>
      </c>
      <c r="B6" s="3" t="s">
        <v>22</v>
      </c>
      <c r="C6" s="3" t="s">
        <v>58</v>
      </c>
      <c r="D6" s="3" t="s">
        <v>15</v>
      </c>
      <c r="E6" s="21">
        <v>12</v>
      </c>
    </row>
    <row r="7" spans="1:9" ht="30" x14ac:dyDescent="0.25">
      <c r="A7" s="1" t="s">
        <v>74</v>
      </c>
      <c r="B7" s="3" t="s">
        <v>26</v>
      </c>
      <c r="C7" s="3" t="s">
        <v>42</v>
      </c>
      <c r="D7" s="3" t="s">
        <v>27</v>
      </c>
      <c r="E7" s="21">
        <v>12</v>
      </c>
    </row>
    <row r="8" spans="1:9" ht="30" x14ac:dyDescent="0.25">
      <c r="A8" s="1" t="s">
        <v>75</v>
      </c>
      <c r="B8" s="3" t="s">
        <v>28</v>
      </c>
      <c r="C8" s="3" t="s">
        <v>55</v>
      </c>
      <c r="D8" s="2" t="s">
        <v>4</v>
      </c>
      <c r="E8" s="21">
        <v>10</v>
      </c>
    </row>
    <row r="9" spans="1:9" ht="30" x14ac:dyDescent="0.25">
      <c r="A9" s="1" t="s">
        <v>80</v>
      </c>
      <c r="B9" s="2" t="s">
        <v>40</v>
      </c>
      <c r="C9" s="3" t="s">
        <v>35</v>
      </c>
      <c r="D9" s="3" t="s">
        <v>15</v>
      </c>
      <c r="E9" s="21">
        <v>10</v>
      </c>
    </row>
    <row r="10" spans="1:9" ht="45" x14ac:dyDescent="0.25">
      <c r="A10" s="1" t="s">
        <v>87</v>
      </c>
      <c r="B10" s="2" t="s">
        <v>46</v>
      </c>
      <c r="C10" s="3" t="s">
        <v>52</v>
      </c>
      <c r="D10" s="2" t="s">
        <v>4</v>
      </c>
      <c r="E10" s="21">
        <v>12</v>
      </c>
    </row>
    <row r="11" spans="1:9" x14ac:dyDescent="0.25">
      <c r="I11">
        <f>108/193</f>
        <v>0.55958549222797926</v>
      </c>
    </row>
  </sheetData>
  <conditionalFormatting sqref="E2:E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{913A016E-4385-44DD-9568-BC285970E785}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3A016E-4385-44DD-9568-BC285970E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Identificados</vt:lpstr>
      <vt:lpstr>Listas</vt:lpstr>
      <vt:lpstr>Matriz de Exposición</vt:lpstr>
      <vt:lpstr>Identificados para Word</vt:lpstr>
      <vt:lpstr>Analisis para Word</vt:lpstr>
      <vt:lpstr>Plan de Riesgos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Marchetti</dc:creator>
  <cp:lastModifiedBy>Diego Marchetti</cp:lastModifiedBy>
  <dcterms:created xsi:type="dcterms:W3CDTF">2018-09-11T20:21:42Z</dcterms:created>
  <dcterms:modified xsi:type="dcterms:W3CDTF">2018-10-02T20:48:41Z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707d1711-e2d8-452c-8c8d-9f20924c2620</vt:lpwstr>
  </property>
</Properties>
</file>