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fi\Downloads\"/>
    </mc:Choice>
  </mc:AlternateContent>
  <xr:revisionPtr revIDLastSave="0" documentId="13_ncr:1_{E7894AB7-465F-4B3A-B27D-9823FB6F743E}" xr6:coauthVersionLast="47" xr6:coauthVersionMax="47" xr10:uidLastSave="{00000000-0000-0000-0000-000000000000}"/>
  <bookViews>
    <workbookView xWindow="-120" yWindow="-120" windowWidth="20730" windowHeight="11160" xr2:uid="{463C579C-87B5-A641-8870-B0732FEABFB6}"/>
  </bookViews>
  <sheets>
    <sheet name="Integrantes" sheetId="2" r:id="rId1"/>
    <sheet name="Ejemplo Ref Relativa y Absoluta" sheetId="1" r:id="rId2"/>
    <sheet name="Grafic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J10" i="1"/>
  <c r="J14" i="1"/>
  <c r="J17" i="1"/>
  <c r="J18" i="1"/>
  <c r="J8" i="1"/>
  <c r="H17" i="1"/>
  <c r="H20" i="1"/>
  <c r="H8" i="1"/>
  <c r="G19" i="1"/>
  <c r="J19" i="1" s="1"/>
  <c r="G20" i="1"/>
  <c r="J20" i="1" s="1"/>
  <c r="G18" i="1"/>
  <c r="H18" i="1" s="1"/>
  <c r="G16" i="1"/>
  <c r="J16" i="1" s="1"/>
  <c r="G15" i="1"/>
  <c r="J15" i="1" s="1"/>
  <c r="G11" i="1"/>
  <c r="J11" i="1" s="1"/>
  <c r="G12" i="1"/>
  <c r="J12" i="1" s="1"/>
  <c r="G13" i="1"/>
  <c r="J13" i="1" s="1"/>
  <c r="G10" i="1"/>
  <c r="H10" i="1" s="1"/>
  <c r="G17" i="1"/>
  <c r="G14" i="1"/>
  <c r="H14" i="1" s="1"/>
  <c r="G9" i="1"/>
  <c r="J9" i="1" s="1"/>
  <c r="H9" i="1" l="1"/>
  <c r="H21" i="1" s="1"/>
  <c r="H16" i="1"/>
  <c r="H12" i="1"/>
  <c r="H19" i="1"/>
  <c r="H15" i="1"/>
  <c r="H11" i="1"/>
  <c r="H13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G8" authorId="0" shapeId="0" xr:uid="{63D81200-8D75-A64A-B940-8C063D913F0B}">
      <text>
        <r>
          <rPr>
            <b/>
            <sz val="10"/>
            <color rgb="FF000000"/>
            <rFont val="Tahoma"/>
            <family val="2"/>
          </rPr>
          <t xml:space="preserve">La referencia absoluta es la celda m$3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8" authorId="0" shapeId="0" xr:uid="{FA440808-F997-E74B-A191-45B4F61F9068}">
      <text>
        <r>
          <rPr>
            <b/>
            <sz val="10"/>
            <color rgb="FF000000"/>
            <rFont val="Tahoma"/>
            <family val="2"/>
          </rPr>
          <t xml:space="preserve">Esta formula usa referencias relativas a su ubicacion por filas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<sst xmlns="http://schemas.openxmlformats.org/spreadsheetml/2006/main" count="46" uniqueCount="46">
  <si>
    <t>ID</t>
  </si>
  <si>
    <t>NOMBRE</t>
  </si>
  <si>
    <t>SUBTOTAL</t>
  </si>
  <si>
    <t>REFERENCIA ABSOLUTA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</si>
  <si>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</si>
  <si>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</si>
  <si>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</si>
  <si>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</si>
  <si>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</si>
  <si>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</si>
  <si>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</si>
  <si>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</si>
  <si>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</si>
  <si>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</si>
  <si>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</si>
  <si>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</si>
  <si>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</si>
  <si>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COMPRAS AREA DE TECNOLOGIA POLI 2022</t>
  </si>
  <si>
    <t>Monitor 21"</t>
  </si>
  <si>
    <t>Escritorio Madera</t>
  </si>
  <si>
    <t>Silla Oficina</t>
  </si>
  <si>
    <t>Dock multipuertos</t>
  </si>
  <si>
    <t>Portatil 15"</t>
  </si>
  <si>
    <t>Teclado inalambrico</t>
  </si>
  <si>
    <t>Mouse bluetooth</t>
  </si>
  <si>
    <t>Telefono fijo tipo oficina</t>
  </si>
  <si>
    <t>Resma de papel</t>
  </si>
  <si>
    <t>Regulador de energia</t>
  </si>
  <si>
    <t>COSTO DE LISTA</t>
  </si>
  <si>
    <t>Impresora Laser</t>
  </si>
  <si>
    <t>Mueble Organizador</t>
  </si>
  <si>
    <t>Memoria USB 16gb</t>
  </si>
  <si>
    <t>IVA Descontado</t>
  </si>
  <si>
    <t xml:space="preserve"> Producto con IVA representa el 119% del valor original</t>
  </si>
  <si>
    <t xml:space="preserve">CANTIDAD </t>
  </si>
  <si>
    <t>Costo Luego de descuento</t>
  </si>
  <si>
    <t>Total Descuento</t>
  </si>
  <si>
    <t>TOTAL A PAGAR</t>
  </si>
  <si>
    <t>INTEGRANTES PARTICIPANTES DEL CONSOLIDADO</t>
  </si>
  <si>
    <t>Codigo</t>
  </si>
  <si>
    <t>Nombre y apellidos</t>
  </si>
  <si>
    <t>Diego Fernando Dorado Pismag</t>
  </si>
  <si>
    <t>NOTA: Los productos en amarillo no participaron en el beneficio de exencion de IVA</t>
  </si>
  <si>
    <t>Explicacion ejemplo:  Para el 2022 el gobierno nacional decreto tres dias sin IVA para impulsar el comercio electronico y presencial, el cual consiste en la posibilidad de adquirir productos que normalmente estan gravados con un IVA de 19% sin este valor. Este beneficio presenta algunas condiciones como el tipo de productos a los que no aplica la exencion ya sea por su valor que supera los topes  o por que ya estan excluidos de IVA en dias normales. Cabe aclarar que los valores son ficticios y solo tienen validez para el ejemplo planteado, estos no representan la realidad de los productos que aplican o no en el beneficio asi como su monto de descuento.</t>
  </si>
  <si>
    <t xml:space="preserve"> REFERENCIAS ABSOLUTAS Y RELATIVAS</t>
  </si>
  <si>
    <t>Jorge Eliecer Barajas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</si>
</sst>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2" borderId="1" xfId="0" applyNumberFormat="1" applyFill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4" fontId="0" fillId="0" borderId="9" xfId="0" applyNumberFormat="1" applyBorder="1"/>
    <xf numFmtId="0" fontId="0" fillId="0" borderId="0" xfId="0" applyBorder="1"/>
    <xf numFmtId="164" fontId="0" fillId="0" borderId="12" xfId="0" applyNumberFormat="1" applyBorder="1" applyAlignment="1"/>
    <xf numFmtId="0" fontId="0" fillId="0" borderId="13" xfId="0" applyBorder="1" applyAlignment="1"/>
    <xf numFmtId="164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2" fontId="0" fillId="0" borderId="6" xfId="0" applyNumberFormat="1" applyBorder="1"/>
    <xf numFmtId="0" fontId="0" fillId="0" borderId="7" xfId="0" applyBorder="1" applyAlignment="1">
      <alignment horizontal="center" wrapText="1"/>
    </xf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'Ejemplo Ref Relativa y Absoluta'!$F$7</c:f>
              <c:strCache>
                <c:ptCount val="1"/>
                <c:pt idx="0">
                  <c:v>COSTO DE LISTA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Absoluta'!$F$8:$F$20</c:f>
              <c:numCache>
                <c:formatCode>"$"#,##0</c:formatCode>
                <c:ptCount val="13"/>
                <c:pt idx="0">
                  <c:v>630000</c:v>
                </c:pt>
                <c:pt idx="1">
                  <c:v>280000</c:v>
                </c:pt>
                <c:pt idx="2">
                  <c:v>220000</c:v>
                </c:pt>
                <c:pt idx="3">
                  <c:v>700000</c:v>
                </c:pt>
                <c:pt idx="4">
                  <c:v>71000</c:v>
                </c:pt>
                <c:pt idx="5">
                  <c:v>320000</c:v>
                </c:pt>
                <c:pt idx="6">
                  <c:v>3500000</c:v>
                </c:pt>
                <c:pt idx="7">
                  <c:v>60000</c:v>
                </c:pt>
                <c:pt idx="8">
                  <c:v>150000</c:v>
                </c:pt>
                <c:pt idx="9">
                  <c:v>70000</c:v>
                </c:pt>
                <c:pt idx="10">
                  <c:v>17000</c:v>
                </c:pt>
                <c:pt idx="11">
                  <c:v>60000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A01-A39F-F66333B0A012}"/>
            </c:ext>
          </c:extLst>
        </c:ser>
        <c:ser>
          <c:idx val="1"/>
          <c:order val="1"/>
          <c:tx>
            <c:strRef>
              <c:f>'Ejemplo Ref Relativa y Absoluta'!$G$7</c:f>
              <c:strCache>
                <c:ptCount val="1"/>
                <c:pt idx="0">
                  <c:v>Costo Luego de 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Absoluta'!$G$8:$G$20</c:f>
              <c:numCache>
                <c:formatCode>"$"#,##0</c:formatCode>
                <c:ptCount val="13"/>
                <c:pt idx="0">
                  <c:v>529411.76470588241</c:v>
                </c:pt>
                <c:pt idx="1">
                  <c:v>280000</c:v>
                </c:pt>
                <c:pt idx="2" formatCode="&quot;$&quot;#,##0.00">
                  <c:v>184873.94957983194</c:v>
                </c:pt>
                <c:pt idx="3" formatCode="&quot;$&quot;#,##0.00">
                  <c:v>588235.29411764711</c:v>
                </c:pt>
                <c:pt idx="4" formatCode="&quot;$&quot;#,##0.00">
                  <c:v>59663.865546218491</c:v>
                </c:pt>
                <c:pt idx="5" formatCode="&quot;$&quot;#,##0.00">
                  <c:v>268907.56302521011</c:v>
                </c:pt>
                <c:pt idx="6">
                  <c:v>3500000</c:v>
                </c:pt>
                <c:pt idx="7" formatCode="&quot;$&quot;#,##0.00">
                  <c:v>50420.168067226892</c:v>
                </c:pt>
                <c:pt idx="8" formatCode="&quot;$&quot;#,##0.00">
                  <c:v>126050.42016806723</c:v>
                </c:pt>
                <c:pt idx="9">
                  <c:v>70000</c:v>
                </c:pt>
                <c:pt idx="10" formatCode="&quot;$&quot;#,##0.00">
                  <c:v>14285.714285714286</c:v>
                </c:pt>
                <c:pt idx="11" formatCode="&quot;$&quot;#,##0.00">
                  <c:v>50420.168067226892</c:v>
                </c:pt>
                <c:pt idx="12" formatCode="&quot;$&quot;#,##0.00">
                  <c:v>26890.756302521011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A01-A39F-F66333B0A012}"/>
            </c:ext>
          </c:extLst>
        </c:ser>
        <c:ser>
          <c:idx val="2"/>
          <c:order val="2"/>
          <c:tx>
            <c:strRef>
              <c:f>'Ejemplo Ref Relativa y Absoluta'!$H$7</c:f>
              <c:strCache>
                <c:ptCount val="1"/>
                <c:pt idx="0">
                  <c:v>IVA Descontado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Absoluta'!$H$8:$H$20</c:f>
              <c:numCache>
                <c:formatCode>"$"#,##0</c:formatCode>
                <c:ptCount val="13"/>
                <c:pt idx="0">
                  <c:v>100588.23529411759</c:v>
                </c:pt>
                <c:pt idx="1">
                  <c:v>0</c:v>
                </c:pt>
                <c:pt idx="2">
                  <c:v>35126.05042016806</c:v>
                </c:pt>
                <c:pt idx="3">
                  <c:v>111764.70588235289</c:v>
                </c:pt>
                <c:pt idx="4">
                  <c:v>11336.134453781509</c:v>
                </c:pt>
                <c:pt idx="5">
                  <c:v>51092.436974789889</c:v>
                </c:pt>
                <c:pt idx="6">
                  <c:v>0</c:v>
                </c:pt>
                <c:pt idx="7">
                  <c:v>9579.8319327731078</c:v>
                </c:pt>
                <c:pt idx="8">
                  <c:v>23949.579831932773</c:v>
                </c:pt>
                <c:pt idx="9">
                  <c:v>0</c:v>
                </c:pt>
                <c:pt idx="10">
                  <c:v>2714.2857142857138</c:v>
                </c:pt>
                <c:pt idx="11">
                  <c:v>9579.8319327731078</c:v>
                </c:pt>
                <c:pt idx="12">
                  <c:v>5109.2436974789889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F-4A01-A39F-F66333B0A012}"/>
            </c:ext>
          </c:extLst>
        </c:ser>
        <c:ser>
          <c:idx val="3"/>
          <c:order val="3"/>
          <c:tx>
            <c:strRef>
              <c:f>'Ejemplo Ref Relativa y Absoluta'!$I$7</c:f>
              <c:strCache>
                <c:ptCount val="1"/>
                <c:pt idx="0">
                  <c:v>CANTIDAD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Absoluta'!$I$8:$I$20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F-4A01-A39F-F66333B0A012}"/>
            </c:ext>
          </c:extLst>
        </c:ser>
        <c:ser>
          <c:idx val="4"/>
          <c:order val="4"/>
          <c:tx>
            <c:strRef>
              <c:f>'Ejemplo Ref Relativa y Absoluta'!$J$7</c:f>
              <c:strCache>
                <c:ptCount val="1"/>
                <c:pt idx="0">
                  <c:v>SUBTOTAL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Absoluta'!$J$8:$J$20</c:f>
              <c:numCache>
                <c:formatCode>"$"#,##0</c:formatCode>
                <c:ptCount val="13"/>
                <c:pt idx="0">
                  <c:v>3176470.5882352944</c:v>
                </c:pt>
                <c:pt idx="1">
                  <c:v>840000</c:v>
                </c:pt>
                <c:pt idx="2">
                  <c:v>554621.84873949585</c:v>
                </c:pt>
                <c:pt idx="3">
                  <c:v>588235.29411764711</c:v>
                </c:pt>
                <c:pt idx="4">
                  <c:v>178991.59663865546</c:v>
                </c:pt>
                <c:pt idx="5">
                  <c:v>806722.68907563039</c:v>
                </c:pt>
                <c:pt idx="6">
                  <c:v>10500000</c:v>
                </c:pt>
                <c:pt idx="7">
                  <c:v>151260.50420168068</c:v>
                </c:pt>
                <c:pt idx="8">
                  <c:v>126050.42016806723</c:v>
                </c:pt>
                <c:pt idx="9">
                  <c:v>210000</c:v>
                </c:pt>
                <c:pt idx="10">
                  <c:v>71428.571428571435</c:v>
                </c:pt>
                <c:pt idx="11">
                  <c:v>151260.50420168068</c:v>
                </c:pt>
                <c:pt idx="12">
                  <c:v>80672.268907563033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F-4A01-A39F-F66333B0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287135"/>
        <c:axId val="2066287967"/>
        <c:axId val="0"/>
      </c:bar3DChart>
      <c:catAx>
        <c:axId val="20662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287967"/>
        <c:crosses val="autoZero"/>
        <c:auto val="1"/>
        <c:lblAlgn val="ctr"/>
        <c:lblOffset val="100"/>
        <c:noMultiLvlLbl val="0"/>
      </c:catAx>
      <c:valAx>
        <c:axId val="20662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MERCANCIA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28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0</xdr:row>
      <xdr:rowOff>57149</xdr:rowOff>
    </xdr:from>
    <xdr:to>
      <xdr:col>13</xdr:col>
      <xdr:colOff>447676</xdr:colOff>
      <xdr:row>28</xdr:row>
      <xdr:rowOff>144449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744438-3285-4219-90D6-F19A0A91C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37A6-1EBF-3A46-B27B-BBA68AAF278B}">
  <dimension ref="B4:F8"/>
  <sheetViews>
    <sheetView tabSelected="1" zoomScale="110" zoomScaleNormal="110" workbookViewId="0">
      <selection activeCell="C8" sqref="C8"/>
    </sheetView>
  </sheetViews>
  <sheetFormatPr baseColWidth="10" defaultRowHeight="15.75" x14ac:dyDescent="0.25"/>
  <sheetData>
    <row r="4" spans="2:6" ht="16.5" thickBot="1" x14ac:dyDescent="0.3">
      <c r="B4" s="23" t="s">
        <v>38</v>
      </c>
      <c r="C4" s="23"/>
      <c r="D4" s="23"/>
      <c r="E4" s="23"/>
      <c r="F4" s="23"/>
    </row>
    <row r="5" spans="2:6" x14ac:dyDescent="0.25">
      <c r="B5" s="17" t="s">
        <v>39</v>
      </c>
      <c r="C5" s="24" t="s">
        <v>40</v>
      </c>
      <c r="D5" s="24"/>
      <c r="E5" s="24"/>
      <c r="F5" s="25"/>
    </row>
    <row r="6" spans="2:6" x14ac:dyDescent="0.25">
      <c r="B6" s="22">
        <v>100298169</v>
      </c>
      <c r="C6" s="26" t="s">
        <v>41</v>
      </c>
      <c r="D6" s="26"/>
      <c r="E6" s="26"/>
      <c r="F6" s="27"/>
    </row>
    <row r="7" spans="2:6" x14ac:dyDescent="0.25">
      <c r="B7" s="18">
        <v>100296369</v>
      </c>
      <c r="C7" s="26" t="s">
        <v>45</v>
      </c>
      <c r="D7" s="26"/>
      <c r="E7" s="26"/>
      <c r="F7" s="27"/>
    </row>
    <row r="8" spans="2:6" ht="16.5" thickBot="1" x14ac:dyDescent="0.3">
      <c r="B8" s="19"/>
      <c r="C8" s="20"/>
      <c r="D8" s="20"/>
      <c r="E8" s="20"/>
      <c r="F8" s="21"/>
    </row>
  </sheetData>
  <mergeCells count="4">
    <mergeCell ref="B4:F4"/>
    <mergeCell ref="C5:F5"/>
    <mergeCell ref="C6:F6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66BF-5817-AC43-981A-7D32BC46A9E0}">
  <dimension ref="D2:M29"/>
  <sheetViews>
    <sheetView showGridLines="0" zoomScale="70" zoomScaleNormal="70" workbookViewId="0">
      <selection activeCell="M16" sqref="M16"/>
    </sheetView>
  </sheetViews>
  <sheetFormatPr baseColWidth="10" defaultRowHeight="15.75" x14ac:dyDescent="0.25"/>
  <cols>
    <col min="4" max="4" width="6.625" customWidth="1"/>
    <col min="5" max="5" width="21.5" customWidth="1"/>
    <col min="6" max="6" width="15.375" customWidth="1"/>
    <col min="7" max="7" width="21.375" customWidth="1"/>
    <col min="8" max="9" width="13.875" customWidth="1"/>
    <col min="10" max="10" width="15.5" customWidth="1"/>
    <col min="11" max="11" width="7.625" customWidth="1"/>
    <col min="12" max="12" width="16.375" customWidth="1"/>
  </cols>
  <sheetData>
    <row r="2" spans="4:13" ht="16.5" thickBot="1" x14ac:dyDescent="0.3"/>
    <row r="3" spans="4:13" x14ac:dyDescent="0.25">
      <c r="D3" s="34" t="s">
        <v>44</v>
      </c>
      <c r="E3" s="40"/>
      <c r="F3" s="40"/>
      <c r="G3" s="40"/>
      <c r="H3" s="40"/>
      <c r="I3" s="40"/>
      <c r="J3" s="35"/>
      <c r="L3" s="34" t="s">
        <v>3</v>
      </c>
      <c r="M3" s="35"/>
    </row>
    <row r="4" spans="4:13" x14ac:dyDescent="0.25">
      <c r="D4" s="41"/>
      <c r="E4" s="33"/>
      <c r="F4" s="33"/>
      <c r="G4" s="33"/>
      <c r="H4" s="33"/>
      <c r="I4" s="33"/>
      <c r="J4" s="42"/>
      <c r="L4" s="36" t="s">
        <v>33</v>
      </c>
      <c r="M4" s="37">
        <v>1.19</v>
      </c>
    </row>
    <row r="5" spans="4:13" ht="16.5" thickBot="1" x14ac:dyDescent="0.3">
      <c r="D5" s="41" t="s">
        <v>17</v>
      </c>
      <c r="E5" s="33"/>
      <c r="F5" s="33"/>
      <c r="G5" s="33"/>
      <c r="H5" s="33"/>
      <c r="I5" s="33"/>
      <c r="J5" s="42"/>
      <c r="L5" s="38"/>
      <c r="M5" s="39"/>
    </row>
    <row r="6" spans="4:13" x14ac:dyDescent="0.25">
      <c r="D6" s="41"/>
      <c r="E6" s="33"/>
      <c r="F6" s="33"/>
      <c r="G6" s="33"/>
      <c r="H6" s="33"/>
      <c r="I6" s="33"/>
      <c r="J6" s="42"/>
    </row>
    <row r="7" spans="4:13" x14ac:dyDescent="0.25">
      <c r="D7" s="30" t="s">
        <v>0</v>
      </c>
      <c r="E7" s="31" t="s">
        <v>1</v>
      </c>
      <c r="F7" s="31" t="s">
        <v>28</v>
      </c>
      <c r="G7" s="31" t="s">
        <v>35</v>
      </c>
      <c r="H7" s="31" t="s">
        <v>32</v>
      </c>
      <c r="I7" s="31" t="s">
        <v>34</v>
      </c>
      <c r="J7" s="32" t="s">
        <v>2</v>
      </c>
      <c r="K7" s="2"/>
    </row>
    <row r="8" spans="4:13" x14ac:dyDescent="0.25">
      <c r="D8" s="6" t="s">
        <v>4</v>
      </c>
      <c r="E8" s="1" t="s">
        <v>18</v>
      </c>
      <c r="F8" s="3">
        <v>630000</v>
      </c>
      <c r="G8" s="3">
        <f>F8/M$4</f>
        <v>529411.76470588241</v>
      </c>
      <c r="H8" s="3">
        <f>F8-G8</f>
        <v>100588.23529411759</v>
      </c>
      <c r="I8" s="1">
        <v>6</v>
      </c>
      <c r="J8" s="7">
        <f>G8*I8</f>
        <v>3176470.5882352944</v>
      </c>
      <c r="K8" s="13"/>
    </row>
    <row r="9" spans="4:13" x14ac:dyDescent="0.25">
      <c r="D9" s="6" t="s">
        <v>5</v>
      </c>
      <c r="E9" s="1" t="s">
        <v>19</v>
      </c>
      <c r="F9" s="5">
        <v>280000</v>
      </c>
      <c r="G9" s="5">
        <f>F9</f>
        <v>280000</v>
      </c>
      <c r="H9" s="3">
        <f t="shared" ref="H9:H20" si="0">F9-G9</f>
        <v>0</v>
      </c>
      <c r="I9" s="1">
        <v>3</v>
      </c>
      <c r="J9" s="7">
        <f t="shared" ref="J9:J20" si="1">G9*I9</f>
        <v>840000</v>
      </c>
      <c r="K9" s="13"/>
    </row>
    <row r="10" spans="4:13" x14ac:dyDescent="0.25">
      <c r="D10" s="6" t="s">
        <v>6</v>
      </c>
      <c r="E10" s="1" t="s">
        <v>20</v>
      </c>
      <c r="F10" s="3">
        <v>220000</v>
      </c>
      <c r="G10" s="4">
        <f>F10/M$4</f>
        <v>184873.94957983194</v>
      </c>
      <c r="H10" s="3">
        <f t="shared" si="0"/>
        <v>35126.05042016806</v>
      </c>
      <c r="I10" s="1">
        <v>3</v>
      </c>
      <c r="J10" s="7">
        <f t="shared" si="1"/>
        <v>554621.84873949585</v>
      </c>
      <c r="K10" s="13"/>
    </row>
    <row r="11" spans="4:13" x14ac:dyDescent="0.25">
      <c r="D11" s="6" t="s">
        <v>7</v>
      </c>
      <c r="E11" s="1" t="s">
        <v>29</v>
      </c>
      <c r="F11" s="3">
        <v>700000</v>
      </c>
      <c r="G11" s="4">
        <f t="shared" ref="G11:G13" si="2">F11/M$4</f>
        <v>588235.29411764711</v>
      </c>
      <c r="H11" s="3">
        <f t="shared" si="0"/>
        <v>111764.70588235289</v>
      </c>
      <c r="I11" s="1">
        <v>1</v>
      </c>
      <c r="J11" s="7">
        <f t="shared" si="1"/>
        <v>588235.29411764711</v>
      </c>
      <c r="K11" s="13"/>
    </row>
    <row r="12" spans="4:13" x14ac:dyDescent="0.25">
      <c r="D12" s="6" t="s">
        <v>8</v>
      </c>
      <c r="E12" s="1" t="s">
        <v>23</v>
      </c>
      <c r="F12" s="3">
        <v>71000</v>
      </c>
      <c r="G12" s="4">
        <f t="shared" si="2"/>
        <v>59663.865546218491</v>
      </c>
      <c r="H12" s="3">
        <f t="shared" si="0"/>
        <v>11336.134453781509</v>
      </c>
      <c r="I12" s="1">
        <v>3</v>
      </c>
      <c r="J12" s="7">
        <f t="shared" si="1"/>
        <v>178991.59663865546</v>
      </c>
      <c r="K12" s="13"/>
    </row>
    <row r="13" spans="4:13" x14ac:dyDescent="0.25">
      <c r="D13" s="6" t="s">
        <v>9</v>
      </c>
      <c r="E13" s="1" t="s">
        <v>21</v>
      </c>
      <c r="F13" s="3">
        <v>320000</v>
      </c>
      <c r="G13" s="4">
        <f t="shared" si="2"/>
        <v>268907.56302521011</v>
      </c>
      <c r="H13" s="3">
        <f t="shared" si="0"/>
        <v>51092.436974789889</v>
      </c>
      <c r="I13" s="1">
        <v>3</v>
      </c>
      <c r="J13" s="7">
        <f t="shared" si="1"/>
        <v>806722.68907563039</v>
      </c>
      <c r="K13" s="13"/>
    </row>
    <row r="14" spans="4:13" x14ac:dyDescent="0.25">
      <c r="D14" s="6" t="s">
        <v>10</v>
      </c>
      <c r="E14" s="1" t="s">
        <v>22</v>
      </c>
      <c r="F14" s="5">
        <v>3500000</v>
      </c>
      <c r="G14" s="5">
        <f>F14</f>
        <v>3500000</v>
      </c>
      <c r="H14" s="3">
        <f t="shared" si="0"/>
        <v>0</v>
      </c>
      <c r="I14" s="1">
        <v>3</v>
      </c>
      <c r="J14" s="7">
        <f t="shared" si="1"/>
        <v>10500000</v>
      </c>
      <c r="K14" s="13"/>
    </row>
    <row r="15" spans="4:13" x14ac:dyDescent="0.25">
      <c r="D15" s="6" t="s">
        <v>11</v>
      </c>
      <c r="E15" s="1" t="s">
        <v>24</v>
      </c>
      <c r="F15" s="3">
        <v>60000</v>
      </c>
      <c r="G15" s="4">
        <f>F15/M$4</f>
        <v>50420.168067226892</v>
      </c>
      <c r="H15" s="3">
        <f t="shared" si="0"/>
        <v>9579.8319327731078</v>
      </c>
      <c r="I15" s="1">
        <v>3</v>
      </c>
      <c r="J15" s="7">
        <f t="shared" si="1"/>
        <v>151260.50420168068</v>
      </c>
      <c r="K15" s="13"/>
    </row>
    <row r="16" spans="4:13" x14ac:dyDescent="0.25">
      <c r="D16" s="6" t="s">
        <v>12</v>
      </c>
      <c r="E16" s="1" t="s">
        <v>25</v>
      </c>
      <c r="F16" s="3">
        <v>150000</v>
      </c>
      <c r="G16" s="4">
        <f>F16/M$4</f>
        <v>126050.42016806723</v>
      </c>
      <c r="H16" s="3">
        <f t="shared" si="0"/>
        <v>23949.579831932773</v>
      </c>
      <c r="I16" s="1">
        <v>1</v>
      </c>
      <c r="J16" s="7">
        <f t="shared" si="1"/>
        <v>126050.42016806723</v>
      </c>
      <c r="K16" s="13"/>
    </row>
    <row r="17" spans="4:12" x14ac:dyDescent="0.25">
      <c r="D17" s="6" t="s">
        <v>13</v>
      </c>
      <c r="E17" s="1" t="s">
        <v>30</v>
      </c>
      <c r="F17" s="5">
        <v>70000</v>
      </c>
      <c r="G17" s="5">
        <f>F17</f>
        <v>70000</v>
      </c>
      <c r="H17" s="3">
        <f t="shared" si="0"/>
        <v>0</v>
      </c>
      <c r="I17" s="1">
        <v>3</v>
      </c>
      <c r="J17" s="7">
        <f t="shared" si="1"/>
        <v>210000</v>
      </c>
      <c r="K17" s="13"/>
    </row>
    <row r="18" spans="4:12" x14ac:dyDescent="0.25">
      <c r="D18" s="6" t="s">
        <v>14</v>
      </c>
      <c r="E18" s="1" t="s">
        <v>26</v>
      </c>
      <c r="F18" s="3">
        <v>17000</v>
      </c>
      <c r="G18" s="4">
        <f>F18/M$4</f>
        <v>14285.714285714286</v>
      </c>
      <c r="H18" s="3">
        <f t="shared" si="0"/>
        <v>2714.2857142857138</v>
      </c>
      <c r="I18" s="1">
        <v>5</v>
      </c>
      <c r="J18" s="7">
        <f t="shared" si="1"/>
        <v>71428.571428571435</v>
      </c>
      <c r="K18" s="13"/>
    </row>
    <row r="19" spans="4:12" x14ac:dyDescent="0.25">
      <c r="D19" s="6" t="s">
        <v>15</v>
      </c>
      <c r="E19" s="1" t="s">
        <v>27</v>
      </c>
      <c r="F19" s="3">
        <v>60000</v>
      </c>
      <c r="G19" s="4">
        <f t="shared" ref="G19:G20" si="3">F19/M$4</f>
        <v>50420.168067226892</v>
      </c>
      <c r="H19" s="3">
        <f t="shared" si="0"/>
        <v>9579.8319327731078</v>
      </c>
      <c r="I19" s="1">
        <v>3</v>
      </c>
      <c r="J19" s="7">
        <f t="shared" si="1"/>
        <v>151260.50420168068</v>
      </c>
      <c r="K19" s="13"/>
    </row>
    <row r="20" spans="4:12" ht="16.5" thickBot="1" x14ac:dyDescent="0.3">
      <c r="D20" s="8" t="s">
        <v>16</v>
      </c>
      <c r="E20" s="9" t="s">
        <v>31</v>
      </c>
      <c r="F20" s="10">
        <v>32000</v>
      </c>
      <c r="G20" s="11">
        <f t="shared" si="3"/>
        <v>26890.756302521011</v>
      </c>
      <c r="H20" s="10">
        <f t="shared" si="0"/>
        <v>5109.2436974789889</v>
      </c>
      <c r="I20" s="9">
        <v>3</v>
      </c>
      <c r="J20" s="12">
        <f t="shared" si="1"/>
        <v>80672.268907563033</v>
      </c>
      <c r="K20" s="13"/>
    </row>
    <row r="21" spans="4:12" ht="16.5" thickBot="1" x14ac:dyDescent="0.3">
      <c r="D21" s="28" t="s">
        <v>36</v>
      </c>
      <c r="E21" s="29"/>
      <c r="F21" s="29"/>
      <c r="G21" s="29"/>
      <c r="H21" s="14">
        <f>SUM(H8:H20)</f>
        <v>360840.33613445365</v>
      </c>
      <c r="I21" s="15" t="s">
        <v>37</v>
      </c>
      <c r="J21" s="16">
        <f>SUM(J8:J20)</f>
        <v>17435714.285714284</v>
      </c>
      <c r="K21" s="13"/>
    </row>
    <row r="22" spans="4:12" ht="16.5" thickBot="1" x14ac:dyDescent="0.3">
      <c r="D22" s="19" t="s">
        <v>42</v>
      </c>
      <c r="E22" s="20"/>
      <c r="F22" s="20"/>
      <c r="G22" s="20"/>
      <c r="H22" s="20"/>
      <c r="I22" s="20"/>
      <c r="J22" s="21"/>
      <c r="K22" s="13"/>
    </row>
    <row r="24" spans="4:12" ht="16.5" thickBot="1" x14ac:dyDescent="0.3"/>
    <row r="25" spans="4:12" x14ac:dyDescent="0.25">
      <c r="D25" s="43" t="s">
        <v>43</v>
      </c>
      <c r="E25" s="44"/>
      <c r="F25" s="44"/>
      <c r="G25" s="44"/>
      <c r="H25" s="44"/>
      <c r="I25" s="44"/>
      <c r="J25" s="44"/>
      <c r="K25" s="44"/>
      <c r="L25" s="45"/>
    </row>
    <row r="26" spans="4:12" x14ac:dyDescent="0.25">
      <c r="D26" s="46"/>
      <c r="E26" s="47"/>
      <c r="F26" s="47"/>
      <c r="G26" s="47"/>
      <c r="H26" s="47"/>
      <c r="I26" s="47"/>
      <c r="J26" s="47"/>
      <c r="K26" s="47"/>
      <c r="L26" s="48"/>
    </row>
    <row r="27" spans="4:12" x14ac:dyDescent="0.25">
      <c r="D27" s="46"/>
      <c r="E27" s="47"/>
      <c r="F27" s="47"/>
      <c r="G27" s="47"/>
      <c r="H27" s="47"/>
      <c r="I27" s="47"/>
      <c r="J27" s="47"/>
      <c r="K27" s="47"/>
      <c r="L27" s="48"/>
    </row>
    <row r="28" spans="4:12" x14ac:dyDescent="0.25">
      <c r="D28" s="46"/>
      <c r="E28" s="47"/>
      <c r="F28" s="47"/>
      <c r="G28" s="47"/>
      <c r="H28" s="47"/>
      <c r="I28" s="47"/>
      <c r="J28" s="47"/>
      <c r="K28" s="47"/>
      <c r="L28" s="48"/>
    </row>
    <row r="29" spans="4:12" ht="16.5" thickBot="1" x14ac:dyDescent="0.3">
      <c r="D29" s="49"/>
      <c r="E29" s="50"/>
      <c r="F29" s="50"/>
      <c r="G29" s="50"/>
      <c r="H29" s="50"/>
      <c r="I29" s="50"/>
      <c r="J29" s="50"/>
      <c r="K29" s="50"/>
      <c r="L29" s="51"/>
    </row>
  </sheetData>
  <mergeCells count="8">
    <mergeCell ref="D25:L29"/>
    <mergeCell ref="L3:M3"/>
    <mergeCell ref="D5:J5"/>
    <mergeCell ref="L4:L5"/>
    <mergeCell ref="D21:G21"/>
    <mergeCell ref="D3:J3"/>
    <mergeCell ref="D4:J4"/>
    <mergeCell ref="D6:J6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DD35-5138-483A-91D5-74F7C9A759DB}">
  <dimension ref="A1"/>
  <sheetViews>
    <sheetView showGridLines="0" topLeftCell="A92" workbookViewId="0">
      <selection activeCell="A8" sqref="A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Integrantes</vt:lpstr>
      <vt:lpstr>Ejemplo Ref Relativa y Absoluta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Eliecer Barajas</cp:lastModifiedBy>
  <dcterms:created xsi:type="dcterms:W3CDTF">2022-03-12T18:28:13Z</dcterms:created>
  <dcterms:modified xsi:type="dcterms:W3CDTF">2022-03-14T18:04:25Z</dcterms:modified>
</cp:coreProperties>
</file>