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er\Dropbox\PC\Desktop\TRABAJOS\SEMESTRE II 2022\INV DE OPERACIONES\Entrega 1\Jefer\CAL 267\"/>
    </mc:Choice>
  </mc:AlternateContent>
  <xr:revisionPtr revIDLastSave="0" documentId="13_ncr:1_{294B5226-9C56-4799-B517-7D80D2D1F1A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emanda" sheetId="1" r:id="rId1"/>
    <sheet name="Produccion" sheetId="5" r:id="rId2"/>
    <sheet name="Costos" sheetId="2" r:id="rId3"/>
    <sheet name="Pronosticos" sheetId="6" r:id="rId4"/>
  </sheets>
  <definedNames>
    <definedName name="solver_adj" localSheetId="3" hidden="1">Pronosticos!$P$3:$P$5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Pronosticos!$E$5</definedName>
    <definedName name="solver_lhs2" localSheetId="3" hidden="1">Pronosticos!$F$5</definedName>
    <definedName name="solver_lhs3" localSheetId="3" hidden="1">Pronosticos!$G$5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Pronosticos!$L$204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1</definedName>
    <definedName name="solver_rhs2" localSheetId="3" hidden="1">1</definedName>
    <definedName name="solver_rhs3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6" l="1"/>
  <c r="O23" i="6" s="1"/>
  <c r="I5" i="6"/>
  <c r="G23" i="6" s="1"/>
  <c r="H5" i="6"/>
  <c r="H16" i="6" s="1"/>
  <c r="Q15" i="6" l="1"/>
  <c r="Q19" i="6"/>
  <c r="Q21" i="6"/>
  <c r="Q13" i="6"/>
  <c r="Q23" i="6"/>
  <c r="Q12" i="6"/>
  <c r="Q20" i="6"/>
  <c r="Q14" i="6"/>
  <c r="Q22" i="6"/>
  <c r="Q16" i="6"/>
  <c r="Q17" i="6"/>
  <c r="Q18" i="6"/>
  <c r="H23" i="6"/>
  <c r="H12" i="6"/>
  <c r="F24" i="6" s="1"/>
  <c r="H20" i="6"/>
  <c r="F23" i="6"/>
  <c r="H19" i="6"/>
  <c r="H15" i="6"/>
  <c r="H22" i="6"/>
  <c r="H18" i="6"/>
  <c r="H14" i="6"/>
  <c r="H21" i="6"/>
  <c r="H17" i="6"/>
  <c r="H13" i="6"/>
  <c r="J24" i="6" l="1"/>
  <c r="H24" i="6"/>
  <c r="G24" i="6"/>
  <c r="F25" i="6" s="1"/>
  <c r="J25" i="6" l="1"/>
  <c r="K25" i="6" s="1"/>
  <c r="L25" i="6" s="1"/>
  <c r="H25" i="6"/>
  <c r="G25" i="6"/>
  <c r="J26" i="6" s="1"/>
  <c r="K26" i="6" s="1"/>
  <c r="L26" i="6" l="1"/>
  <c r="F26" i="6"/>
  <c r="G26" i="6" l="1"/>
  <c r="J27" i="6" s="1"/>
  <c r="H26" i="6"/>
  <c r="K27" i="6" l="1"/>
  <c r="L27" i="6" s="1"/>
  <c r="F27" i="6"/>
  <c r="H27" i="6" l="1"/>
  <c r="G27" i="6"/>
  <c r="J28" i="6" s="1"/>
  <c r="K28" i="6" l="1"/>
  <c r="L28" i="6" s="1"/>
  <c r="F28" i="6"/>
  <c r="G28" i="6" s="1"/>
  <c r="J29" i="6" s="1"/>
  <c r="K29" i="6" s="1"/>
  <c r="H28" i="6" l="1"/>
  <c r="L29" i="6"/>
  <c r="F29" i="6"/>
  <c r="H29" i="6" l="1"/>
  <c r="G29" i="6"/>
  <c r="F30" i="6" s="1"/>
  <c r="H30" i="6" l="1"/>
  <c r="G30" i="6"/>
  <c r="J31" i="6" s="1"/>
  <c r="K31" i="6" s="1"/>
  <c r="L31" i="6" s="1"/>
  <c r="J30" i="6"/>
  <c r="K30" i="6" l="1"/>
  <c r="L30" i="6" s="1"/>
  <c r="F31" i="6"/>
  <c r="H31" i="6"/>
  <c r="G31" i="6" l="1"/>
  <c r="J32" i="6" s="1"/>
  <c r="K32" i="6" s="1"/>
  <c r="L32" i="6" s="1"/>
  <c r="F32" i="6" l="1"/>
  <c r="F33" i="6" l="1"/>
  <c r="H33" i="6" s="1"/>
  <c r="H32" i="6"/>
  <c r="G32" i="6"/>
  <c r="J33" i="6" s="1"/>
  <c r="K33" i="6" s="1"/>
  <c r="L33" i="6" s="1"/>
  <c r="G33" i="6" l="1"/>
  <c r="J34" i="6" s="1"/>
  <c r="K34" i="6" s="1"/>
  <c r="L34" i="6" s="1"/>
  <c r="F34" i="6" l="1"/>
  <c r="G34" i="6" l="1"/>
  <c r="J35" i="6" s="1"/>
  <c r="K35" i="6" s="1"/>
  <c r="L35" i="6" s="1"/>
  <c r="H34" i="6"/>
  <c r="F35" i="6" l="1"/>
  <c r="H35" i="6" l="1"/>
  <c r="G35" i="6"/>
  <c r="J36" i="6" s="1"/>
  <c r="K36" i="6" s="1"/>
  <c r="L36" i="6" s="1"/>
  <c r="F36" i="6"/>
  <c r="H36" i="6" l="1"/>
  <c r="G36" i="6"/>
  <c r="F37" i="6" s="1"/>
  <c r="J37" i="6"/>
  <c r="K37" i="6" s="1"/>
  <c r="L37" i="6" s="1"/>
  <c r="G37" i="6" l="1"/>
  <c r="H37" i="6"/>
  <c r="J38" i="6" l="1"/>
  <c r="K38" i="6" s="1"/>
  <c r="L38" i="6" s="1"/>
  <c r="F38" i="6"/>
  <c r="G38" i="6" l="1"/>
  <c r="J39" i="6" s="1"/>
  <c r="K39" i="6" s="1"/>
  <c r="L39" i="6" s="1"/>
  <c r="H38" i="6"/>
  <c r="F39" i="6" l="1"/>
  <c r="G39" i="6" l="1"/>
  <c r="J40" i="6" s="1"/>
  <c r="K40" i="6" s="1"/>
  <c r="L40" i="6" s="1"/>
  <c r="H39" i="6"/>
  <c r="F40" i="6"/>
  <c r="H40" i="6" l="1"/>
  <c r="G40" i="6"/>
  <c r="J41" i="6" s="1"/>
  <c r="K41" i="6" s="1"/>
  <c r="L41" i="6" s="1"/>
  <c r="F41" i="6" l="1"/>
  <c r="G41" i="6" l="1"/>
  <c r="J42" i="6" s="1"/>
  <c r="K42" i="6" s="1"/>
  <c r="L42" i="6" s="1"/>
  <c r="H41" i="6"/>
  <c r="F42" i="6"/>
  <c r="G42" i="6" l="1"/>
  <c r="F43" i="6" s="1"/>
  <c r="H42" i="6"/>
  <c r="J43" i="6"/>
  <c r="K43" i="6" s="1"/>
  <c r="L43" i="6" s="1"/>
  <c r="H43" i="6" l="1"/>
  <c r="G43" i="6"/>
  <c r="F44" i="6" s="1"/>
  <c r="J44" i="6"/>
  <c r="K44" i="6" s="1"/>
  <c r="L44" i="6" s="1"/>
  <c r="G44" i="6" l="1"/>
  <c r="F45" i="6" s="1"/>
  <c r="H44" i="6"/>
  <c r="J45" i="6"/>
  <c r="K45" i="6" s="1"/>
  <c r="L45" i="6" s="1"/>
  <c r="H45" i="6" l="1"/>
  <c r="G45" i="6"/>
  <c r="F46" i="6" s="1"/>
  <c r="J46" i="6"/>
  <c r="K46" i="6" s="1"/>
  <c r="L46" i="6" s="1"/>
  <c r="G46" i="6" l="1"/>
  <c r="J47" i="6" s="1"/>
  <c r="K47" i="6" s="1"/>
  <c r="L47" i="6" s="1"/>
  <c r="H46" i="6"/>
  <c r="F47" i="6"/>
  <c r="G47" i="6" l="1"/>
  <c r="J48" i="6" s="1"/>
  <c r="K48" i="6" s="1"/>
  <c r="L48" i="6" s="1"/>
  <c r="H47" i="6"/>
  <c r="F48" i="6"/>
  <c r="H48" i="6" l="1"/>
  <c r="G48" i="6"/>
  <c r="J49" i="6" s="1"/>
  <c r="K49" i="6" s="1"/>
  <c r="L49" i="6" s="1"/>
  <c r="F49" i="6"/>
  <c r="G49" i="6" l="1"/>
  <c r="F50" i="6" s="1"/>
  <c r="H49" i="6"/>
  <c r="J50" i="6"/>
  <c r="K50" i="6" s="1"/>
  <c r="L50" i="6" s="1"/>
  <c r="G50" i="6" l="1"/>
  <c r="J51" i="6" s="1"/>
  <c r="K51" i="6" s="1"/>
  <c r="L51" i="6" s="1"/>
  <c r="H50" i="6"/>
  <c r="F51" i="6"/>
  <c r="G51" i="6" l="1"/>
  <c r="J52" i="6" s="1"/>
  <c r="K52" i="6" s="1"/>
  <c r="L52" i="6" s="1"/>
  <c r="H51" i="6"/>
  <c r="F52" i="6"/>
  <c r="H52" i="6" l="1"/>
  <c r="G52" i="6"/>
  <c r="J53" i="6" s="1"/>
  <c r="K53" i="6" s="1"/>
  <c r="L53" i="6" s="1"/>
  <c r="F53" i="6" l="1"/>
  <c r="H53" i="6" l="1"/>
  <c r="G53" i="6"/>
  <c r="J54" i="6" s="1"/>
  <c r="K54" i="6" s="1"/>
  <c r="L54" i="6" s="1"/>
  <c r="F54" i="6"/>
  <c r="H54" i="6" l="1"/>
  <c r="G54" i="6"/>
  <c r="J55" i="6" s="1"/>
  <c r="K55" i="6" s="1"/>
  <c r="L55" i="6" s="1"/>
  <c r="F55" i="6" l="1"/>
  <c r="H55" i="6" l="1"/>
  <c r="G55" i="6"/>
  <c r="F56" i="6" s="1"/>
  <c r="J56" i="6"/>
  <c r="K56" i="6" s="1"/>
  <c r="L56" i="6" s="1"/>
  <c r="H56" i="6" l="1"/>
  <c r="G56" i="6"/>
  <c r="J57" i="6" s="1"/>
  <c r="K57" i="6" s="1"/>
  <c r="L57" i="6" s="1"/>
  <c r="F57" i="6" l="1"/>
  <c r="H57" i="6" l="1"/>
  <c r="G57" i="6"/>
  <c r="J58" i="6" s="1"/>
  <c r="K58" i="6" s="1"/>
  <c r="L58" i="6" s="1"/>
  <c r="F58" i="6" l="1"/>
  <c r="H58" i="6" l="1"/>
  <c r="G58" i="6"/>
  <c r="J59" i="6" s="1"/>
  <c r="K59" i="6" s="1"/>
  <c r="L59" i="6" s="1"/>
  <c r="F59" i="6"/>
  <c r="H59" i="6" l="1"/>
  <c r="G59" i="6"/>
  <c r="J60" i="6" s="1"/>
  <c r="K60" i="6" s="1"/>
  <c r="L60" i="6" s="1"/>
  <c r="F60" i="6"/>
  <c r="H60" i="6" l="1"/>
  <c r="G60" i="6"/>
  <c r="J61" i="6" s="1"/>
  <c r="K61" i="6" s="1"/>
  <c r="L61" i="6" s="1"/>
  <c r="F61" i="6"/>
  <c r="G61" i="6" l="1"/>
  <c r="J62" i="6" s="1"/>
  <c r="K62" i="6" s="1"/>
  <c r="L62" i="6" s="1"/>
  <c r="F62" i="6"/>
  <c r="H61" i="6"/>
  <c r="H62" i="6" l="1"/>
  <c r="G62" i="6"/>
  <c r="F63" i="6"/>
  <c r="J63" i="6"/>
  <c r="K63" i="6" s="1"/>
  <c r="L63" i="6" s="1"/>
  <c r="G63" i="6" l="1"/>
  <c r="H63" i="6"/>
  <c r="F64" i="6" l="1"/>
  <c r="J64" i="6"/>
  <c r="K64" i="6" s="1"/>
  <c r="L64" i="6" s="1"/>
  <c r="H64" i="6" l="1"/>
  <c r="G64" i="6"/>
  <c r="J65" i="6" s="1"/>
  <c r="K65" i="6" s="1"/>
  <c r="L65" i="6" s="1"/>
  <c r="F65" i="6" l="1"/>
  <c r="H65" i="6" l="1"/>
  <c r="G65" i="6"/>
  <c r="J66" i="6" s="1"/>
  <c r="K66" i="6" s="1"/>
  <c r="L66" i="6" s="1"/>
  <c r="F66" i="6"/>
  <c r="H66" i="6" l="1"/>
  <c r="G66" i="6"/>
  <c r="J67" i="6" s="1"/>
  <c r="K67" i="6" s="1"/>
  <c r="L67" i="6" s="1"/>
  <c r="F67" i="6"/>
  <c r="H67" i="6" l="1"/>
  <c r="G67" i="6"/>
  <c r="J68" i="6" s="1"/>
  <c r="K68" i="6" s="1"/>
  <c r="L68" i="6" s="1"/>
  <c r="F68" i="6" l="1"/>
  <c r="G68" i="6" l="1"/>
  <c r="F69" i="6" s="1"/>
  <c r="H68" i="6"/>
  <c r="H69" i="6" l="1"/>
  <c r="G69" i="6"/>
  <c r="J69" i="6"/>
  <c r="K69" i="6" s="1"/>
  <c r="L69" i="6" s="1"/>
  <c r="J70" i="6" l="1"/>
  <c r="K70" i="6" s="1"/>
  <c r="L70" i="6" s="1"/>
  <c r="F70" i="6"/>
  <c r="H70" i="6" l="1"/>
  <c r="G70" i="6"/>
  <c r="J71" i="6" s="1"/>
  <c r="K71" i="6" s="1"/>
  <c r="L71" i="6" s="1"/>
  <c r="F71" i="6" l="1"/>
  <c r="H71" i="6" l="1"/>
  <c r="G71" i="6"/>
  <c r="J72" i="6" s="1"/>
  <c r="K72" i="6" s="1"/>
  <c r="L72" i="6" s="1"/>
  <c r="F72" i="6" l="1"/>
  <c r="G72" i="6" l="1"/>
  <c r="H72" i="6"/>
  <c r="J73" i="6"/>
  <c r="K73" i="6" s="1"/>
  <c r="L73" i="6" s="1"/>
  <c r="F73" i="6"/>
  <c r="H73" i="6" l="1"/>
  <c r="G73" i="6"/>
  <c r="J74" i="6" s="1"/>
  <c r="K74" i="6" s="1"/>
  <c r="L74" i="6" s="1"/>
  <c r="F74" i="6"/>
  <c r="H74" i="6" l="1"/>
  <c r="G74" i="6"/>
  <c r="J75" i="6" s="1"/>
  <c r="K75" i="6" s="1"/>
  <c r="L75" i="6" s="1"/>
  <c r="F75" i="6" l="1"/>
  <c r="G75" i="6" l="1"/>
  <c r="J76" i="6" s="1"/>
  <c r="K76" i="6" s="1"/>
  <c r="L76" i="6" s="1"/>
  <c r="F76" i="6"/>
  <c r="H75" i="6"/>
  <c r="G76" i="6" l="1"/>
  <c r="H76" i="6"/>
  <c r="F77" i="6"/>
  <c r="J77" i="6"/>
  <c r="K77" i="6" s="1"/>
  <c r="L77" i="6" s="1"/>
  <c r="H77" i="6" l="1"/>
  <c r="G77" i="6"/>
  <c r="J78" i="6" s="1"/>
  <c r="K78" i="6" s="1"/>
  <c r="L78" i="6" s="1"/>
  <c r="F78" i="6" l="1"/>
  <c r="G78" i="6" l="1"/>
  <c r="J79" i="6" s="1"/>
  <c r="K79" i="6" s="1"/>
  <c r="L79" i="6" s="1"/>
  <c r="H78" i="6"/>
  <c r="F79" i="6"/>
  <c r="H79" i="6" l="1"/>
  <c r="G79" i="6"/>
  <c r="J80" i="6" s="1"/>
  <c r="K80" i="6" s="1"/>
  <c r="L80" i="6" s="1"/>
  <c r="F80" i="6" l="1"/>
  <c r="H80" i="6" l="1"/>
  <c r="G80" i="6"/>
  <c r="J81" i="6" s="1"/>
  <c r="K81" i="6" s="1"/>
  <c r="L81" i="6" s="1"/>
  <c r="F81" i="6"/>
  <c r="G81" i="6" l="1"/>
  <c r="J82" i="6" s="1"/>
  <c r="K82" i="6" s="1"/>
  <c r="L82" i="6" s="1"/>
  <c r="F82" i="6"/>
  <c r="H81" i="6"/>
  <c r="H82" i="6" l="1"/>
  <c r="G82" i="6"/>
  <c r="J83" i="6" s="1"/>
  <c r="K83" i="6" s="1"/>
  <c r="L83" i="6" s="1"/>
  <c r="F83" i="6"/>
  <c r="H83" i="6" l="1"/>
  <c r="G83" i="6"/>
  <c r="J84" i="6" s="1"/>
  <c r="K84" i="6" s="1"/>
  <c r="L84" i="6" s="1"/>
  <c r="F84" i="6" l="1"/>
  <c r="H84" i="6" l="1"/>
  <c r="G84" i="6"/>
  <c r="J85" i="6" s="1"/>
  <c r="K85" i="6" s="1"/>
  <c r="L85" i="6" s="1"/>
  <c r="F85" i="6" l="1"/>
  <c r="G85" i="6" l="1"/>
  <c r="J86" i="6" s="1"/>
  <c r="K86" i="6" s="1"/>
  <c r="L86" i="6" s="1"/>
  <c r="F86" i="6"/>
  <c r="H85" i="6"/>
  <c r="H86" i="6" l="1"/>
  <c r="G86" i="6"/>
  <c r="J87" i="6" s="1"/>
  <c r="K87" i="6" s="1"/>
  <c r="L87" i="6" s="1"/>
  <c r="F87" i="6" l="1"/>
  <c r="G87" i="6" l="1"/>
  <c r="J88" i="6" s="1"/>
  <c r="K88" i="6" s="1"/>
  <c r="L88" i="6" s="1"/>
  <c r="H87" i="6"/>
  <c r="F88" i="6"/>
  <c r="G88" i="6" l="1"/>
  <c r="J89" i="6" s="1"/>
  <c r="K89" i="6" s="1"/>
  <c r="L89" i="6" s="1"/>
  <c r="H88" i="6"/>
  <c r="F89" i="6" l="1"/>
  <c r="G89" i="6" l="1"/>
  <c r="J90" i="6" s="1"/>
  <c r="K90" i="6" s="1"/>
  <c r="L90" i="6" s="1"/>
  <c r="H89" i="6"/>
  <c r="F90" i="6"/>
  <c r="G90" i="6" l="1"/>
  <c r="J91" i="6" s="1"/>
  <c r="K91" i="6" s="1"/>
  <c r="L91" i="6" s="1"/>
  <c r="F91" i="6"/>
  <c r="H90" i="6"/>
  <c r="H91" i="6" l="1"/>
  <c r="G91" i="6"/>
  <c r="F92" i="6" s="1"/>
  <c r="G92" i="6" l="1"/>
  <c r="J93" i="6" s="1"/>
  <c r="K93" i="6" s="1"/>
  <c r="L93" i="6" s="1"/>
  <c r="H92" i="6"/>
  <c r="F93" i="6"/>
  <c r="J92" i="6"/>
  <c r="K92" i="6" s="1"/>
  <c r="L92" i="6" s="1"/>
  <c r="H93" i="6" l="1"/>
  <c r="G93" i="6"/>
  <c r="J94" i="6" s="1"/>
  <c r="K94" i="6" s="1"/>
  <c r="L94" i="6" s="1"/>
  <c r="F94" i="6"/>
  <c r="G94" i="6" l="1"/>
  <c r="J95" i="6" s="1"/>
  <c r="K95" i="6" s="1"/>
  <c r="L95" i="6" s="1"/>
  <c r="F95" i="6"/>
  <c r="H94" i="6"/>
  <c r="H95" i="6" l="1"/>
  <c r="G95" i="6"/>
  <c r="J96" i="6" s="1"/>
  <c r="K96" i="6" s="1"/>
  <c r="L96" i="6" s="1"/>
  <c r="F96" i="6"/>
  <c r="H96" i="6" l="1"/>
  <c r="G96" i="6"/>
  <c r="J97" i="6" l="1"/>
  <c r="K97" i="6" s="1"/>
  <c r="L97" i="6" s="1"/>
  <c r="F97" i="6"/>
  <c r="G97" i="6" l="1"/>
  <c r="J98" i="6" s="1"/>
  <c r="K98" i="6" s="1"/>
  <c r="L98" i="6" s="1"/>
  <c r="H97" i="6"/>
  <c r="F98" i="6" l="1"/>
  <c r="G98" i="6" l="1"/>
  <c r="F99" i="6" s="1"/>
  <c r="H98" i="6"/>
  <c r="J99" i="6"/>
  <c r="K99" i="6" s="1"/>
  <c r="L99" i="6" s="1"/>
  <c r="G99" i="6" l="1"/>
  <c r="J100" i="6" s="1"/>
  <c r="K100" i="6" s="1"/>
  <c r="L100" i="6" s="1"/>
  <c r="H99" i="6"/>
  <c r="F100" i="6" l="1"/>
  <c r="G100" i="6" l="1"/>
  <c r="J101" i="6" s="1"/>
  <c r="K101" i="6" s="1"/>
  <c r="L101" i="6" s="1"/>
  <c r="F101" i="6"/>
  <c r="H100" i="6"/>
  <c r="G101" i="6" l="1"/>
  <c r="F102" i="6" s="1"/>
  <c r="H101" i="6"/>
  <c r="J102" i="6"/>
  <c r="K102" i="6" s="1"/>
  <c r="L102" i="6" s="1"/>
  <c r="G102" i="6" l="1"/>
  <c r="J103" i="6" s="1"/>
  <c r="K103" i="6" s="1"/>
  <c r="L103" i="6" s="1"/>
  <c r="H102" i="6"/>
  <c r="F103" i="6"/>
  <c r="H103" i="6" l="1"/>
  <c r="G103" i="6"/>
  <c r="J104" i="6" s="1"/>
  <c r="K104" i="6" s="1"/>
  <c r="L104" i="6" s="1"/>
  <c r="F104" i="6" l="1"/>
  <c r="G104" i="6" l="1"/>
  <c r="J105" i="6" s="1"/>
  <c r="K105" i="6" s="1"/>
  <c r="L105" i="6" s="1"/>
  <c r="H104" i="6"/>
  <c r="F105" i="6"/>
  <c r="G105" i="6" l="1"/>
  <c r="J106" i="6" s="1"/>
  <c r="K106" i="6" s="1"/>
  <c r="L106" i="6" s="1"/>
  <c r="F106" i="6"/>
  <c r="H105" i="6"/>
  <c r="H106" i="6" l="1"/>
  <c r="G106" i="6"/>
  <c r="F107" i="6" s="1"/>
  <c r="G107" i="6" l="1"/>
  <c r="J108" i="6" s="1"/>
  <c r="K108" i="6" s="1"/>
  <c r="L108" i="6" s="1"/>
  <c r="F108" i="6"/>
  <c r="H107" i="6"/>
  <c r="J107" i="6"/>
  <c r="K107" i="6" s="1"/>
  <c r="L107" i="6" s="1"/>
  <c r="G108" i="6" l="1"/>
  <c r="H108" i="6"/>
  <c r="F109" i="6"/>
  <c r="J109" i="6"/>
  <c r="K109" i="6" s="1"/>
  <c r="L109" i="6" s="1"/>
  <c r="H109" i="6" l="1"/>
  <c r="G109" i="6"/>
  <c r="F110" i="6" s="1"/>
  <c r="J110" i="6"/>
  <c r="K110" i="6" s="1"/>
  <c r="L110" i="6" s="1"/>
  <c r="H110" i="6" l="1"/>
  <c r="G110" i="6"/>
  <c r="J111" i="6" s="1"/>
  <c r="K111" i="6" s="1"/>
  <c r="L111" i="6" s="1"/>
  <c r="F111" i="6" l="1"/>
  <c r="G111" i="6" l="1"/>
  <c r="J112" i="6" s="1"/>
  <c r="K112" i="6" s="1"/>
  <c r="L112" i="6" s="1"/>
  <c r="H111" i="6"/>
  <c r="F112" i="6"/>
  <c r="G112" i="6" l="1"/>
  <c r="J113" i="6" s="1"/>
  <c r="K113" i="6" s="1"/>
  <c r="L113" i="6" s="1"/>
  <c r="H112" i="6"/>
  <c r="F113" i="6"/>
  <c r="H113" i="6" l="1"/>
  <c r="G113" i="6"/>
  <c r="F114" i="6" s="1"/>
  <c r="H114" i="6" s="1"/>
  <c r="G114" i="6" l="1"/>
  <c r="J114" i="6"/>
  <c r="K114" i="6" s="1"/>
  <c r="L114" i="6" s="1"/>
  <c r="F115" i="6"/>
  <c r="J115" i="6"/>
  <c r="K115" i="6" s="1"/>
  <c r="L115" i="6" s="1"/>
  <c r="H115" i="6" l="1"/>
  <c r="G115" i="6"/>
  <c r="J116" i="6" s="1"/>
  <c r="K116" i="6" s="1"/>
  <c r="L116" i="6" s="1"/>
  <c r="F116" i="6"/>
  <c r="G116" i="6" l="1"/>
  <c r="H116" i="6"/>
  <c r="J117" i="6" l="1"/>
  <c r="K117" i="6" s="1"/>
  <c r="L117" i="6" s="1"/>
  <c r="F117" i="6"/>
  <c r="G117" i="6" l="1"/>
  <c r="F118" i="6" s="1"/>
  <c r="H117" i="6"/>
  <c r="H118" i="6" l="1"/>
  <c r="G118" i="6"/>
  <c r="J118" i="6"/>
  <c r="K118" i="6" s="1"/>
  <c r="L118" i="6" s="1"/>
  <c r="J119" i="6" l="1"/>
  <c r="K119" i="6" s="1"/>
  <c r="L119" i="6" s="1"/>
  <c r="F119" i="6"/>
  <c r="G119" i="6" l="1"/>
  <c r="J120" i="6" s="1"/>
  <c r="K120" i="6" s="1"/>
  <c r="L120" i="6" s="1"/>
  <c r="H119" i="6"/>
  <c r="F120" i="6"/>
  <c r="G120" i="6" l="1"/>
  <c r="J121" i="6" s="1"/>
  <c r="K121" i="6" s="1"/>
  <c r="L121" i="6" s="1"/>
  <c r="H120" i="6"/>
  <c r="F121" i="6" l="1"/>
  <c r="H121" i="6" l="1"/>
  <c r="G121" i="6"/>
  <c r="J122" i="6" s="1"/>
  <c r="K122" i="6" s="1"/>
  <c r="L122" i="6" s="1"/>
  <c r="F122" i="6" l="1"/>
  <c r="H122" i="6" l="1"/>
  <c r="G122" i="6"/>
  <c r="F123" i="6" s="1"/>
  <c r="J123" i="6"/>
  <c r="K123" i="6" s="1"/>
  <c r="L123" i="6" s="1"/>
  <c r="H123" i="6" l="1"/>
  <c r="G123" i="6"/>
  <c r="J124" i="6" s="1"/>
  <c r="K124" i="6" s="1"/>
  <c r="L124" i="6" s="1"/>
  <c r="F124" i="6" l="1"/>
  <c r="G124" i="6" l="1"/>
  <c r="J125" i="6" s="1"/>
  <c r="K125" i="6" s="1"/>
  <c r="L125" i="6" s="1"/>
  <c r="H124" i="6"/>
  <c r="F125" i="6"/>
  <c r="G125" i="6" l="1"/>
  <c r="F126" i="6" s="1"/>
  <c r="H125" i="6"/>
  <c r="J126" i="6"/>
  <c r="K126" i="6" s="1"/>
  <c r="L126" i="6" s="1"/>
  <c r="G126" i="6" l="1"/>
  <c r="J127" i="6" s="1"/>
  <c r="K127" i="6" s="1"/>
  <c r="L127" i="6" s="1"/>
  <c r="H126" i="6"/>
  <c r="F127" i="6"/>
  <c r="H127" i="6" l="1"/>
  <c r="G127" i="6"/>
  <c r="J128" i="6" s="1"/>
  <c r="K128" i="6" s="1"/>
  <c r="L128" i="6" s="1"/>
  <c r="F128" i="6" l="1"/>
  <c r="G128" i="6" l="1"/>
  <c r="J129" i="6" s="1"/>
  <c r="K129" i="6" s="1"/>
  <c r="L129" i="6" s="1"/>
  <c r="H128" i="6"/>
  <c r="F129" i="6"/>
  <c r="G129" i="6" l="1"/>
  <c r="J130" i="6" s="1"/>
  <c r="K130" i="6" s="1"/>
  <c r="L130" i="6" s="1"/>
  <c r="H129" i="6"/>
  <c r="F130" i="6"/>
  <c r="G130" i="6" l="1"/>
  <c r="F131" i="6" s="1"/>
  <c r="H130" i="6"/>
  <c r="G131" i="6" l="1"/>
  <c r="J132" i="6" s="1"/>
  <c r="K132" i="6" s="1"/>
  <c r="L132" i="6" s="1"/>
  <c r="F132" i="6"/>
  <c r="H131" i="6"/>
  <c r="J131" i="6"/>
  <c r="K131" i="6" s="1"/>
  <c r="L131" i="6" s="1"/>
  <c r="G132" i="6" l="1"/>
  <c r="J133" i="6" s="1"/>
  <c r="K133" i="6" s="1"/>
  <c r="L133" i="6" s="1"/>
  <c r="H132" i="6"/>
  <c r="F133" i="6"/>
  <c r="G133" i="6" l="1"/>
  <c r="J134" i="6" s="1"/>
  <c r="K134" i="6" s="1"/>
  <c r="L134" i="6" s="1"/>
  <c r="H133" i="6"/>
  <c r="F134" i="6" l="1"/>
  <c r="G134" i="6" l="1"/>
  <c r="J135" i="6" s="1"/>
  <c r="K135" i="6" s="1"/>
  <c r="L135" i="6" s="1"/>
  <c r="H134" i="6"/>
  <c r="F135" i="6" l="1"/>
  <c r="H135" i="6" l="1"/>
  <c r="G135" i="6"/>
  <c r="J136" i="6" s="1"/>
  <c r="K136" i="6" s="1"/>
  <c r="L136" i="6" s="1"/>
  <c r="F136" i="6" l="1"/>
  <c r="H136" i="6" l="1"/>
  <c r="G136" i="6"/>
  <c r="J137" i="6" s="1"/>
  <c r="K137" i="6" s="1"/>
  <c r="L137" i="6" s="1"/>
  <c r="F137" i="6" l="1"/>
  <c r="H137" i="6" l="1"/>
  <c r="G137" i="6"/>
  <c r="J138" i="6" s="1"/>
  <c r="K138" i="6" s="1"/>
  <c r="L138" i="6" s="1"/>
  <c r="F138" i="6" l="1"/>
  <c r="G138" i="6" l="1"/>
  <c r="J139" i="6" s="1"/>
  <c r="K139" i="6" s="1"/>
  <c r="L139" i="6" s="1"/>
  <c r="H138" i="6"/>
  <c r="F139" i="6"/>
  <c r="H139" i="6" l="1"/>
  <c r="G139" i="6"/>
  <c r="J140" i="6" s="1"/>
  <c r="K140" i="6" s="1"/>
  <c r="L140" i="6" s="1"/>
  <c r="F140" i="6" l="1"/>
  <c r="H140" i="6"/>
  <c r="G140" i="6"/>
  <c r="J141" i="6" s="1"/>
  <c r="K141" i="6" s="1"/>
  <c r="L141" i="6" s="1"/>
  <c r="F141" i="6" l="1"/>
  <c r="H141" i="6" l="1"/>
  <c r="G141" i="6"/>
  <c r="J142" i="6" s="1"/>
  <c r="K142" i="6" s="1"/>
  <c r="L142" i="6" s="1"/>
  <c r="F142" i="6"/>
  <c r="G142" i="6" l="1"/>
  <c r="J143" i="6" s="1"/>
  <c r="K143" i="6" s="1"/>
  <c r="L143" i="6" s="1"/>
  <c r="H142" i="6"/>
  <c r="F143" i="6"/>
  <c r="G143" i="6" l="1"/>
  <c r="J144" i="6" s="1"/>
  <c r="K144" i="6" s="1"/>
  <c r="L144" i="6" s="1"/>
  <c r="H143" i="6"/>
  <c r="F144" i="6" l="1"/>
  <c r="G144" i="6"/>
  <c r="J145" i="6" s="1"/>
  <c r="K145" i="6" s="1"/>
  <c r="L145" i="6" s="1"/>
  <c r="H144" i="6"/>
  <c r="F145" i="6" l="1"/>
  <c r="G145" i="6" s="1"/>
  <c r="J146" i="6" l="1"/>
  <c r="K146" i="6" s="1"/>
  <c r="L146" i="6" s="1"/>
  <c r="F146" i="6"/>
  <c r="H146" i="6" s="1"/>
  <c r="H145" i="6"/>
  <c r="G146" i="6" l="1"/>
  <c r="J147" i="6" s="1"/>
  <c r="K147" i="6" s="1"/>
  <c r="L147" i="6" s="1"/>
  <c r="F147" i="6" l="1"/>
  <c r="G147" i="6" l="1"/>
  <c r="J148" i="6" s="1"/>
  <c r="K148" i="6" s="1"/>
  <c r="L148" i="6" s="1"/>
  <c r="H147" i="6"/>
  <c r="F148" i="6" l="1"/>
  <c r="G148" i="6" l="1"/>
  <c r="J149" i="6" s="1"/>
  <c r="K149" i="6" s="1"/>
  <c r="L149" i="6" s="1"/>
  <c r="H148" i="6"/>
  <c r="F149" i="6"/>
  <c r="H149" i="6" l="1"/>
  <c r="G149" i="6"/>
  <c r="J150" i="6" s="1"/>
  <c r="K150" i="6" s="1"/>
  <c r="L150" i="6" s="1"/>
  <c r="F150" i="6" l="1"/>
  <c r="H150" i="6" l="1"/>
  <c r="G150" i="6"/>
  <c r="J151" i="6" s="1"/>
  <c r="K151" i="6" s="1"/>
  <c r="L151" i="6" s="1"/>
  <c r="F151" i="6"/>
  <c r="H151" i="6" l="1"/>
  <c r="G151" i="6"/>
  <c r="J152" i="6" s="1"/>
  <c r="K152" i="6" s="1"/>
  <c r="L152" i="6" s="1"/>
  <c r="F152" i="6" l="1"/>
  <c r="G152" i="6" l="1"/>
  <c r="J153" i="6" s="1"/>
  <c r="K153" i="6" s="1"/>
  <c r="L153" i="6" s="1"/>
  <c r="H152" i="6"/>
  <c r="F153" i="6"/>
  <c r="H153" i="6" l="1"/>
  <c r="G153" i="6"/>
  <c r="F154" i="6"/>
  <c r="J154" i="6"/>
  <c r="K154" i="6" s="1"/>
  <c r="L154" i="6" s="1"/>
  <c r="H154" i="6" l="1"/>
  <c r="G154" i="6"/>
  <c r="F155" i="6"/>
  <c r="J155" i="6"/>
  <c r="K155" i="6" s="1"/>
  <c r="L155" i="6" s="1"/>
  <c r="G155" i="6" l="1"/>
  <c r="H155" i="6"/>
  <c r="J156" i="6" l="1"/>
  <c r="K156" i="6" s="1"/>
  <c r="L156" i="6" s="1"/>
  <c r="F156" i="6"/>
  <c r="G156" i="6" l="1"/>
  <c r="J157" i="6" s="1"/>
  <c r="K157" i="6" s="1"/>
  <c r="L157" i="6" s="1"/>
  <c r="H156" i="6"/>
  <c r="F157" i="6"/>
  <c r="H157" i="6" l="1"/>
  <c r="G157" i="6"/>
  <c r="F158" i="6" s="1"/>
  <c r="H158" i="6" l="1"/>
  <c r="G158" i="6"/>
  <c r="J158" i="6"/>
  <c r="K158" i="6" s="1"/>
  <c r="L158" i="6" s="1"/>
  <c r="J159" i="6" l="1"/>
  <c r="K159" i="6" s="1"/>
  <c r="L159" i="6" s="1"/>
  <c r="F159" i="6"/>
  <c r="G159" i="6" l="1"/>
  <c r="J160" i="6" s="1"/>
  <c r="K160" i="6" s="1"/>
  <c r="L160" i="6" s="1"/>
  <c r="H159" i="6"/>
  <c r="F160" i="6" l="1"/>
  <c r="G160" i="6" l="1"/>
  <c r="J161" i="6" s="1"/>
  <c r="K161" i="6" s="1"/>
  <c r="L161" i="6" s="1"/>
  <c r="H160" i="6"/>
  <c r="F161" i="6"/>
  <c r="G161" i="6" l="1"/>
  <c r="J162" i="6" s="1"/>
  <c r="K162" i="6" s="1"/>
  <c r="L162" i="6" s="1"/>
  <c r="H161" i="6"/>
  <c r="F162" i="6"/>
  <c r="H162" i="6" l="1"/>
  <c r="G162" i="6"/>
  <c r="J163" i="6" s="1"/>
  <c r="K163" i="6" s="1"/>
  <c r="L163" i="6" s="1"/>
  <c r="F163" i="6" l="1"/>
  <c r="H163" i="6" l="1"/>
  <c r="G163" i="6"/>
  <c r="J164" i="6" s="1"/>
  <c r="K164" i="6" s="1"/>
  <c r="L164" i="6" s="1"/>
  <c r="F164" i="6" l="1"/>
  <c r="H164" i="6" l="1"/>
  <c r="G164" i="6"/>
  <c r="J165" i="6" s="1"/>
  <c r="K165" i="6" s="1"/>
  <c r="L165" i="6" s="1"/>
  <c r="F165" i="6" l="1"/>
  <c r="H165" i="6" l="1"/>
  <c r="G165" i="6"/>
  <c r="J166" i="6" s="1"/>
  <c r="K166" i="6" s="1"/>
  <c r="L166" i="6" s="1"/>
  <c r="F166" i="6" l="1"/>
  <c r="H166" i="6" l="1"/>
  <c r="G166" i="6"/>
  <c r="J167" i="6" s="1"/>
  <c r="K167" i="6" s="1"/>
  <c r="L167" i="6" s="1"/>
  <c r="F167" i="6" l="1"/>
  <c r="G167" i="6" l="1"/>
  <c r="F168" i="6" s="1"/>
  <c r="H167" i="6"/>
  <c r="J168" i="6"/>
  <c r="K168" i="6" s="1"/>
  <c r="L168" i="6" s="1"/>
  <c r="H168" i="6" l="1"/>
  <c r="G168" i="6"/>
  <c r="J169" i="6" s="1"/>
  <c r="K169" i="6" s="1"/>
  <c r="L169" i="6" s="1"/>
  <c r="F169" i="6" l="1"/>
  <c r="G169" i="6" l="1"/>
  <c r="J170" i="6" s="1"/>
  <c r="K170" i="6" s="1"/>
  <c r="L170" i="6" s="1"/>
  <c r="H169" i="6"/>
  <c r="F170" i="6"/>
  <c r="H170" i="6" l="1"/>
  <c r="G170" i="6"/>
  <c r="J171" i="6" s="1"/>
  <c r="K171" i="6" s="1"/>
  <c r="L171" i="6" s="1"/>
  <c r="F171" i="6"/>
  <c r="H171" i="6" l="1"/>
  <c r="G171" i="6"/>
  <c r="J172" i="6" s="1"/>
  <c r="K172" i="6" s="1"/>
  <c r="L172" i="6" s="1"/>
  <c r="F172" i="6" l="1"/>
  <c r="G172" i="6" l="1"/>
  <c r="J173" i="6" s="1"/>
  <c r="K173" i="6" s="1"/>
  <c r="L173" i="6" s="1"/>
  <c r="F173" i="6"/>
  <c r="H172" i="6"/>
  <c r="G173" i="6" l="1"/>
  <c r="J174" i="6" s="1"/>
  <c r="K174" i="6" s="1"/>
  <c r="L174" i="6" s="1"/>
  <c r="H173" i="6"/>
  <c r="F174" i="6"/>
  <c r="H174" i="6" l="1"/>
  <c r="G174" i="6"/>
  <c r="J175" i="6" s="1"/>
  <c r="K175" i="6" s="1"/>
  <c r="L175" i="6" s="1"/>
  <c r="F175" i="6"/>
  <c r="H175" i="6" l="1"/>
  <c r="G175" i="6"/>
  <c r="J176" i="6" s="1"/>
  <c r="K176" i="6" s="1"/>
  <c r="L176" i="6" s="1"/>
  <c r="F176" i="6"/>
  <c r="G176" i="6" l="1"/>
  <c r="J177" i="6" s="1"/>
  <c r="K177" i="6" s="1"/>
  <c r="L177" i="6" s="1"/>
  <c r="F177" i="6"/>
  <c r="H176" i="6"/>
  <c r="G177" i="6" l="1"/>
  <c r="J178" i="6" s="1"/>
  <c r="K178" i="6" s="1"/>
  <c r="L178" i="6" s="1"/>
  <c r="F178" i="6"/>
  <c r="H177" i="6"/>
  <c r="H178" i="6" l="1"/>
  <c r="G178" i="6"/>
  <c r="F179" i="6" s="1"/>
  <c r="G179" i="6" l="1"/>
  <c r="J180" i="6" s="1"/>
  <c r="K180" i="6" s="1"/>
  <c r="L180" i="6" s="1"/>
  <c r="H179" i="6"/>
  <c r="F180" i="6"/>
  <c r="J179" i="6"/>
  <c r="K179" i="6" s="1"/>
  <c r="L179" i="6" s="1"/>
  <c r="H180" i="6" l="1"/>
  <c r="G180" i="6"/>
  <c r="J181" i="6" s="1"/>
  <c r="K181" i="6" s="1"/>
  <c r="L181" i="6" s="1"/>
  <c r="F181" i="6" l="1"/>
  <c r="H181" i="6" l="1"/>
  <c r="G181" i="6"/>
  <c r="F182" i="6" s="1"/>
  <c r="H182" i="6" l="1"/>
  <c r="G182" i="6"/>
  <c r="J183" i="6" s="1"/>
  <c r="K183" i="6" s="1"/>
  <c r="L183" i="6" s="1"/>
  <c r="F183" i="6"/>
  <c r="J182" i="6"/>
  <c r="K182" i="6" s="1"/>
  <c r="L182" i="6" s="1"/>
  <c r="H183" i="6" l="1"/>
  <c r="F184" i="6"/>
  <c r="G183" i="6"/>
  <c r="J184" i="6" s="1"/>
  <c r="K184" i="6" s="1"/>
  <c r="L184" i="6" s="1"/>
  <c r="G184" i="6" l="1"/>
  <c r="J185" i="6" s="1"/>
  <c r="K185" i="6" s="1"/>
  <c r="L185" i="6" s="1"/>
  <c r="H184" i="6"/>
  <c r="F185" i="6" l="1"/>
  <c r="G185" i="6" l="1"/>
  <c r="J186" i="6" s="1"/>
  <c r="K186" i="6" s="1"/>
  <c r="L186" i="6" s="1"/>
  <c r="H185" i="6"/>
  <c r="F186" i="6"/>
  <c r="H186" i="6" l="1"/>
  <c r="G186" i="6"/>
  <c r="J187" i="6" s="1"/>
  <c r="K187" i="6" s="1"/>
  <c r="L187" i="6" l="1"/>
  <c r="F187" i="6"/>
  <c r="G187" i="6" l="1"/>
  <c r="J188" i="6" s="1"/>
  <c r="K188" i="6" s="1"/>
  <c r="F188" i="6"/>
  <c r="H187" i="6"/>
  <c r="G188" i="6" l="1"/>
  <c r="J189" i="6" s="1"/>
  <c r="K189" i="6" s="1"/>
  <c r="L189" i="6" s="1"/>
  <c r="H188" i="6"/>
  <c r="F189" i="6"/>
  <c r="L188" i="6"/>
  <c r="H189" i="6" l="1"/>
  <c r="G189" i="6"/>
  <c r="F190" i="6" s="1"/>
  <c r="J190" i="6" l="1"/>
  <c r="K190" i="6" s="1"/>
  <c r="G190" i="6"/>
  <c r="J191" i="6" s="1"/>
  <c r="H190" i="6"/>
  <c r="F191" i="6"/>
  <c r="K191" i="6" l="1"/>
  <c r="L191" i="6" s="1"/>
  <c r="L204" i="6" s="1"/>
  <c r="R5" i="6"/>
  <c r="P23" i="6" s="1"/>
  <c r="G191" i="6"/>
  <c r="J197" i="6" s="1"/>
  <c r="H191" i="6"/>
  <c r="L190" i="6"/>
  <c r="K204" i="6"/>
  <c r="J202" i="6" l="1"/>
  <c r="J200" i="6"/>
  <c r="J199" i="6"/>
  <c r="J192" i="6"/>
  <c r="J195" i="6"/>
  <c r="J198" i="6"/>
  <c r="J193" i="6"/>
  <c r="J203" i="6"/>
  <c r="J194" i="6"/>
  <c r="J196" i="6"/>
  <c r="J201" i="6"/>
  <c r="O24" i="6"/>
  <c r="S24" i="6"/>
  <c r="P24" i="6" l="1"/>
  <c r="Q24" i="6"/>
  <c r="S25" i="6"/>
  <c r="T25" i="6" s="1"/>
  <c r="U25" i="6" s="1"/>
  <c r="O25" i="6"/>
  <c r="P25" i="6" l="1"/>
  <c r="O26" i="6" s="1"/>
  <c r="Q25" i="6"/>
  <c r="S26" i="6"/>
  <c r="T26" i="6" s="1"/>
  <c r="U26" i="6" s="1"/>
  <c r="P26" i="6" l="1"/>
  <c r="Q26" i="6"/>
  <c r="S27" i="6"/>
  <c r="T27" i="6" s="1"/>
  <c r="U27" i="6" s="1"/>
  <c r="O27" i="6"/>
  <c r="P27" i="6" l="1"/>
  <c r="Q27" i="6"/>
  <c r="S28" i="6"/>
  <c r="T28" i="6" s="1"/>
  <c r="U28" i="6" s="1"/>
  <c r="O28" i="6"/>
  <c r="P28" i="6" l="1"/>
  <c r="Q28" i="6"/>
  <c r="S29" i="6"/>
  <c r="T29" i="6" s="1"/>
  <c r="U29" i="6" s="1"/>
  <c r="O29" i="6"/>
  <c r="Q29" i="6" l="1"/>
  <c r="P29" i="6"/>
  <c r="S30" i="6" s="1"/>
  <c r="T30" i="6" s="1"/>
  <c r="U30" i="6" s="1"/>
  <c r="O30" i="6"/>
  <c r="P30" i="6" l="1"/>
  <c r="Q30" i="6"/>
  <c r="O31" i="6"/>
  <c r="S31" i="6"/>
  <c r="T31" i="6" s="1"/>
  <c r="U31" i="6" s="1"/>
  <c r="P31" i="6" l="1"/>
  <c r="O32" i="6"/>
  <c r="S32" i="6"/>
  <c r="T32" i="6" s="1"/>
  <c r="U32" i="6" s="1"/>
  <c r="Q31" i="6"/>
  <c r="Q32" i="6" l="1"/>
  <c r="P32" i="6"/>
  <c r="S33" i="6" s="1"/>
  <c r="T33" i="6" s="1"/>
  <c r="U33" i="6" s="1"/>
  <c r="O33" i="6"/>
  <c r="P33" i="6" l="1"/>
  <c r="Q33" i="6"/>
  <c r="O34" i="6"/>
  <c r="S34" i="6"/>
  <c r="T34" i="6" s="1"/>
  <c r="U34" i="6" s="1"/>
  <c r="P34" i="6" l="1"/>
  <c r="Q34" i="6"/>
  <c r="S35" i="6"/>
  <c r="T35" i="6" s="1"/>
  <c r="U35" i="6" s="1"/>
  <c r="O35" i="6"/>
  <c r="P35" i="6" l="1"/>
  <c r="S36" i="6" s="1"/>
  <c r="T36" i="6" s="1"/>
  <c r="U36" i="6" s="1"/>
  <c r="Q35" i="6"/>
  <c r="O36" i="6" l="1"/>
  <c r="P36" i="6" l="1"/>
  <c r="S37" i="6" s="1"/>
  <c r="T37" i="6" s="1"/>
  <c r="U37" i="6" s="1"/>
  <c r="Q36" i="6"/>
  <c r="O37" i="6"/>
  <c r="Q37" i="6" l="1"/>
  <c r="P37" i="6"/>
  <c r="S38" i="6" s="1"/>
  <c r="T38" i="6" s="1"/>
  <c r="U38" i="6" s="1"/>
  <c r="O38" i="6" l="1"/>
  <c r="P38" i="6" l="1"/>
  <c r="Q38" i="6"/>
  <c r="S39" i="6"/>
  <c r="T39" i="6" s="1"/>
  <c r="O39" i="6"/>
  <c r="U39" i="6" l="1"/>
  <c r="P39" i="6"/>
  <c r="S40" i="6" s="1"/>
  <c r="T40" i="6" s="1"/>
  <c r="U40" i="6" s="1"/>
  <c r="Q39" i="6"/>
  <c r="O40" i="6"/>
  <c r="C31" i="1"/>
  <c r="P40" i="6" l="1"/>
  <c r="Q40" i="6"/>
  <c r="S41" i="6"/>
  <c r="T41" i="6" s="1"/>
  <c r="U41" i="6" s="1"/>
  <c r="O41" i="6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C201" i="1"/>
  <c r="C202" i="1"/>
  <c r="C203" i="1"/>
  <c r="C204" i="1"/>
  <c r="C205" i="1"/>
  <c r="C206" i="1"/>
  <c r="C207" i="1"/>
  <c r="C208" i="1"/>
  <c r="C209" i="1"/>
  <c r="C210" i="1"/>
  <c r="C211" i="1"/>
  <c r="C212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93" i="1"/>
  <c r="C94" i="1"/>
  <c r="C95" i="1"/>
  <c r="C96" i="1"/>
  <c r="C97" i="1"/>
  <c r="C98" i="1"/>
  <c r="C99" i="1"/>
  <c r="C100" i="1"/>
  <c r="C101" i="1"/>
  <c r="C102" i="1"/>
  <c r="C103" i="1"/>
  <c r="C104" i="1"/>
  <c r="C81" i="1"/>
  <c r="C82" i="1"/>
  <c r="C83" i="1"/>
  <c r="C84" i="1"/>
  <c r="C85" i="1"/>
  <c r="C86" i="1"/>
  <c r="C87" i="1"/>
  <c r="C88" i="1"/>
  <c r="C89" i="1"/>
  <c r="C90" i="1"/>
  <c r="C91" i="1"/>
  <c r="C92" i="1"/>
  <c r="C69" i="1"/>
  <c r="C70" i="1"/>
  <c r="C71" i="1"/>
  <c r="C72" i="1"/>
  <c r="C73" i="1"/>
  <c r="C74" i="1"/>
  <c r="C75" i="1"/>
  <c r="C76" i="1"/>
  <c r="C77" i="1"/>
  <c r="C78" i="1"/>
  <c r="C79" i="1"/>
  <c r="C80" i="1"/>
  <c r="C57" i="1"/>
  <c r="C58" i="1"/>
  <c r="C59" i="1"/>
  <c r="C60" i="1"/>
  <c r="C61" i="1"/>
  <c r="C62" i="1"/>
  <c r="C63" i="1"/>
  <c r="C64" i="1"/>
  <c r="C65" i="1"/>
  <c r="C66" i="1"/>
  <c r="C67" i="1"/>
  <c r="C68" i="1"/>
  <c r="C45" i="1"/>
  <c r="C46" i="1"/>
  <c r="C47" i="1"/>
  <c r="C48" i="1"/>
  <c r="C49" i="1"/>
  <c r="C50" i="1"/>
  <c r="C51" i="1"/>
  <c r="C52" i="1"/>
  <c r="C53" i="1"/>
  <c r="C54" i="1"/>
  <c r="C55" i="1"/>
  <c r="C56" i="1"/>
  <c r="C33" i="1"/>
  <c r="C34" i="1"/>
  <c r="C35" i="1"/>
  <c r="C36" i="1"/>
  <c r="C37" i="1"/>
  <c r="C38" i="1"/>
  <c r="C39" i="1"/>
  <c r="C40" i="1"/>
  <c r="C41" i="1"/>
  <c r="C42" i="1"/>
  <c r="C43" i="1"/>
  <c r="C44" i="1"/>
  <c r="P41" i="6" l="1"/>
  <c r="S42" i="6" s="1"/>
  <c r="T42" i="6" s="1"/>
  <c r="Q41" i="6"/>
  <c r="O42" i="6"/>
  <c r="P42" i="6" l="1"/>
  <c r="Q42" i="6"/>
  <c r="S43" i="6"/>
  <c r="T43" i="6" s="1"/>
  <c r="U43" i="6" s="1"/>
  <c r="O43" i="6"/>
  <c r="U42" i="6"/>
  <c r="P43" i="6" l="1"/>
  <c r="S44" i="6" s="1"/>
  <c r="T44" i="6" s="1"/>
  <c r="Q43" i="6"/>
  <c r="O44" i="6"/>
  <c r="P44" i="6" l="1"/>
  <c r="S45" i="6" s="1"/>
  <c r="T45" i="6" s="1"/>
  <c r="U45" i="6" s="1"/>
  <c r="Q44" i="6"/>
  <c r="O45" i="6"/>
  <c r="U44" i="6"/>
  <c r="P45" i="6" l="1"/>
  <c r="S46" i="6" s="1"/>
  <c r="T46" i="6" s="1"/>
  <c r="Q45" i="6"/>
  <c r="O46" i="6"/>
  <c r="P46" i="6" l="1"/>
  <c r="Q46" i="6"/>
  <c r="S47" i="6"/>
  <c r="T47" i="6" s="1"/>
  <c r="U47" i="6" s="1"/>
  <c r="O47" i="6"/>
  <c r="U46" i="6"/>
  <c r="P47" i="6" l="1"/>
  <c r="Q47" i="6"/>
  <c r="S48" i="6"/>
  <c r="T48" i="6" s="1"/>
  <c r="U48" i="6" s="1"/>
  <c r="O48" i="6"/>
  <c r="Q48" i="6" l="1"/>
  <c r="P48" i="6"/>
  <c r="S49" i="6" s="1"/>
  <c r="T49" i="6" s="1"/>
  <c r="U49" i="6" s="1"/>
  <c r="O49" i="6"/>
  <c r="Q49" i="6" l="1"/>
  <c r="P49" i="6"/>
  <c r="S50" i="6" s="1"/>
  <c r="T50" i="6" s="1"/>
  <c r="U50" i="6" s="1"/>
  <c r="O50" i="6" l="1"/>
  <c r="P50" i="6" s="1"/>
  <c r="Q50" i="6" l="1"/>
  <c r="O51" i="6"/>
  <c r="S51" i="6"/>
  <c r="T51" i="6" s="1"/>
  <c r="U51" i="6" s="1"/>
  <c r="P51" i="6"/>
  <c r="Q51" i="6"/>
  <c r="S52" i="6"/>
  <c r="T52" i="6" s="1"/>
  <c r="U52" i="6" s="1"/>
  <c r="O52" i="6"/>
  <c r="Q52" i="6" l="1"/>
  <c r="P52" i="6"/>
  <c r="S53" i="6" s="1"/>
  <c r="T53" i="6" s="1"/>
  <c r="U53" i="6" s="1"/>
  <c r="O53" i="6" l="1"/>
  <c r="Q53" i="6" l="1"/>
  <c r="P53" i="6"/>
  <c r="O54" i="6" s="1"/>
  <c r="Q54" i="6" l="1"/>
  <c r="P54" i="6"/>
  <c r="O55" i="6" s="1"/>
  <c r="S54" i="6"/>
  <c r="T54" i="6" s="1"/>
  <c r="U54" i="6" s="1"/>
  <c r="P55" i="6" l="1"/>
  <c r="S56" i="6" s="1"/>
  <c r="T56" i="6" s="1"/>
  <c r="U56" i="6" s="1"/>
  <c r="Q55" i="6"/>
  <c r="S55" i="6"/>
  <c r="T55" i="6" s="1"/>
  <c r="U55" i="6" s="1"/>
  <c r="O56" i="6" l="1"/>
  <c r="P56" i="6" s="1"/>
  <c r="S57" i="6" l="1"/>
  <c r="T57" i="6" s="1"/>
  <c r="U57" i="6" s="1"/>
  <c r="O57" i="6"/>
  <c r="Q56" i="6"/>
  <c r="Q57" i="6"/>
  <c r="P57" i="6"/>
  <c r="S58" i="6" s="1"/>
  <c r="T58" i="6" s="1"/>
  <c r="U58" i="6" s="1"/>
  <c r="O58" i="6" l="1"/>
  <c r="Q58" i="6" l="1"/>
  <c r="P58" i="6"/>
  <c r="O59" i="6" s="1"/>
  <c r="P59" i="6" l="1"/>
  <c r="S60" i="6" s="1"/>
  <c r="T60" i="6" s="1"/>
  <c r="U60" i="6" s="1"/>
  <c r="Q59" i="6"/>
  <c r="S59" i="6"/>
  <c r="T59" i="6" s="1"/>
  <c r="U59" i="6" s="1"/>
  <c r="O60" i="6" l="1"/>
  <c r="P60" i="6" s="1"/>
  <c r="S61" i="6" s="1"/>
  <c r="T61" i="6" s="1"/>
  <c r="U61" i="6" s="1"/>
  <c r="O61" i="6" l="1"/>
  <c r="P61" i="6" s="1"/>
  <c r="Q60" i="6"/>
  <c r="Q61" i="6" l="1"/>
  <c r="Q62" i="6" s="1"/>
  <c r="O62" i="6"/>
  <c r="S62" i="6"/>
  <c r="T62" i="6" s="1"/>
  <c r="U62" i="6" s="1"/>
  <c r="P62" i="6"/>
  <c r="O63" i="6" s="1"/>
  <c r="S63" i="6" l="1"/>
  <c r="T63" i="6" s="1"/>
  <c r="U63" i="6" s="1"/>
  <c r="P63" i="6"/>
  <c r="O64" i="6" s="1"/>
  <c r="Q63" i="6"/>
  <c r="S64" i="6"/>
  <c r="T64" i="6" s="1"/>
  <c r="U64" i="6" s="1"/>
  <c r="Q64" i="6" l="1"/>
  <c r="P64" i="6"/>
  <c r="S65" i="6" s="1"/>
  <c r="T65" i="6" s="1"/>
  <c r="U65" i="6" s="1"/>
  <c r="O65" i="6"/>
  <c r="P65" i="6" l="1"/>
  <c r="S66" i="6" s="1"/>
  <c r="T66" i="6" s="1"/>
  <c r="U66" i="6" s="1"/>
  <c r="Q65" i="6"/>
  <c r="O66" i="6" l="1"/>
  <c r="Q66" i="6" s="1"/>
  <c r="P66" i="6" l="1"/>
  <c r="S67" i="6" s="1"/>
  <c r="T67" i="6" s="1"/>
  <c r="U67" i="6" s="1"/>
  <c r="O67" i="6"/>
  <c r="P67" i="6" l="1"/>
  <c r="Q67" i="6"/>
  <c r="S68" i="6"/>
  <c r="T68" i="6" s="1"/>
  <c r="U68" i="6" s="1"/>
  <c r="O68" i="6"/>
  <c r="Q68" i="6" l="1"/>
  <c r="P68" i="6"/>
  <c r="S69" i="6" s="1"/>
  <c r="T69" i="6" s="1"/>
  <c r="U69" i="6" s="1"/>
  <c r="O69" i="6"/>
  <c r="P69" i="6" l="1"/>
  <c r="Q69" i="6"/>
  <c r="S70" i="6"/>
  <c r="T70" i="6" s="1"/>
  <c r="U70" i="6" s="1"/>
  <c r="O70" i="6"/>
  <c r="Q70" i="6" l="1"/>
  <c r="P70" i="6"/>
  <c r="O71" i="6" s="1"/>
  <c r="P71" i="6" l="1"/>
  <c r="S72" i="6"/>
  <c r="T72" i="6" s="1"/>
  <c r="U72" i="6" s="1"/>
  <c r="Q71" i="6"/>
  <c r="O72" i="6"/>
  <c r="S71" i="6"/>
  <c r="T71" i="6" s="1"/>
  <c r="U71" i="6" s="1"/>
  <c r="P72" i="6" l="1"/>
  <c r="Q72" i="6"/>
  <c r="S73" i="6"/>
  <c r="T73" i="6" s="1"/>
  <c r="U73" i="6" s="1"/>
  <c r="O73" i="6"/>
  <c r="P73" i="6" l="1"/>
  <c r="S74" i="6"/>
  <c r="T74" i="6" s="1"/>
  <c r="U74" i="6" s="1"/>
  <c r="Q73" i="6"/>
  <c r="O74" i="6"/>
  <c r="P74" i="6" l="1"/>
  <c r="S75" i="6"/>
  <c r="T75" i="6" s="1"/>
  <c r="U75" i="6" s="1"/>
  <c r="Q74" i="6"/>
  <c r="O75" i="6"/>
  <c r="Q75" i="6" l="1"/>
  <c r="P75" i="6"/>
  <c r="S76" i="6"/>
  <c r="T76" i="6" s="1"/>
  <c r="U76" i="6" s="1"/>
  <c r="O76" i="6"/>
  <c r="P76" i="6" l="1"/>
  <c r="Q76" i="6"/>
  <c r="S77" i="6"/>
  <c r="T77" i="6" s="1"/>
  <c r="U77" i="6" s="1"/>
  <c r="O77" i="6"/>
  <c r="Q77" i="6" l="1"/>
  <c r="P77" i="6"/>
  <c r="O78" i="6" s="1"/>
  <c r="P78" i="6" l="1"/>
  <c r="S79" i="6" s="1"/>
  <c r="T79" i="6" s="1"/>
  <c r="U79" i="6" s="1"/>
  <c r="Q78" i="6"/>
  <c r="O79" i="6"/>
  <c r="S78" i="6"/>
  <c r="T78" i="6" s="1"/>
  <c r="U78" i="6" s="1"/>
  <c r="P79" i="6" l="1"/>
  <c r="S80" i="6"/>
  <c r="T80" i="6" s="1"/>
  <c r="U80" i="6" s="1"/>
  <c r="Q79" i="6"/>
  <c r="O80" i="6"/>
  <c r="P80" i="6" l="1"/>
  <c r="Q80" i="6"/>
  <c r="S81" i="6"/>
  <c r="T81" i="6" s="1"/>
  <c r="U81" i="6" s="1"/>
  <c r="O81" i="6"/>
  <c r="Q81" i="6" l="1"/>
  <c r="P81" i="6"/>
  <c r="S82" i="6" s="1"/>
  <c r="T82" i="6" s="1"/>
  <c r="U82" i="6" s="1"/>
  <c r="O82" i="6"/>
  <c r="P82" i="6" l="1"/>
  <c r="Q82" i="6"/>
  <c r="S83" i="6"/>
  <c r="T83" i="6" s="1"/>
  <c r="U83" i="6" s="1"/>
  <c r="O83" i="6"/>
  <c r="Q83" i="6" l="1"/>
  <c r="P83" i="6"/>
  <c r="S84" i="6" s="1"/>
  <c r="T84" i="6" s="1"/>
  <c r="U84" i="6" s="1"/>
  <c r="O84" i="6" l="1"/>
  <c r="Q84" i="6" l="1"/>
  <c r="P84" i="6"/>
  <c r="S85" i="6" s="1"/>
  <c r="T85" i="6" s="1"/>
  <c r="U85" i="6" s="1"/>
  <c r="O85" i="6" l="1"/>
  <c r="P85" i="6" l="1"/>
  <c r="S86" i="6" s="1"/>
  <c r="T86" i="6" s="1"/>
  <c r="U86" i="6" s="1"/>
  <c r="Q85" i="6"/>
  <c r="O86" i="6"/>
  <c r="P86" i="6" l="1"/>
  <c r="S87" i="6" s="1"/>
  <c r="T87" i="6" s="1"/>
  <c r="U87" i="6" s="1"/>
  <c r="Q86" i="6"/>
  <c r="O87" i="6"/>
  <c r="P87" i="6" l="1"/>
  <c r="S88" i="6"/>
  <c r="T88" i="6" s="1"/>
  <c r="U88" i="6" s="1"/>
  <c r="Q87" i="6"/>
  <c r="O88" i="6"/>
  <c r="Q88" i="6" l="1"/>
  <c r="P88" i="6"/>
  <c r="O89" i="6" s="1"/>
  <c r="Q89" i="6" l="1"/>
  <c r="P89" i="6"/>
  <c r="S90" i="6" s="1"/>
  <c r="T90" i="6" s="1"/>
  <c r="U90" i="6" s="1"/>
  <c r="S89" i="6"/>
  <c r="T89" i="6" s="1"/>
  <c r="U89" i="6" s="1"/>
  <c r="O90" i="6" l="1"/>
  <c r="P90" i="6" l="1"/>
  <c r="Q90" i="6"/>
  <c r="S91" i="6"/>
  <c r="T91" i="6" s="1"/>
  <c r="U91" i="6" s="1"/>
  <c r="O91" i="6"/>
  <c r="Q91" i="6" l="1"/>
  <c r="P91" i="6"/>
  <c r="S92" i="6" s="1"/>
  <c r="T92" i="6" s="1"/>
  <c r="U92" i="6" s="1"/>
  <c r="O92" i="6" l="1"/>
  <c r="P92" i="6" l="1"/>
  <c r="S93" i="6" s="1"/>
  <c r="T93" i="6" s="1"/>
  <c r="U93" i="6" s="1"/>
  <c r="Q92" i="6"/>
  <c r="O93" i="6"/>
  <c r="P93" i="6" l="1"/>
  <c r="Q93" i="6"/>
  <c r="S94" i="6"/>
  <c r="T94" i="6" s="1"/>
  <c r="U94" i="6" s="1"/>
  <c r="O94" i="6"/>
  <c r="P94" i="6" l="1"/>
  <c r="S95" i="6" s="1"/>
  <c r="T95" i="6" s="1"/>
  <c r="U95" i="6" s="1"/>
  <c r="Q94" i="6"/>
  <c r="O95" i="6"/>
  <c r="Q95" i="6" l="1"/>
  <c r="P95" i="6"/>
  <c r="S96" i="6" s="1"/>
  <c r="T96" i="6" s="1"/>
  <c r="U96" i="6" s="1"/>
  <c r="O96" i="6" l="1"/>
  <c r="P96" i="6" l="1"/>
  <c r="Q96" i="6"/>
  <c r="S97" i="6"/>
  <c r="T97" i="6" s="1"/>
  <c r="U97" i="6" s="1"/>
  <c r="O97" i="6"/>
  <c r="P97" i="6" l="1"/>
  <c r="O98" i="6" s="1"/>
  <c r="Q97" i="6"/>
  <c r="Q98" i="6" l="1"/>
  <c r="P98" i="6"/>
  <c r="S99" i="6" s="1"/>
  <c r="T99" i="6" s="1"/>
  <c r="U99" i="6" s="1"/>
  <c r="O99" i="6"/>
  <c r="S98" i="6"/>
  <c r="T98" i="6" s="1"/>
  <c r="U98" i="6" s="1"/>
  <c r="P99" i="6" l="1"/>
  <c r="O100" i="6" s="1"/>
  <c r="Q99" i="6"/>
  <c r="S100" i="6"/>
  <c r="T100" i="6" s="1"/>
  <c r="U100" i="6" s="1"/>
  <c r="P100" i="6" l="1"/>
  <c r="Q100" i="6"/>
  <c r="S101" i="6"/>
  <c r="T101" i="6" s="1"/>
  <c r="U101" i="6" s="1"/>
  <c r="O101" i="6"/>
  <c r="Q101" i="6" l="1"/>
  <c r="P101" i="6"/>
  <c r="S102" i="6" s="1"/>
  <c r="T102" i="6" s="1"/>
  <c r="U102" i="6" s="1"/>
  <c r="O102" i="6" l="1"/>
  <c r="P102" i="6" l="1"/>
  <c r="Q102" i="6"/>
  <c r="S103" i="6"/>
  <c r="T103" i="6" s="1"/>
  <c r="U103" i="6" s="1"/>
  <c r="O103" i="6"/>
  <c r="P103" i="6" l="1"/>
  <c r="Q103" i="6"/>
  <c r="S104" i="6"/>
  <c r="T104" i="6" s="1"/>
  <c r="U104" i="6" s="1"/>
  <c r="O104" i="6"/>
  <c r="P104" i="6" l="1"/>
  <c r="Q104" i="6"/>
  <c r="S105" i="6"/>
  <c r="T105" i="6" s="1"/>
  <c r="U105" i="6" s="1"/>
  <c r="O105" i="6"/>
  <c r="P105" i="6" l="1"/>
  <c r="S106" i="6"/>
  <c r="T106" i="6" s="1"/>
  <c r="U106" i="6" s="1"/>
  <c r="Q105" i="6"/>
  <c r="O106" i="6"/>
  <c r="Q106" i="6" l="1"/>
  <c r="P106" i="6"/>
  <c r="S107" i="6"/>
  <c r="T107" i="6" s="1"/>
  <c r="U107" i="6" s="1"/>
  <c r="O107" i="6"/>
  <c r="Q107" i="6" l="1"/>
  <c r="P107" i="6"/>
  <c r="O108" i="6" s="1"/>
  <c r="P108" i="6" l="1"/>
  <c r="Q108" i="6"/>
  <c r="S109" i="6"/>
  <c r="T109" i="6" s="1"/>
  <c r="U109" i="6" s="1"/>
  <c r="O109" i="6"/>
  <c r="S108" i="6"/>
  <c r="T108" i="6" s="1"/>
  <c r="U108" i="6" s="1"/>
  <c r="P109" i="6" l="1"/>
  <c r="S110" i="6"/>
  <c r="T110" i="6" s="1"/>
  <c r="U110" i="6" s="1"/>
  <c r="Q109" i="6"/>
  <c r="O110" i="6"/>
  <c r="P110" i="6" l="1"/>
  <c r="Q110" i="6"/>
  <c r="S111" i="6"/>
  <c r="T111" i="6" s="1"/>
  <c r="U111" i="6" s="1"/>
  <c r="O111" i="6"/>
  <c r="P111" i="6" l="1"/>
  <c r="Q111" i="6"/>
  <c r="S112" i="6"/>
  <c r="T112" i="6" s="1"/>
  <c r="U112" i="6" s="1"/>
  <c r="O112" i="6"/>
  <c r="P112" i="6" l="1"/>
  <c r="S113" i="6" s="1"/>
  <c r="T113" i="6" s="1"/>
  <c r="U113" i="6" s="1"/>
  <c r="Q112" i="6"/>
  <c r="O113" i="6"/>
  <c r="P113" i="6" l="1"/>
  <c r="S114" i="6"/>
  <c r="T114" i="6" s="1"/>
  <c r="U114" i="6" s="1"/>
  <c r="Q113" i="6"/>
  <c r="O114" i="6"/>
  <c r="P114" i="6" l="1"/>
  <c r="Q114" i="6"/>
  <c r="S115" i="6"/>
  <c r="T115" i="6" s="1"/>
  <c r="U115" i="6" s="1"/>
  <c r="O115" i="6"/>
  <c r="P115" i="6" l="1"/>
  <c r="Q115" i="6"/>
  <c r="S116" i="6"/>
  <c r="T116" i="6" s="1"/>
  <c r="U116" i="6" s="1"/>
  <c r="O116" i="6"/>
  <c r="P116" i="6" l="1"/>
  <c r="S117" i="6"/>
  <c r="T117" i="6" s="1"/>
  <c r="U117" i="6" s="1"/>
  <c r="Q116" i="6"/>
  <c r="O117" i="6"/>
  <c r="P117" i="6" l="1"/>
  <c r="O118" i="6" s="1"/>
  <c r="Q117" i="6"/>
  <c r="S118" i="6"/>
  <c r="T118" i="6" s="1"/>
  <c r="U118" i="6" s="1"/>
  <c r="P118" i="6" l="1"/>
  <c r="S119" i="6"/>
  <c r="T119" i="6" s="1"/>
  <c r="U119" i="6" s="1"/>
  <c r="Q118" i="6"/>
  <c r="O119" i="6"/>
  <c r="P119" i="6" l="1"/>
  <c r="Q119" i="6"/>
  <c r="S120" i="6"/>
  <c r="T120" i="6" s="1"/>
  <c r="U120" i="6" s="1"/>
  <c r="O120" i="6"/>
  <c r="P120" i="6" l="1"/>
  <c r="Q120" i="6"/>
  <c r="S121" i="6"/>
  <c r="T121" i="6" s="1"/>
  <c r="U121" i="6" s="1"/>
  <c r="O121" i="6"/>
  <c r="P121" i="6" l="1"/>
  <c r="O122" i="6" s="1"/>
  <c r="Q121" i="6"/>
  <c r="S122" i="6"/>
  <c r="T122" i="6" s="1"/>
  <c r="U122" i="6" s="1"/>
  <c r="P122" i="6" l="1"/>
  <c r="O123" i="6" s="1"/>
  <c r="Q122" i="6"/>
  <c r="S123" i="6" l="1"/>
  <c r="T123" i="6" s="1"/>
  <c r="U123" i="6" s="1"/>
  <c r="P123" i="6"/>
  <c r="S124" i="6" s="1"/>
  <c r="T124" i="6" s="1"/>
  <c r="U124" i="6" s="1"/>
  <c r="Q123" i="6"/>
  <c r="O124" i="6" l="1"/>
  <c r="P124" i="6" l="1"/>
  <c r="S125" i="6" s="1"/>
  <c r="T125" i="6" s="1"/>
  <c r="U125" i="6" s="1"/>
  <c r="Q124" i="6"/>
  <c r="O125" i="6" l="1"/>
  <c r="P125" i="6" l="1"/>
  <c r="Q125" i="6"/>
  <c r="S126" i="6"/>
  <c r="T126" i="6" s="1"/>
  <c r="U126" i="6" s="1"/>
  <c r="O126" i="6"/>
  <c r="P126" i="6" l="1"/>
  <c r="Q126" i="6"/>
  <c r="S127" i="6"/>
  <c r="T127" i="6" s="1"/>
  <c r="U127" i="6" s="1"/>
  <c r="O127" i="6"/>
  <c r="P127" i="6" l="1"/>
  <c r="Q127" i="6"/>
  <c r="S128" i="6"/>
  <c r="T128" i="6" s="1"/>
  <c r="U128" i="6" s="1"/>
  <c r="O128" i="6"/>
  <c r="P128" i="6" l="1"/>
  <c r="Q128" i="6"/>
  <c r="S129" i="6"/>
  <c r="T129" i="6" s="1"/>
  <c r="U129" i="6" s="1"/>
  <c r="O129" i="6"/>
  <c r="P129" i="6" l="1"/>
  <c r="O130" i="6" s="1"/>
  <c r="Q129" i="6"/>
  <c r="P130" i="6" l="1"/>
  <c r="S131" i="6" s="1"/>
  <c r="T131" i="6" s="1"/>
  <c r="U131" i="6" s="1"/>
  <c r="Q130" i="6"/>
  <c r="O131" i="6"/>
  <c r="S130" i="6"/>
  <c r="T130" i="6" s="1"/>
  <c r="U130" i="6" s="1"/>
  <c r="P131" i="6" l="1"/>
  <c r="S132" i="6" s="1"/>
  <c r="T132" i="6" s="1"/>
  <c r="U132" i="6" s="1"/>
  <c r="Q131" i="6"/>
  <c r="O132" i="6" l="1"/>
  <c r="P132" i="6"/>
  <c r="S133" i="6" s="1"/>
  <c r="T133" i="6" s="1"/>
  <c r="U133" i="6" s="1"/>
  <c r="Q132" i="6"/>
  <c r="O133" i="6" l="1"/>
  <c r="P133" i="6" l="1"/>
  <c r="Q133" i="6"/>
  <c r="S134" i="6"/>
  <c r="T134" i="6" s="1"/>
  <c r="U134" i="6" s="1"/>
  <c r="O134" i="6"/>
  <c r="P134" i="6" l="1"/>
  <c r="S135" i="6" s="1"/>
  <c r="T135" i="6" s="1"/>
  <c r="U135" i="6" s="1"/>
  <c r="Q134" i="6"/>
  <c r="O135" i="6"/>
  <c r="P135" i="6" l="1"/>
  <c r="Q135" i="6"/>
  <c r="S136" i="6"/>
  <c r="T136" i="6" s="1"/>
  <c r="U136" i="6" s="1"/>
  <c r="O136" i="6"/>
  <c r="Q136" i="6" l="1"/>
  <c r="P136" i="6"/>
  <c r="S137" i="6" s="1"/>
  <c r="T137" i="6" s="1"/>
  <c r="U137" i="6" s="1"/>
  <c r="O137" i="6" l="1"/>
  <c r="Q137" i="6" l="1"/>
  <c r="P137" i="6"/>
  <c r="O138" i="6" s="1"/>
  <c r="P138" i="6" l="1"/>
  <c r="S139" i="6" s="1"/>
  <c r="T139" i="6" s="1"/>
  <c r="U139" i="6" s="1"/>
  <c r="Q138" i="6"/>
  <c r="S138" i="6"/>
  <c r="T138" i="6" s="1"/>
  <c r="U138" i="6" s="1"/>
  <c r="O139" i="6" l="1"/>
  <c r="P139" i="6" l="1"/>
  <c r="Q139" i="6"/>
  <c r="S140" i="6"/>
  <c r="T140" i="6" s="1"/>
  <c r="U140" i="6" s="1"/>
  <c r="O140" i="6"/>
  <c r="P140" i="6" l="1"/>
  <c r="Q140" i="6"/>
  <c r="S141" i="6"/>
  <c r="T141" i="6" s="1"/>
  <c r="U141" i="6" s="1"/>
  <c r="O141" i="6"/>
  <c r="P141" i="6" l="1"/>
  <c r="Q141" i="6"/>
  <c r="S142" i="6"/>
  <c r="T142" i="6" s="1"/>
  <c r="U142" i="6" s="1"/>
  <c r="O142" i="6"/>
  <c r="P142" i="6" l="1"/>
  <c r="S143" i="6" s="1"/>
  <c r="T143" i="6" s="1"/>
  <c r="U143" i="6" s="1"/>
  <c r="Q142" i="6"/>
  <c r="O143" i="6"/>
  <c r="Q143" i="6" l="1"/>
  <c r="P143" i="6"/>
  <c r="S144" i="6" s="1"/>
  <c r="T144" i="6" s="1"/>
  <c r="U144" i="6" s="1"/>
  <c r="O144" i="6"/>
  <c r="Q144" i="6" l="1"/>
  <c r="P144" i="6"/>
  <c r="S145" i="6" s="1"/>
  <c r="T145" i="6" s="1"/>
  <c r="U145" i="6" s="1"/>
  <c r="O145" i="6" l="1"/>
  <c r="P145" i="6"/>
  <c r="Q145" i="6"/>
  <c r="S146" i="6"/>
  <c r="T146" i="6" s="1"/>
  <c r="U146" i="6" s="1"/>
  <c r="O146" i="6"/>
  <c r="Q146" i="6" l="1"/>
  <c r="P146" i="6"/>
  <c r="S147" i="6" s="1"/>
  <c r="T147" i="6" s="1"/>
  <c r="U147" i="6" s="1"/>
  <c r="O147" i="6"/>
  <c r="P147" i="6" l="1"/>
  <c r="S148" i="6" s="1"/>
  <c r="T148" i="6" s="1"/>
  <c r="U148" i="6" s="1"/>
  <c r="Q147" i="6"/>
  <c r="O148" i="6"/>
  <c r="P148" i="6" l="1"/>
  <c r="S149" i="6" s="1"/>
  <c r="T149" i="6" s="1"/>
  <c r="U149" i="6" s="1"/>
  <c r="Q148" i="6"/>
  <c r="O149" i="6"/>
  <c r="Q149" i="6" l="1"/>
  <c r="P149" i="6"/>
  <c r="S150" i="6"/>
  <c r="T150" i="6" s="1"/>
  <c r="U150" i="6" s="1"/>
  <c r="O150" i="6"/>
  <c r="Q150" i="6" l="1"/>
  <c r="P150" i="6"/>
  <c r="S151" i="6" s="1"/>
  <c r="T151" i="6" s="1"/>
  <c r="U151" i="6" s="1"/>
  <c r="O151" i="6" l="1"/>
  <c r="P151" i="6" l="1"/>
  <c r="S152" i="6" s="1"/>
  <c r="T152" i="6" s="1"/>
  <c r="U152" i="6" s="1"/>
  <c r="Q151" i="6"/>
  <c r="O152" i="6"/>
  <c r="P152" i="6" l="1"/>
  <c r="S153" i="6" s="1"/>
  <c r="T153" i="6" s="1"/>
  <c r="U153" i="6" s="1"/>
  <c r="Q152" i="6"/>
  <c r="O153" i="6"/>
  <c r="P153" i="6" l="1"/>
  <c r="S154" i="6" s="1"/>
  <c r="T154" i="6" s="1"/>
  <c r="U154" i="6" s="1"/>
  <c r="Q153" i="6"/>
  <c r="O154" i="6"/>
  <c r="P154" i="6" l="1"/>
  <c r="Q154" i="6"/>
  <c r="S155" i="6"/>
  <c r="T155" i="6" s="1"/>
  <c r="U155" i="6" s="1"/>
  <c r="O155" i="6"/>
  <c r="Q155" i="6" l="1"/>
  <c r="P155" i="6"/>
  <c r="S156" i="6" s="1"/>
  <c r="T156" i="6" s="1"/>
  <c r="U156" i="6" s="1"/>
  <c r="O156" i="6" l="1"/>
  <c r="Q156" i="6" l="1"/>
  <c r="P156" i="6"/>
  <c r="S157" i="6" s="1"/>
  <c r="T157" i="6" s="1"/>
  <c r="U157" i="6" s="1"/>
  <c r="O157" i="6" l="1"/>
  <c r="Q157" i="6"/>
  <c r="P157" i="6"/>
  <c r="S158" i="6" s="1"/>
  <c r="T158" i="6" s="1"/>
  <c r="U158" i="6" s="1"/>
  <c r="O158" i="6"/>
  <c r="P158" i="6" l="1"/>
  <c r="Q158" i="6"/>
  <c r="S159" i="6"/>
  <c r="T159" i="6" s="1"/>
  <c r="U159" i="6" s="1"/>
  <c r="O159" i="6"/>
  <c r="P159" i="6" l="1"/>
  <c r="S160" i="6" s="1"/>
  <c r="T160" i="6" s="1"/>
  <c r="U160" i="6" s="1"/>
  <c r="Q159" i="6"/>
  <c r="O160" i="6"/>
  <c r="P160" i="6" l="1"/>
  <c r="S161" i="6" s="1"/>
  <c r="T161" i="6" s="1"/>
  <c r="U161" i="6" s="1"/>
  <c r="Q160" i="6"/>
  <c r="O161" i="6" l="1"/>
  <c r="P161" i="6" l="1"/>
  <c r="S162" i="6" s="1"/>
  <c r="T162" i="6" s="1"/>
  <c r="U162" i="6" s="1"/>
  <c r="Q161" i="6"/>
  <c r="O162" i="6"/>
  <c r="Q162" i="6" l="1"/>
  <c r="P162" i="6"/>
  <c r="O163" i="6" s="1"/>
  <c r="S163" i="6" l="1"/>
  <c r="T163" i="6" s="1"/>
  <c r="U163" i="6" s="1"/>
  <c r="P163" i="6"/>
  <c r="S164" i="6" s="1"/>
  <c r="T164" i="6" s="1"/>
  <c r="U164" i="6" s="1"/>
  <c r="Q163" i="6"/>
  <c r="O164" i="6"/>
  <c r="Q164" i="6" l="1"/>
  <c r="P164" i="6"/>
  <c r="S165" i="6"/>
  <c r="T165" i="6" s="1"/>
  <c r="U165" i="6" s="1"/>
  <c r="O165" i="6"/>
  <c r="P165" i="6" l="1"/>
  <c r="S166" i="6" s="1"/>
  <c r="T166" i="6" s="1"/>
  <c r="U166" i="6" s="1"/>
  <c r="Q165" i="6"/>
  <c r="O166" i="6"/>
  <c r="Q166" i="6" l="1"/>
  <c r="P166" i="6"/>
  <c r="S167" i="6" s="1"/>
  <c r="T167" i="6" s="1"/>
  <c r="U167" i="6" s="1"/>
  <c r="O167" i="6" l="1"/>
  <c r="Q167" i="6" l="1"/>
  <c r="P167" i="6"/>
  <c r="S168" i="6" s="1"/>
  <c r="T168" i="6" s="1"/>
  <c r="U168" i="6" s="1"/>
  <c r="O168" i="6"/>
  <c r="P168" i="6" l="1"/>
  <c r="S169" i="6" s="1"/>
  <c r="T169" i="6" s="1"/>
  <c r="U169" i="6" s="1"/>
  <c r="Q168" i="6"/>
  <c r="O169" i="6"/>
  <c r="P169" i="6" l="1"/>
  <c r="S170" i="6"/>
  <c r="T170" i="6" s="1"/>
  <c r="U170" i="6" s="1"/>
  <c r="Q169" i="6"/>
  <c r="O170" i="6"/>
  <c r="Q170" i="6" l="1"/>
  <c r="P170" i="6"/>
  <c r="S171" i="6" s="1"/>
  <c r="T171" i="6" s="1"/>
  <c r="U171" i="6" s="1"/>
  <c r="O171" i="6"/>
  <c r="Q171" i="6" l="1"/>
  <c r="P171" i="6"/>
  <c r="S172" i="6"/>
  <c r="T172" i="6" s="1"/>
  <c r="U172" i="6" s="1"/>
  <c r="O172" i="6"/>
  <c r="P172" i="6" l="1"/>
  <c r="Q172" i="6"/>
  <c r="S173" i="6"/>
  <c r="T173" i="6" s="1"/>
  <c r="U173" i="6" s="1"/>
  <c r="O173" i="6"/>
  <c r="Q173" i="6" l="1"/>
  <c r="P173" i="6"/>
  <c r="S174" i="6" s="1"/>
  <c r="T174" i="6" s="1"/>
  <c r="U174" i="6" s="1"/>
  <c r="O174" i="6" l="1"/>
  <c r="Q174" i="6" l="1"/>
  <c r="P174" i="6"/>
  <c r="S175" i="6" s="1"/>
  <c r="T175" i="6" s="1"/>
  <c r="U175" i="6" s="1"/>
  <c r="O175" i="6" l="1"/>
  <c r="Q175" i="6" l="1"/>
  <c r="P175" i="6"/>
  <c r="S176" i="6" s="1"/>
  <c r="T176" i="6" s="1"/>
  <c r="U176" i="6" s="1"/>
  <c r="O176" i="6" l="1"/>
  <c r="Q176" i="6" l="1"/>
  <c r="P176" i="6"/>
  <c r="S177" i="6" s="1"/>
  <c r="T177" i="6" s="1"/>
  <c r="U177" i="6" s="1"/>
  <c r="O177" i="6" l="1"/>
  <c r="P177" i="6" l="1"/>
  <c r="S178" i="6" s="1"/>
  <c r="T178" i="6" s="1"/>
  <c r="U178" i="6" s="1"/>
  <c r="Q177" i="6"/>
  <c r="O178" i="6"/>
  <c r="Q178" i="6" l="1"/>
  <c r="P178" i="6"/>
  <c r="S179" i="6" s="1"/>
  <c r="T179" i="6" s="1"/>
  <c r="U179" i="6" s="1"/>
  <c r="O179" i="6" l="1"/>
  <c r="P179" i="6" l="1"/>
  <c r="S180" i="6" s="1"/>
  <c r="T180" i="6" s="1"/>
  <c r="U180" i="6" s="1"/>
  <c r="Q179" i="6"/>
  <c r="O180" i="6"/>
  <c r="P180" i="6" l="1"/>
  <c r="Q180" i="6"/>
  <c r="S181" i="6"/>
  <c r="T181" i="6" s="1"/>
  <c r="U181" i="6" s="1"/>
  <c r="O181" i="6"/>
  <c r="Q181" i="6" l="1"/>
  <c r="P181" i="6"/>
  <c r="S182" i="6" s="1"/>
  <c r="T182" i="6" s="1"/>
  <c r="U182" i="6" s="1"/>
  <c r="O182" i="6" l="1"/>
  <c r="Q182" i="6" l="1"/>
  <c r="P182" i="6"/>
  <c r="S183" i="6" s="1"/>
  <c r="T183" i="6" s="1"/>
  <c r="U183" i="6" s="1"/>
  <c r="O183" i="6"/>
  <c r="Q183" i="6" l="1"/>
  <c r="P183" i="6"/>
  <c r="S184" i="6" s="1"/>
  <c r="T184" i="6" s="1"/>
  <c r="U184" i="6" s="1"/>
  <c r="O184" i="6" l="1"/>
  <c r="P184" i="6" l="1"/>
  <c r="S185" i="6" s="1"/>
  <c r="T185" i="6" s="1"/>
  <c r="U185" i="6" s="1"/>
  <c r="Q184" i="6"/>
  <c r="O185" i="6" l="1"/>
  <c r="Q185" i="6" l="1"/>
  <c r="P185" i="6"/>
  <c r="S186" i="6" s="1"/>
  <c r="T186" i="6" s="1"/>
  <c r="U186" i="6" s="1"/>
  <c r="O186" i="6" l="1"/>
  <c r="Q186" i="6" l="1"/>
  <c r="P186" i="6"/>
  <c r="S187" i="6" s="1"/>
  <c r="T187" i="6" s="1"/>
  <c r="U187" i="6" s="1"/>
  <c r="O187" i="6" l="1"/>
  <c r="Q187" i="6" l="1"/>
  <c r="P187" i="6"/>
  <c r="S188" i="6" s="1"/>
  <c r="T188" i="6" s="1"/>
  <c r="U188" i="6" s="1"/>
  <c r="O188" i="6" l="1"/>
  <c r="Q188" i="6" l="1"/>
  <c r="P188" i="6"/>
  <c r="O189" i="6" s="1"/>
  <c r="Q189" i="6" l="1"/>
  <c r="P189" i="6"/>
  <c r="S190" i="6" s="1"/>
  <c r="T190" i="6" s="1"/>
  <c r="U190" i="6" s="1"/>
  <c r="S189" i="6"/>
  <c r="T189" i="6" s="1"/>
  <c r="U189" i="6" s="1"/>
  <c r="O190" i="6" l="1"/>
  <c r="Q190" i="6" l="1"/>
  <c r="P190" i="6"/>
  <c r="S191" i="6"/>
  <c r="T191" i="6" s="1"/>
  <c r="O191" i="6"/>
  <c r="U191" i="6" l="1"/>
  <c r="U204" i="6" s="1"/>
  <c r="T204" i="6"/>
  <c r="Q191" i="6"/>
  <c r="P191" i="6"/>
  <c r="S192" i="6" s="1"/>
  <c r="S193" i="6"/>
  <c r="S201" i="6"/>
  <c r="S196" i="6"/>
  <c r="S198" i="6"/>
  <c r="S197" i="6"/>
  <c r="S203" i="6"/>
  <c r="S199" i="6" l="1"/>
  <c r="S200" i="6"/>
  <c r="S195" i="6"/>
  <c r="S202" i="6"/>
  <c r="S194" i="6"/>
</calcChain>
</file>

<file path=xl/sharedStrings.xml><?xml version="1.0" encoding="utf-8"?>
<sst xmlns="http://schemas.openxmlformats.org/spreadsheetml/2006/main" count="723" uniqueCount="257">
  <si>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</si>
  <si>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</si>
  <si>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</si>
  <si>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</si>
  <si>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</si>
  <si>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</si>
  <si>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</si>
  <si>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</si>
  <si>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</si>
  <si>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</si>
  <si>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</si>
  <si>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</si>
  <si>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</si>
  <si>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</si>
  <si>
    <t>**Costo en US$</t>
  </si>
  <si>
    <t>Campos de Producción (Cusiana)</t>
  </si>
  <si>
    <t>Gaseoducto Cusiana-Apiay</t>
  </si>
  <si>
    <t>Gaseoducto Apiay-Bogotá</t>
  </si>
  <si>
    <t>Sistema de Distribución Bogotá</t>
  </si>
  <si>
    <t>Costo Mantener el Inventario por un Periodo en Cada Nivel</t>
  </si>
  <si>
    <t>Costo de Iniciar la Orden de Producción</t>
  </si>
  <si>
    <t>Costo de Transporte en Cada Nivel</t>
  </si>
  <si>
    <t>**Todos los datos en Giga BTU</t>
  </si>
  <si>
    <t>Proyección 2017</t>
  </si>
  <si>
    <t>**Proyección 2017 (Costo en US$/Giga BTU)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</si>
  <si>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</si>
  <si>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</si>
  <si>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</si>
  <si>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</si>
  <si>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</si>
  <si>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</si>
  <si>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</si>
  <si>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</si>
  <si>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</si>
  <si>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</si>
  <si>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</si>
  <si>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</si>
  <si>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</si>
  <si>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Estadistica 2001</t>
  </si>
  <si>
    <t>Estadistica 2002</t>
  </si>
  <si>
    <t>Estadistica 2003</t>
  </si>
  <si>
    <t>Estadistica 2004</t>
  </si>
  <si>
    <t>Estadistica 2005</t>
  </si>
  <si>
    <t>Estadistica 2006</t>
  </si>
  <si>
    <t>Estadistica 2007</t>
  </si>
  <si>
    <t>Estadistica 2008</t>
  </si>
  <si>
    <t>Estadistica 2009</t>
  </si>
  <si>
    <t>Estadistica 2010</t>
  </si>
  <si>
    <t>Estadistica 2011</t>
  </si>
  <si>
    <t>Estadistica 2012</t>
  </si>
  <si>
    <t>Estadistica 2013</t>
  </si>
  <si>
    <t>Estadistica 2014</t>
  </si>
  <si>
    <t>Estadistica 2015</t>
  </si>
  <si>
    <t>Demanda</t>
  </si>
  <si>
    <t>Columna1</t>
  </si>
  <si>
    <t>Parametros de entrada</t>
  </si>
  <si>
    <t>α</t>
  </si>
  <si>
    <t>β</t>
  </si>
  <si>
    <t>γ</t>
  </si>
  <si>
    <t>L1</t>
  </si>
  <si>
    <t>T1</t>
  </si>
  <si>
    <t>Pronostico</t>
  </si>
  <si>
    <t>Grafica</t>
  </si>
  <si>
    <t>t</t>
  </si>
  <si>
    <t>Lt</t>
  </si>
  <si>
    <t>Tt</t>
  </si>
  <si>
    <t>S</t>
  </si>
  <si>
    <t>k</t>
  </si>
  <si>
    <t>Pronóstico</t>
  </si>
  <si>
    <t>EA</t>
  </si>
  <si>
    <t>EPA</t>
  </si>
  <si>
    <t>EMA</t>
  </si>
  <si>
    <t>EPMA</t>
  </si>
  <si>
    <t>Prducción</t>
  </si>
  <si>
    <t>Producción</t>
  </si>
  <si>
    <t>PERIODO</t>
  </si>
  <si>
    <t>DEMANDA</t>
  </si>
  <si>
    <t>Enero2001</t>
  </si>
  <si>
    <t>Febrero2001</t>
  </si>
  <si>
    <t>Marzo2001</t>
  </si>
  <si>
    <t>Abril2001</t>
  </si>
  <si>
    <t>Mayo2001</t>
  </si>
  <si>
    <t>Junio2001</t>
  </si>
  <si>
    <t>Julio2001</t>
  </si>
  <si>
    <t>Agosto2001</t>
  </si>
  <si>
    <t>Septiembre2001</t>
  </si>
  <si>
    <t>Octubre2001</t>
  </si>
  <si>
    <t>Noviembre2001</t>
  </si>
  <si>
    <t>Diciembre2001</t>
  </si>
  <si>
    <t>Enero2002</t>
  </si>
  <si>
    <t>Febrero2002</t>
  </si>
  <si>
    <t>Marzo2002</t>
  </si>
  <si>
    <t>Abril2002</t>
  </si>
  <si>
    <t>Mayo2002</t>
  </si>
  <si>
    <t>Junio2002</t>
  </si>
  <si>
    <t>Julio2002</t>
  </si>
  <si>
    <t>Agosto2002</t>
  </si>
  <si>
    <t>Septiembre2002</t>
  </si>
  <si>
    <t>Octubre2002</t>
  </si>
  <si>
    <t>Noviembre2002</t>
  </si>
  <si>
    <t>Diciembre2002</t>
  </si>
  <si>
    <t>Enero2003</t>
  </si>
  <si>
    <t>Febrero2003</t>
  </si>
  <si>
    <t>Marzo2003</t>
  </si>
  <si>
    <t>Abril2003</t>
  </si>
  <si>
    <t>Mayo2003</t>
  </si>
  <si>
    <t>Junio2003</t>
  </si>
  <si>
    <t>Julio2003</t>
  </si>
  <si>
    <t>Agosto2003</t>
  </si>
  <si>
    <t>Septiembre2003</t>
  </si>
  <si>
    <t>Octubre2003</t>
  </si>
  <si>
    <t>Noviembre2003</t>
  </si>
  <si>
    <t>Diciembre2003</t>
  </si>
  <si>
    <t>Enero2004</t>
  </si>
  <si>
    <t>Febrero2004</t>
  </si>
  <si>
    <t>Marzo2004</t>
  </si>
  <si>
    <t>Abril2004</t>
  </si>
  <si>
    <t>Mayo2004</t>
  </si>
  <si>
    <t>Junio2004</t>
  </si>
  <si>
    <t>Julio2004</t>
  </si>
  <si>
    <t>Agosto2004</t>
  </si>
  <si>
    <t>Septiembre2004</t>
  </si>
  <si>
    <t>Octubre2004</t>
  </si>
  <si>
    <t>Noviembre2004</t>
  </si>
  <si>
    <t>Diciembre2004</t>
  </si>
  <si>
    <t>Enero2005</t>
  </si>
  <si>
    <t>Febrero2005</t>
  </si>
  <si>
    <t>Marzo2005</t>
  </si>
  <si>
    <t>Abril2005</t>
  </si>
  <si>
    <t>Mayo2005</t>
  </si>
  <si>
    <t>Junio2005</t>
  </si>
  <si>
    <t>Julio2005</t>
  </si>
  <si>
    <t>Agosto2005</t>
  </si>
  <si>
    <t>Septiembre2005</t>
  </si>
  <si>
    <t>Octubre2005</t>
  </si>
  <si>
    <t>Noviembre2005</t>
  </si>
  <si>
    <t>Diciembre2005</t>
  </si>
  <si>
    <t>Enero2006</t>
  </si>
  <si>
    <t>Febrero2006</t>
  </si>
  <si>
    <t>Marzo2006</t>
  </si>
  <si>
    <t>Abril2006</t>
  </si>
  <si>
    <t>Mayo2006</t>
  </si>
  <si>
    <t>Junio2006</t>
  </si>
  <si>
    <t>Julio2006</t>
  </si>
  <si>
    <t>Agosto2006</t>
  </si>
  <si>
    <t>Septiembre2006</t>
  </si>
  <si>
    <t>Octubre2006</t>
  </si>
  <si>
    <t>Noviembre2006</t>
  </si>
  <si>
    <t>Diciembre2006</t>
  </si>
  <si>
    <t>Enero2007</t>
  </si>
  <si>
    <t>Febrero2007</t>
  </si>
  <si>
    <t>Marzo2007</t>
  </si>
  <si>
    <t>Abril2007</t>
  </si>
  <si>
    <t>Mayo2007</t>
  </si>
  <si>
    <t>Junio2007</t>
  </si>
  <si>
    <t>Julio2007</t>
  </si>
  <si>
    <t>Agosto2007</t>
  </si>
  <si>
    <t>Septiembre2007</t>
  </si>
  <si>
    <t>Octubre2007</t>
  </si>
  <si>
    <t>Noviembre2007</t>
  </si>
  <si>
    <t>Diciembre2007</t>
  </si>
  <si>
    <t>Enero2008</t>
  </si>
  <si>
    <t>Febrero2008</t>
  </si>
  <si>
    <t>Marzo2008</t>
  </si>
  <si>
    <t>Abril2008</t>
  </si>
  <si>
    <t>Mayo2008</t>
  </si>
  <si>
    <t>Junio2008</t>
  </si>
  <si>
    <t>Julio2008</t>
  </si>
  <si>
    <t>Agosto2008</t>
  </si>
  <si>
    <t>Septiembre2008</t>
  </si>
  <si>
    <t>Octubre2008</t>
  </si>
  <si>
    <t>Noviembre2008</t>
  </si>
  <si>
    <t>Diciembre2008</t>
  </si>
  <si>
    <t>Enero2009</t>
  </si>
  <si>
    <t>Febrero2009</t>
  </si>
  <si>
    <t>Marzo2009</t>
  </si>
  <si>
    <t>Abril2009</t>
  </si>
  <si>
    <t>Mayo2009</t>
  </si>
  <si>
    <t>Junio2009</t>
  </si>
  <si>
    <t>Julio2009</t>
  </si>
  <si>
    <t>Agosto2009</t>
  </si>
  <si>
    <t>Septiembre2009</t>
  </si>
  <si>
    <t>Octubre2009</t>
  </si>
  <si>
    <t>Noviembre2009</t>
  </si>
  <si>
    <t>Diciembre2009</t>
  </si>
  <si>
    <t>Enero2010</t>
  </si>
  <si>
    <t>Febrero2010</t>
  </si>
  <si>
    <t>Marzo2010</t>
  </si>
  <si>
    <t>Abril2010</t>
  </si>
  <si>
    <t>Mayo2010</t>
  </si>
  <si>
    <t>Junio2010</t>
  </si>
  <si>
    <t>Julio2010</t>
  </si>
  <si>
    <t>Agosto2010</t>
  </si>
  <si>
    <t>Septiembre2010</t>
  </si>
  <si>
    <t>Octubre2010</t>
  </si>
  <si>
    <t>Noviembre2010</t>
  </si>
  <si>
    <t>Diciembre2010</t>
  </si>
  <si>
    <t>Enero2011</t>
  </si>
  <si>
    <t>Febrero2011</t>
  </si>
  <si>
    <t>Marzo2011</t>
  </si>
  <si>
    <t>Abril2011</t>
  </si>
  <si>
    <t>Mayo2011</t>
  </si>
  <si>
    <t>Junio2011</t>
  </si>
  <si>
    <t>Julio2011</t>
  </si>
  <si>
    <t>Agosto2011</t>
  </si>
  <si>
    <t>Septiembre2011</t>
  </si>
  <si>
    <t>Octubre2011</t>
  </si>
  <si>
    <t>Noviembre2011</t>
  </si>
  <si>
    <t>Diciembre2011</t>
  </si>
  <si>
    <t>Enero2012</t>
  </si>
  <si>
    <t>Febrero2012</t>
  </si>
  <si>
    <t>Marzo2012</t>
  </si>
  <si>
    <t>Abril2012</t>
  </si>
  <si>
    <t>Mayo2012</t>
  </si>
  <si>
    <t>Junio2012</t>
  </si>
  <si>
    <t>Julio2012</t>
  </si>
  <si>
    <t>Agosto2012</t>
  </si>
  <si>
    <t>Septiembre2012</t>
  </si>
  <si>
    <t>Octubre2012</t>
  </si>
  <si>
    <t>Noviembre2012</t>
  </si>
  <si>
    <t>Diciembre2012</t>
  </si>
  <si>
    <t>Enero2013</t>
  </si>
  <si>
    <t>Febrero2013</t>
  </si>
  <si>
    <t>Marzo2013</t>
  </si>
  <si>
    <t>Abril2013</t>
  </si>
  <si>
    <t>Mayo2013</t>
  </si>
  <si>
    <t>Junio2013</t>
  </si>
  <si>
    <t>Julio2013</t>
  </si>
  <si>
    <t>Agosto2013</t>
  </si>
  <si>
    <t>Septiembre2013</t>
  </si>
  <si>
    <t>Octubre2013</t>
  </si>
  <si>
    <t>Noviembre2013</t>
  </si>
  <si>
    <t>Diciembre2013</t>
  </si>
  <si>
    <t>Enero2014</t>
  </si>
  <si>
    <t>Febrero2014</t>
  </si>
  <si>
    <t>Marzo2014</t>
  </si>
  <si>
    <t>Abril2014</t>
  </si>
  <si>
    <t>Mayo2014</t>
  </si>
  <si>
    <t>Junio2014</t>
  </si>
  <si>
    <t>Julio2014</t>
  </si>
  <si>
    <t>Agosto2014</t>
  </si>
  <si>
    <t>Septiembre2014</t>
  </si>
  <si>
    <t>Octubre2014</t>
  </si>
  <si>
    <t>Noviembre2014</t>
  </si>
  <si>
    <t>Diciembre2014</t>
  </si>
  <si>
    <t>Enero2015</t>
  </si>
  <si>
    <t>Febrero2015</t>
  </si>
  <si>
    <t>Marzo2015</t>
  </si>
  <si>
    <t>Abril2015</t>
  </si>
  <si>
    <t>Mayo2015</t>
  </si>
  <si>
    <t>Junio2015</t>
  </si>
  <si>
    <t>Julio2015</t>
  </si>
  <si>
    <t>Agosto2015</t>
  </si>
  <si>
    <t>Septiembre2015</t>
  </si>
  <si>
    <t>Octubre2015</t>
  </si>
  <si>
    <t>Noviembre2015</t>
  </si>
  <si>
    <t>Diciembre2015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</si>
</sst>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mmmm\-yy;@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0" xfId="0" applyFill="1" applyBorder="1" applyAlignment="1">
      <alignment horizontal="center" wrapText="1"/>
    </xf>
    <xf numFmtId="0" fontId="0" fillId="2" borderId="13" xfId="0" applyFill="1" applyBorder="1" applyAlignment="1">
      <alignment horizontal="center"/>
    </xf>
    <xf numFmtId="0" fontId="1" fillId="2" borderId="0" xfId="0" applyFont="1" applyFill="1"/>
    <xf numFmtId="0" fontId="0" fillId="2" borderId="9" xfId="0" applyFill="1" applyBorder="1" applyAlignment="1">
      <alignment horizontal="center" wrapText="1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2" xfId="0" applyBorder="1"/>
    <xf numFmtId="0" fontId="3" fillId="0" borderId="17" xfId="0" applyFont="1" applyBorder="1" applyAlignment="1">
      <alignment horizontal="centerContinuous"/>
    </xf>
    <xf numFmtId="164" fontId="0" fillId="2" borderId="18" xfId="0" applyNumberFormat="1" applyFill="1" applyBorder="1" applyAlignment="1">
      <alignment horizontal="left"/>
    </xf>
    <xf numFmtId="164" fontId="0" fillId="2" borderId="12" xfId="0" applyNumberFormat="1" applyFill="1" applyBorder="1" applyAlignment="1">
      <alignment horizontal="left"/>
    </xf>
    <xf numFmtId="0" fontId="0" fillId="2" borderId="18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17" xfId="0" applyFont="1" applyFill="1" applyBorder="1" applyAlignment="1">
      <alignment horizontal="centerContinuous"/>
    </xf>
    <xf numFmtId="0" fontId="4" fillId="0" borderId="0" xfId="0" applyFont="1"/>
    <xf numFmtId="0" fontId="5" fillId="3" borderId="18" xfId="0" applyFont="1" applyFill="1" applyBorder="1" applyAlignment="1">
      <alignment horizontal="center"/>
    </xf>
    <xf numFmtId="165" fontId="0" fillId="0" borderId="18" xfId="0" applyNumberFormat="1" applyBorder="1"/>
    <xf numFmtId="0" fontId="1" fillId="0" borderId="0" xfId="0" applyFont="1" applyAlignment="1">
      <alignment vertical="center"/>
    </xf>
    <xf numFmtId="0" fontId="0" fillId="0" borderId="18" xfId="0" applyBorder="1"/>
    <xf numFmtId="1" fontId="0" fillId="0" borderId="0" xfId="0" applyNumberFormat="1"/>
    <xf numFmtId="0" fontId="0" fillId="0" borderId="14" xfId="0" applyBorder="1"/>
    <xf numFmtId="0" fontId="0" fillId="0" borderId="19" xfId="0" applyBorder="1"/>
    <xf numFmtId="0" fontId="1" fillId="0" borderId="18" xfId="0" applyFont="1" applyBorder="1"/>
    <xf numFmtId="0" fontId="0" fillId="0" borderId="4" xfId="0" applyBorder="1"/>
    <xf numFmtId="0" fontId="4" fillId="0" borderId="18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6" xfId="0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18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Demanda!$C$32</c:f>
              <c:strCache>
                <c:ptCount val="1"/>
                <c:pt idx="0">
                  <c:v>Demanda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Demanda!$B$33:$B$212</c:f>
              <c:numCache>
                <c:formatCode>[$-C0A]mmmm\-yy;@</c:formatCode>
                <c:ptCount val="18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</c:numCache>
            </c:numRef>
          </c:cat>
          <c:val>
            <c:numRef>
              <c:f>Demanda!$C$33:$C$212</c:f>
              <c:numCache>
                <c:formatCode>General</c:formatCode>
                <c:ptCount val="180"/>
                <c:pt idx="0">
                  <c:v>208</c:v>
                </c:pt>
                <c:pt idx="1">
                  <c:v>203</c:v>
                </c:pt>
                <c:pt idx="2">
                  <c:v>344</c:v>
                </c:pt>
                <c:pt idx="3">
                  <c:v>194</c:v>
                </c:pt>
                <c:pt idx="4">
                  <c:v>125</c:v>
                </c:pt>
                <c:pt idx="5">
                  <c:v>179</c:v>
                </c:pt>
                <c:pt idx="6">
                  <c:v>249</c:v>
                </c:pt>
                <c:pt idx="7">
                  <c:v>303</c:v>
                </c:pt>
                <c:pt idx="8">
                  <c:v>491</c:v>
                </c:pt>
                <c:pt idx="9">
                  <c:v>652</c:v>
                </c:pt>
                <c:pt idx="10">
                  <c:v>701</c:v>
                </c:pt>
                <c:pt idx="11">
                  <c:v>898</c:v>
                </c:pt>
                <c:pt idx="12">
                  <c:v>214</c:v>
                </c:pt>
                <c:pt idx="13">
                  <c:v>220</c:v>
                </c:pt>
                <c:pt idx="14">
                  <c:v>352</c:v>
                </c:pt>
                <c:pt idx="15">
                  <c:v>203</c:v>
                </c:pt>
                <c:pt idx="16">
                  <c:v>127</c:v>
                </c:pt>
                <c:pt idx="17">
                  <c:v>193</c:v>
                </c:pt>
                <c:pt idx="18">
                  <c:v>274</c:v>
                </c:pt>
                <c:pt idx="19">
                  <c:v>315</c:v>
                </c:pt>
                <c:pt idx="20">
                  <c:v>528</c:v>
                </c:pt>
                <c:pt idx="21">
                  <c:v>668</c:v>
                </c:pt>
                <c:pt idx="22">
                  <c:v>728</c:v>
                </c:pt>
                <c:pt idx="23">
                  <c:v>910</c:v>
                </c:pt>
                <c:pt idx="24">
                  <c:v>215</c:v>
                </c:pt>
                <c:pt idx="25">
                  <c:v>227</c:v>
                </c:pt>
                <c:pt idx="26">
                  <c:v>362</c:v>
                </c:pt>
                <c:pt idx="27">
                  <c:v>201</c:v>
                </c:pt>
                <c:pt idx="28">
                  <c:v>144</c:v>
                </c:pt>
                <c:pt idx="29">
                  <c:v>198</c:v>
                </c:pt>
                <c:pt idx="30">
                  <c:v>287</c:v>
                </c:pt>
                <c:pt idx="31">
                  <c:v>324</c:v>
                </c:pt>
                <c:pt idx="32">
                  <c:v>549</c:v>
                </c:pt>
                <c:pt idx="33">
                  <c:v>683</c:v>
                </c:pt>
                <c:pt idx="34">
                  <c:v>731</c:v>
                </c:pt>
                <c:pt idx="35">
                  <c:v>947</c:v>
                </c:pt>
                <c:pt idx="36">
                  <c:v>226</c:v>
                </c:pt>
                <c:pt idx="37">
                  <c:v>230</c:v>
                </c:pt>
                <c:pt idx="38">
                  <c:v>373</c:v>
                </c:pt>
                <c:pt idx="39">
                  <c:v>212</c:v>
                </c:pt>
                <c:pt idx="40">
                  <c:v>147</c:v>
                </c:pt>
                <c:pt idx="41">
                  <c:v>212</c:v>
                </c:pt>
                <c:pt idx="42">
                  <c:v>296</c:v>
                </c:pt>
                <c:pt idx="43">
                  <c:v>349</c:v>
                </c:pt>
                <c:pt idx="44">
                  <c:v>567</c:v>
                </c:pt>
                <c:pt idx="45">
                  <c:v>719</c:v>
                </c:pt>
                <c:pt idx="46">
                  <c:v>766</c:v>
                </c:pt>
                <c:pt idx="47">
                  <c:v>967</c:v>
                </c:pt>
                <c:pt idx="48">
                  <c:v>237</c:v>
                </c:pt>
                <c:pt idx="49">
                  <c:v>236</c:v>
                </c:pt>
                <c:pt idx="50">
                  <c:v>394</c:v>
                </c:pt>
                <c:pt idx="51">
                  <c:v>221</c:v>
                </c:pt>
                <c:pt idx="52">
                  <c:v>141</c:v>
                </c:pt>
                <c:pt idx="53">
                  <c:v>234</c:v>
                </c:pt>
                <c:pt idx="54">
                  <c:v>308</c:v>
                </c:pt>
                <c:pt idx="55">
                  <c:v>358</c:v>
                </c:pt>
                <c:pt idx="56">
                  <c:v>575</c:v>
                </c:pt>
                <c:pt idx="57">
                  <c:v>737</c:v>
                </c:pt>
                <c:pt idx="58">
                  <c:v>784</c:v>
                </c:pt>
                <c:pt idx="59">
                  <c:v>990</c:v>
                </c:pt>
                <c:pt idx="60">
                  <c:v>240</c:v>
                </c:pt>
                <c:pt idx="61">
                  <c:v>242</c:v>
                </c:pt>
                <c:pt idx="62">
                  <c:v>399</c:v>
                </c:pt>
                <c:pt idx="63">
                  <c:v>245</c:v>
                </c:pt>
                <c:pt idx="64">
                  <c:v>153</c:v>
                </c:pt>
                <c:pt idx="65">
                  <c:v>254</c:v>
                </c:pt>
                <c:pt idx="66">
                  <c:v>333</c:v>
                </c:pt>
                <c:pt idx="67">
                  <c:v>366</c:v>
                </c:pt>
                <c:pt idx="68">
                  <c:v>609</c:v>
                </c:pt>
                <c:pt idx="69">
                  <c:v>749</c:v>
                </c:pt>
                <c:pt idx="70">
                  <c:v>793</c:v>
                </c:pt>
                <c:pt idx="71">
                  <c:v>1005</c:v>
                </c:pt>
                <c:pt idx="72">
                  <c:v>252</c:v>
                </c:pt>
                <c:pt idx="73">
                  <c:v>258</c:v>
                </c:pt>
                <c:pt idx="74">
                  <c:v>418</c:v>
                </c:pt>
                <c:pt idx="75">
                  <c:v>248</c:v>
                </c:pt>
                <c:pt idx="76">
                  <c:v>158</c:v>
                </c:pt>
                <c:pt idx="77">
                  <c:v>259</c:v>
                </c:pt>
                <c:pt idx="78">
                  <c:v>348</c:v>
                </c:pt>
                <c:pt idx="79">
                  <c:v>375</c:v>
                </c:pt>
                <c:pt idx="80">
                  <c:v>626</c:v>
                </c:pt>
                <c:pt idx="81">
                  <c:v>763</c:v>
                </c:pt>
                <c:pt idx="82">
                  <c:v>820</c:v>
                </c:pt>
                <c:pt idx="83">
                  <c:v>1018</c:v>
                </c:pt>
                <c:pt idx="84">
                  <c:v>262</c:v>
                </c:pt>
                <c:pt idx="85">
                  <c:v>278</c:v>
                </c:pt>
                <c:pt idx="86">
                  <c:v>427</c:v>
                </c:pt>
                <c:pt idx="87">
                  <c:v>265</c:v>
                </c:pt>
                <c:pt idx="88">
                  <c:v>154</c:v>
                </c:pt>
                <c:pt idx="89">
                  <c:v>286</c:v>
                </c:pt>
                <c:pt idx="90">
                  <c:v>355</c:v>
                </c:pt>
                <c:pt idx="91">
                  <c:v>400</c:v>
                </c:pt>
                <c:pt idx="92">
                  <c:v>637</c:v>
                </c:pt>
                <c:pt idx="93">
                  <c:v>793</c:v>
                </c:pt>
                <c:pt idx="94">
                  <c:v>843</c:v>
                </c:pt>
                <c:pt idx="95">
                  <c:v>1031</c:v>
                </c:pt>
                <c:pt idx="96">
                  <c:v>281</c:v>
                </c:pt>
                <c:pt idx="97">
                  <c:v>270</c:v>
                </c:pt>
                <c:pt idx="98">
                  <c:v>436</c:v>
                </c:pt>
                <c:pt idx="99">
                  <c:v>269</c:v>
                </c:pt>
                <c:pt idx="100">
                  <c:v>172</c:v>
                </c:pt>
                <c:pt idx="101">
                  <c:v>290</c:v>
                </c:pt>
                <c:pt idx="102">
                  <c:v>368</c:v>
                </c:pt>
                <c:pt idx="103">
                  <c:v>425</c:v>
                </c:pt>
                <c:pt idx="104">
                  <c:v>667</c:v>
                </c:pt>
                <c:pt idx="105">
                  <c:v>805</c:v>
                </c:pt>
                <c:pt idx="106">
                  <c:v>851</c:v>
                </c:pt>
                <c:pt idx="107">
                  <c:v>1057</c:v>
                </c:pt>
                <c:pt idx="108">
                  <c:v>289</c:v>
                </c:pt>
                <c:pt idx="109">
                  <c:v>290</c:v>
                </c:pt>
                <c:pt idx="110">
                  <c:v>447</c:v>
                </c:pt>
                <c:pt idx="111">
                  <c:v>283</c:v>
                </c:pt>
                <c:pt idx="112">
                  <c:v>174</c:v>
                </c:pt>
                <c:pt idx="113">
                  <c:v>315</c:v>
                </c:pt>
                <c:pt idx="114">
                  <c:v>380</c:v>
                </c:pt>
                <c:pt idx="115">
                  <c:v>440</c:v>
                </c:pt>
                <c:pt idx="116">
                  <c:v>672</c:v>
                </c:pt>
                <c:pt idx="117">
                  <c:v>832</c:v>
                </c:pt>
                <c:pt idx="118">
                  <c:v>890</c:v>
                </c:pt>
                <c:pt idx="119">
                  <c:v>1089</c:v>
                </c:pt>
                <c:pt idx="120">
                  <c:v>297</c:v>
                </c:pt>
                <c:pt idx="121">
                  <c:v>300</c:v>
                </c:pt>
                <c:pt idx="122">
                  <c:v>447</c:v>
                </c:pt>
                <c:pt idx="123">
                  <c:v>298</c:v>
                </c:pt>
                <c:pt idx="124">
                  <c:v>177</c:v>
                </c:pt>
                <c:pt idx="125">
                  <c:v>324</c:v>
                </c:pt>
                <c:pt idx="126">
                  <c:v>401</c:v>
                </c:pt>
                <c:pt idx="127">
                  <c:v>455</c:v>
                </c:pt>
                <c:pt idx="128">
                  <c:v>691</c:v>
                </c:pt>
                <c:pt idx="129">
                  <c:v>842</c:v>
                </c:pt>
                <c:pt idx="130">
                  <c:v>904</c:v>
                </c:pt>
                <c:pt idx="131">
                  <c:v>1107</c:v>
                </c:pt>
                <c:pt idx="132">
                  <c:v>313</c:v>
                </c:pt>
                <c:pt idx="133">
                  <c:v>300</c:v>
                </c:pt>
                <c:pt idx="134">
                  <c:v>451</c:v>
                </c:pt>
                <c:pt idx="135">
                  <c:v>305</c:v>
                </c:pt>
                <c:pt idx="136">
                  <c:v>172</c:v>
                </c:pt>
                <c:pt idx="137">
                  <c:v>350</c:v>
                </c:pt>
                <c:pt idx="138">
                  <c:v>425</c:v>
                </c:pt>
                <c:pt idx="139">
                  <c:v>453</c:v>
                </c:pt>
                <c:pt idx="140">
                  <c:v>717</c:v>
                </c:pt>
                <c:pt idx="141">
                  <c:v>874</c:v>
                </c:pt>
                <c:pt idx="142">
                  <c:v>919</c:v>
                </c:pt>
                <c:pt idx="143">
                  <c:v>1123</c:v>
                </c:pt>
                <c:pt idx="144">
                  <c:v>322</c:v>
                </c:pt>
                <c:pt idx="145">
                  <c:v>323</c:v>
                </c:pt>
                <c:pt idx="146">
                  <c:v>479</c:v>
                </c:pt>
                <c:pt idx="147">
                  <c:v>300</c:v>
                </c:pt>
                <c:pt idx="148">
                  <c:v>190</c:v>
                </c:pt>
                <c:pt idx="149">
                  <c:v>354</c:v>
                </c:pt>
                <c:pt idx="150">
                  <c:v>441</c:v>
                </c:pt>
                <c:pt idx="151">
                  <c:v>481</c:v>
                </c:pt>
                <c:pt idx="152">
                  <c:v>732</c:v>
                </c:pt>
                <c:pt idx="153">
                  <c:v>894</c:v>
                </c:pt>
                <c:pt idx="154">
                  <c:v>939</c:v>
                </c:pt>
                <c:pt idx="155">
                  <c:v>1130</c:v>
                </c:pt>
                <c:pt idx="156">
                  <c:v>323</c:v>
                </c:pt>
                <c:pt idx="157">
                  <c:v>323</c:v>
                </c:pt>
                <c:pt idx="158">
                  <c:v>470</c:v>
                </c:pt>
                <c:pt idx="159">
                  <c:v>319</c:v>
                </c:pt>
                <c:pt idx="160">
                  <c:v>183</c:v>
                </c:pt>
                <c:pt idx="161">
                  <c:v>377</c:v>
                </c:pt>
                <c:pt idx="162">
                  <c:v>443</c:v>
                </c:pt>
                <c:pt idx="163">
                  <c:v>480</c:v>
                </c:pt>
                <c:pt idx="164">
                  <c:v>764</c:v>
                </c:pt>
                <c:pt idx="165">
                  <c:v>913</c:v>
                </c:pt>
                <c:pt idx="166">
                  <c:v>958</c:v>
                </c:pt>
                <c:pt idx="167">
                  <c:v>1164</c:v>
                </c:pt>
                <c:pt idx="168">
                  <c:v>349</c:v>
                </c:pt>
                <c:pt idx="169">
                  <c:v>349</c:v>
                </c:pt>
                <c:pt idx="170">
                  <c:v>500</c:v>
                </c:pt>
                <c:pt idx="171">
                  <c:v>322</c:v>
                </c:pt>
                <c:pt idx="172">
                  <c:v>192</c:v>
                </c:pt>
                <c:pt idx="173">
                  <c:v>378</c:v>
                </c:pt>
                <c:pt idx="174">
                  <c:v>458</c:v>
                </c:pt>
                <c:pt idx="175">
                  <c:v>513</c:v>
                </c:pt>
                <c:pt idx="176">
                  <c:v>789</c:v>
                </c:pt>
                <c:pt idx="177">
                  <c:v>939</c:v>
                </c:pt>
                <c:pt idx="178">
                  <c:v>983</c:v>
                </c:pt>
                <c:pt idx="179">
                  <c:v>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D-4E1D-8776-E914F0C07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55760"/>
        <c:axId val="107454512"/>
      </c:lineChart>
      <c:dateAx>
        <c:axId val="107455760"/>
        <c:scaling>
          <c:orientation val="minMax"/>
        </c:scaling>
        <c:delete val="0"/>
        <c:axPos val="b"/>
        <c:numFmt formatCode="[$-C0A]mmmm\-yy;@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454512"/>
        <c:crosses val="autoZero"/>
        <c:auto val="1"/>
        <c:lblOffset val="100"/>
        <c:baseTimeUnit val="months"/>
      </c:dateAx>
      <c:valAx>
        <c:axId val="107454512"/>
        <c:scaling>
          <c:orientation val="minMax"/>
          <c:max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45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Produccion!$A$31:$A$211</c:f>
              <c:strCache>
                <c:ptCount val="181"/>
                <c:pt idx="0">
                  <c:v>Mes</c:v>
                </c:pt>
                <c:pt idx="1">
                  <c:v>enero-01</c:v>
                </c:pt>
                <c:pt idx="2">
                  <c:v>febrero-01</c:v>
                </c:pt>
                <c:pt idx="3">
                  <c:v>marzo-01</c:v>
                </c:pt>
                <c:pt idx="4">
                  <c:v>abril-01</c:v>
                </c:pt>
                <c:pt idx="5">
                  <c:v>mayo-01</c:v>
                </c:pt>
                <c:pt idx="6">
                  <c:v>junio-01</c:v>
                </c:pt>
                <c:pt idx="7">
                  <c:v>julio-01</c:v>
                </c:pt>
                <c:pt idx="8">
                  <c:v>agosto-01</c:v>
                </c:pt>
                <c:pt idx="9">
                  <c:v>septiembre-01</c:v>
                </c:pt>
                <c:pt idx="10">
                  <c:v>octubre-01</c:v>
                </c:pt>
                <c:pt idx="11">
                  <c:v>noviembre-01</c:v>
                </c:pt>
                <c:pt idx="12">
                  <c:v>diciembre-01</c:v>
                </c:pt>
                <c:pt idx="13">
                  <c:v>enero-02</c:v>
                </c:pt>
                <c:pt idx="14">
                  <c:v>febrero-02</c:v>
                </c:pt>
                <c:pt idx="15">
                  <c:v>marzo-02</c:v>
                </c:pt>
                <c:pt idx="16">
                  <c:v>abril-02</c:v>
                </c:pt>
                <c:pt idx="17">
                  <c:v>mayo-02</c:v>
                </c:pt>
                <c:pt idx="18">
                  <c:v>junio-02</c:v>
                </c:pt>
                <c:pt idx="19">
                  <c:v>julio-02</c:v>
                </c:pt>
                <c:pt idx="20">
                  <c:v>agosto-02</c:v>
                </c:pt>
                <c:pt idx="21">
                  <c:v>septiembre-02</c:v>
                </c:pt>
                <c:pt idx="22">
                  <c:v>octubre-02</c:v>
                </c:pt>
                <c:pt idx="23">
                  <c:v>noviembre-02</c:v>
                </c:pt>
                <c:pt idx="24">
                  <c:v>diciembre-02</c:v>
                </c:pt>
                <c:pt idx="25">
                  <c:v>enero-03</c:v>
                </c:pt>
                <c:pt idx="26">
                  <c:v>febrero-03</c:v>
                </c:pt>
                <c:pt idx="27">
                  <c:v>marzo-03</c:v>
                </c:pt>
                <c:pt idx="28">
                  <c:v>abril-03</c:v>
                </c:pt>
                <c:pt idx="29">
                  <c:v>mayo-03</c:v>
                </c:pt>
                <c:pt idx="30">
                  <c:v>junio-03</c:v>
                </c:pt>
                <c:pt idx="31">
                  <c:v>julio-03</c:v>
                </c:pt>
                <c:pt idx="32">
                  <c:v>agosto-03</c:v>
                </c:pt>
                <c:pt idx="33">
                  <c:v>septiembre-03</c:v>
                </c:pt>
                <c:pt idx="34">
                  <c:v>octubre-03</c:v>
                </c:pt>
                <c:pt idx="35">
                  <c:v>noviembre-03</c:v>
                </c:pt>
                <c:pt idx="36">
                  <c:v>diciembre-03</c:v>
                </c:pt>
                <c:pt idx="37">
                  <c:v>enero-04</c:v>
                </c:pt>
                <c:pt idx="38">
                  <c:v>febrero-04</c:v>
                </c:pt>
                <c:pt idx="39">
                  <c:v>marzo-04</c:v>
                </c:pt>
                <c:pt idx="40">
                  <c:v>abril-04</c:v>
                </c:pt>
                <c:pt idx="41">
                  <c:v>mayo-04</c:v>
                </c:pt>
                <c:pt idx="42">
                  <c:v>junio-04</c:v>
                </c:pt>
                <c:pt idx="43">
                  <c:v>julio-04</c:v>
                </c:pt>
                <c:pt idx="44">
                  <c:v>agosto-04</c:v>
                </c:pt>
                <c:pt idx="45">
                  <c:v>septiembre-04</c:v>
                </c:pt>
                <c:pt idx="46">
                  <c:v>octubre-04</c:v>
                </c:pt>
                <c:pt idx="47">
                  <c:v>noviembre-04</c:v>
                </c:pt>
                <c:pt idx="48">
                  <c:v>diciembre-04</c:v>
                </c:pt>
                <c:pt idx="49">
                  <c:v>enero-05</c:v>
                </c:pt>
                <c:pt idx="50">
                  <c:v>febrero-05</c:v>
                </c:pt>
                <c:pt idx="51">
                  <c:v>marzo-05</c:v>
                </c:pt>
                <c:pt idx="52">
                  <c:v>abril-05</c:v>
                </c:pt>
                <c:pt idx="53">
                  <c:v>mayo-05</c:v>
                </c:pt>
                <c:pt idx="54">
                  <c:v>junio-05</c:v>
                </c:pt>
                <c:pt idx="55">
                  <c:v>julio-05</c:v>
                </c:pt>
                <c:pt idx="56">
                  <c:v>agosto-05</c:v>
                </c:pt>
                <c:pt idx="57">
                  <c:v>septiembre-05</c:v>
                </c:pt>
                <c:pt idx="58">
                  <c:v>octubre-05</c:v>
                </c:pt>
                <c:pt idx="59">
                  <c:v>noviembre-05</c:v>
                </c:pt>
                <c:pt idx="60">
                  <c:v>diciembre-05</c:v>
                </c:pt>
                <c:pt idx="61">
                  <c:v>enero-06</c:v>
                </c:pt>
                <c:pt idx="62">
                  <c:v>febrero-06</c:v>
                </c:pt>
                <c:pt idx="63">
                  <c:v>marzo-06</c:v>
                </c:pt>
                <c:pt idx="64">
                  <c:v>abril-06</c:v>
                </c:pt>
                <c:pt idx="65">
                  <c:v>mayo-06</c:v>
                </c:pt>
                <c:pt idx="66">
                  <c:v>junio-06</c:v>
                </c:pt>
                <c:pt idx="67">
                  <c:v>julio-06</c:v>
                </c:pt>
                <c:pt idx="68">
                  <c:v>agosto-06</c:v>
                </c:pt>
                <c:pt idx="69">
                  <c:v>septiembre-06</c:v>
                </c:pt>
                <c:pt idx="70">
                  <c:v>octubre-06</c:v>
                </c:pt>
                <c:pt idx="71">
                  <c:v>noviembre-06</c:v>
                </c:pt>
                <c:pt idx="72">
                  <c:v>diciembre-06</c:v>
                </c:pt>
                <c:pt idx="73">
                  <c:v>enero-07</c:v>
                </c:pt>
                <c:pt idx="74">
                  <c:v>febrero-07</c:v>
                </c:pt>
                <c:pt idx="75">
                  <c:v>marzo-07</c:v>
                </c:pt>
                <c:pt idx="76">
                  <c:v>abril-07</c:v>
                </c:pt>
                <c:pt idx="77">
                  <c:v>mayo-07</c:v>
                </c:pt>
                <c:pt idx="78">
                  <c:v>junio-07</c:v>
                </c:pt>
                <c:pt idx="79">
                  <c:v>julio-07</c:v>
                </c:pt>
                <c:pt idx="80">
                  <c:v>agosto-07</c:v>
                </c:pt>
                <c:pt idx="81">
                  <c:v>septiembre-07</c:v>
                </c:pt>
                <c:pt idx="82">
                  <c:v>octubre-07</c:v>
                </c:pt>
                <c:pt idx="83">
                  <c:v>noviembre-07</c:v>
                </c:pt>
                <c:pt idx="84">
                  <c:v>diciembre-07</c:v>
                </c:pt>
                <c:pt idx="85">
                  <c:v>enero-08</c:v>
                </c:pt>
                <c:pt idx="86">
                  <c:v>febrero-08</c:v>
                </c:pt>
                <c:pt idx="87">
                  <c:v>marzo-08</c:v>
                </c:pt>
                <c:pt idx="88">
                  <c:v>abril-08</c:v>
                </c:pt>
                <c:pt idx="89">
                  <c:v>mayo-08</c:v>
                </c:pt>
                <c:pt idx="90">
                  <c:v>junio-08</c:v>
                </c:pt>
                <c:pt idx="91">
                  <c:v>julio-08</c:v>
                </c:pt>
                <c:pt idx="92">
                  <c:v>agosto-08</c:v>
                </c:pt>
                <c:pt idx="93">
                  <c:v>septiembre-08</c:v>
                </c:pt>
                <c:pt idx="94">
                  <c:v>octubre-08</c:v>
                </c:pt>
                <c:pt idx="95">
                  <c:v>noviembre-08</c:v>
                </c:pt>
                <c:pt idx="96">
                  <c:v>diciembre-08</c:v>
                </c:pt>
                <c:pt idx="97">
                  <c:v>enero-09</c:v>
                </c:pt>
                <c:pt idx="98">
                  <c:v>febrero-09</c:v>
                </c:pt>
                <c:pt idx="99">
                  <c:v>marzo-09</c:v>
                </c:pt>
                <c:pt idx="100">
                  <c:v>abril-09</c:v>
                </c:pt>
                <c:pt idx="101">
                  <c:v>mayo-09</c:v>
                </c:pt>
                <c:pt idx="102">
                  <c:v>junio-09</c:v>
                </c:pt>
                <c:pt idx="103">
                  <c:v>julio-09</c:v>
                </c:pt>
                <c:pt idx="104">
                  <c:v>agosto-09</c:v>
                </c:pt>
                <c:pt idx="105">
                  <c:v>septiembre-09</c:v>
                </c:pt>
                <c:pt idx="106">
                  <c:v>octubre-09</c:v>
                </c:pt>
                <c:pt idx="107">
                  <c:v>noviembre-09</c:v>
                </c:pt>
                <c:pt idx="108">
                  <c:v>diciembre-09</c:v>
                </c:pt>
                <c:pt idx="109">
                  <c:v>enero-10</c:v>
                </c:pt>
                <c:pt idx="110">
                  <c:v>febrero-10</c:v>
                </c:pt>
                <c:pt idx="111">
                  <c:v>marzo-10</c:v>
                </c:pt>
                <c:pt idx="112">
                  <c:v>abril-10</c:v>
                </c:pt>
                <c:pt idx="113">
                  <c:v>mayo-10</c:v>
                </c:pt>
                <c:pt idx="114">
                  <c:v>junio-10</c:v>
                </c:pt>
                <c:pt idx="115">
                  <c:v>julio-10</c:v>
                </c:pt>
                <c:pt idx="116">
                  <c:v>agosto-10</c:v>
                </c:pt>
                <c:pt idx="117">
                  <c:v>septiembre-10</c:v>
                </c:pt>
                <c:pt idx="118">
                  <c:v>octubre-10</c:v>
                </c:pt>
                <c:pt idx="119">
                  <c:v>noviembre-10</c:v>
                </c:pt>
                <c:pt idx="120">
                  <c:v>diciembre-10</c:v>
                </c:pt>
                <c:pt idx="121">
                  <c:v>enero-11</c:v>
                </c:pt>
                <c:pt idx="122">
                  <c:v>febrero-11</c:v>
                </c:pt>
                <c:pt idx="123">
                  <c:v>marzo-11</c:v>
                </c:pt>
                <c:pt idx="124">
                  <c:v>abril-11</c:v>
                </c:pt>
                <c:pt idx="125">
                  <c:v>mayo-11</c:v>
                </c:pt>
                <c:pt idx="126">
                  <c:v>junio-11</c:v>
                </c:pt>
                <c:pt idx="127">
                  <c:v>julio-11</c:v>
                </c:pt>
                <c:pt idx="128">
                  <c:v>agosto-11</c:v>
                </c:pt>
                <c:pt idx="129">
                  <c:v>septiembre-11</c:v>
                </c:pt>
                <c:pt idx="130">
                  <c:v>octubre-11</c:v>
                </c:pt>
                <c:pt idx="131">
                  <c:v>noviembre-11</c:v>
                </c:pt>
                <c:pt idx="132">
                  <c:v>diciembre-11</c:v>
                </c:pt>
                <c:pt idx="133">
                  <c:v>enero-12</c:v>
                </c:pt>
                <c:pt idx="134">
                  <c:v>febrero-12</c:v>
                </c:pt>
                <c:pt idx="135">
                  <c:v>marzo-12</c:v>
                </c:pt>
                <c:pt idx="136">
                  <c:v>abril-12</c:v>
                </c:pt>
                <c:pt idx="137">
                  <c:v>mayo-12</c:v>
                </c:pt>
                <c:pt idx="138">
                  <c:v>junio-12</c:v>
                </c:pt>
                <c:pt idx="139">
                  <c:v>julio-12</c:v>
                </c:pt>
                <c:pt idx="140">
                  <c:v>agosto-12</c:v>
                </c:pt>
                <c:pt idx="141">
                  <c:v>septiembre-12</c:v>
                </c:pt>
                <c:pt idx="142">
                  <c:v>octubre-12</c:v>
                </c:pt>
                <c:pt idx="143">
                  <c:v>noviembre-12</c:v>
                </c:pt>
                <c:pt idx="144">
                  <c:v>diciembre-12</c:v>
                </c:pt>
                <c:pt idx="145">
                  <c:v>enero-13</c:v>
                </c:pt>
                <c:pt idx="146">
                  <c:v>febrero-13</c:v>
                </c:pt>
                <c:pt idx="147">
                  <c:v>marzo-13</c:v>
                </c:pt>
                <c:pt idx="148">
                  <c:v>abril-13</c:v>
                </c:pt>
                <c:pt idx="149">
                  <c:v>mayo-13</c:v>
                </c:pt>
                <c:pt idx="150">
                  <c:v>junio-13</c:v>
                </c:pt>
                <c:pt idx="151">
                  <c:v>julio-13</c:v>
                </c:pt>
                <c:pt idx="152">
                  <c:v>agosto-13</c:v>
                </c:pt>
                <c:pt idx="153">
                  <c:v>septiembre-13</c:v>
                </c:pt>
                <c:pt idx="154">
                  <c:v>octubre-13</c:v>
                </c:pt>
                <c:pt idx="155">
                  <c:v>noviembre-13</c:v>
                </c:pt>
                <c:pt idx="156">
                  <c:v>diciembre-13</c:v>
                </c:pt>
                <c:pt idx="157">
                  <c:v>enero-14</c:v>
                </c:pt>
                <c:pt idx="158">
                  <c:v>febrero-14</c:v>
                </c:pt>
                <c:pt idx="159">
                  <c:v>marzo-14</c:v>
                </c:pt>
                <c:pt idx="160">
                  <c:v>abril-14</c:v>
                </c:pt>
                <c:pt idx="161">
                  <c:v>mayo-14</c:v>
                </c:pt>
                <c:pt idx="162">
                  <c:v>junio-14</c:v>
                </c:pt>
                <c:pt idx="163">
                  <c:v>julio-14</c:v>
                </c:pt>
                <c:pt idx="164">
                  <c:v>agosto-14</c:v>
                </c:pt>
                <c:pt idx="165">
                  <c:v>septiembre-14</c:v>
                </c:pt>
                <c:pt idx="166">
                  <c:v>octubre-14</c:v>
                </c:pt>
                <c:pt idx="167">
                  <c:v>noviembre-14</c:v>
                </c:pt>
                <c:pt idx="168">
                  <c:v>diciembre-14</c:v>
                </c:pt>
                <c:pt idx="169">
                  <c:v>enero-15</c:v>
                </c:pt>
                <c:pt idx="170">
                  <c:v>febrero-15</c:v>
                </c:pt>
                <c:pt idx="171">
                  <c:v>marzo-15</c:v>
                </c:pt>
                <c:pt idx="172">
                  <c:v>abril-15</c:v>
                </c:pt>
                <c:pt idx="173">
                  <c:v>mayo-15</c:v>
                </c:pt>
                <c:pt idx="174">
                  <c:v>junio-15</c:v>
                </c:pt>
                <c:pt idx="175">
                  <c:v>julio-15</c:v>
                </c:pt>
                <c:pt idx="176">
                  <c:v>agosto-15</c:v>
                </c:pt>
                <c:pt idx="177">
                  <c:v>septiembre-15</c:v>
                </c:pt>
                <c:pt idx="178">
                  <c:v>octubre-15</c:v>
                </c:pt>
                <c:pt idx="179">
                  <c:v>noviembre-15</c:v>
                </c:pt>
                <c:pt idx="180">
                  <c:v>diciembre-15</c:v>
                </c:pt>
              </c:strCache>
            </c:strRef>
          </c:cat>
          <c:val>
            <c:numRef>
              <c:f>Produccion!$B$31:$B$211</c:f>
              <c:numCache>
                <c:formatCode>General</c:formatCode>
                <c:ptCount val="181"/>
                <c:pt idx="0">
                  <c:v>0</c:v>
                </c:pt>
                <c:pt idx="1">
                  <c:v>394</c:v>
                </c:pt>
                <c:pt idx="2">
                  <c:v>410</c:v>
                </c:pt>
                <c:pt idx="3">
                  <c:v>407</c:v>
                </c:pt>
                <c:pt idx="4">
                  <c:v>391</c:v>
                </c:pt>
                <c:pt idx="5">
                  <c:v>297</c:v>
                </c:pt>
                <c:pt idx="6">
                  <c:v>146</c:v>
                </c:pt>
                <c:pt idx="7">
                  <c:v>398</c:v>
                </c:pt>
                <c:pt idx="8">
                  <c:v>406</c:v>
                </c:pt>
                <c:pt idx="9">
                  <c:v>260</c:v>
                </c:pt>
                <c:pt idx="10">
                  <c:v>598</c:v>
                </c:pt>
                <c:pt idx="11">
                  <c:v>601</c:v>
                </c:pt>
                <c:pt idx="12">
                  <c:v>596</c:v>
                </c:pt>
                <c:pt idx="13">
                  <c:v>419</c:v>
                </c:pt>
                <c:pt idx="14">
                  <c:v>423</c:v>
                </c:pt>
                <c:pt idx="15">
                  <c:v>419</c:v>
                </c:pt>
                <c:pt idx="16">
                  <c:v>417</c:v>
                </c:pt>
                <c:pt idx="17">
                  <c:v>327</c:v>
                </c:pt>
                <c:pt idx="18">
                  <c:v>159</c:v>
                </c:pt>
                <c:pt idx="19">
                  <c:v>422</c:v>
                </c:pt>
                <c:pt idx="20">
                  <c:v>418</c:v>
                </c:pt>
                <c:pt idx="21">
                  <c:v>254</c:v>
                </c:pt>
                <c:pt idx="22">
                  <c:v>613</c:v>
                </c:pt>
                <c:pt idx="23">
                  <c:v>610</c:v>
                </c:pt>
                <c:pt idx="24">
                  <c:v>622</c:v>
                </c:pt>
                <c:pt idx="25">
                  <c:v>444</c:v>
                </c:pt>
                <c:pt idx="26">
                  <c:v>442</c:v>
                </c:pt>
                <c:pt idx="27">
                  <c:v>430</c:v>
                </c:pt>
                <c:pt idx="28">
                  <c:v>449</c:v>
                </c:pt>
                <c:pt idx="29">
                  <c:v>343</c:v>
                </c:pt>
                <c:pt idx="30">
                  <c:v>172</c:v>
                </c:pt>
                <c:pt idx="31">
                  <c:v>441</c:v>
                </c:pt>
                <c:pt idx="32">
                  <c:v>435</c:v>
                </c:pt>
                <c:pt idx="33">
                  <c:v>267</c:v>
                </c:pt>
                <c:pt idx="34">
                  <c:v>634</c:v>
                </c:pt>
                <c:pt idx="35">
                  <c:v>634</c:v>
                </c:pt>
                <c:pt idx="36">
                  <c:v>649</c:v>
                </c:pt>
                <c:pt idx="37">
                  <c:v>460</c:v>
                </c:pt>
                <c:pt idx="38">
                  <c:v>458</c:v>
                </c:pt>
                <c:pt idx="39">
                  <c:v>456</c:v>
                </c:pt>
                <c:pt idx="40">
                  <c:v>459</c:v>
                </c:pt>
                <c:pt idx="41">
                  <c:v>350</c:v>
                </c:pt>
                <c:pt idx="42">
                  <c:v>173</c:v>
                </c:pt>
                <c:pt idx="43">
                  <c:v>464</c:v>
                </c:pt>
                <c:pt idx="44">
                  <c:v>462</c:v>
                </c:pt>
                <c:pt idx="45">
                  <c:v>282</c:v>
                </c:pt>
                <c:pt idx="46">
                  <c:v>654</c:v>
                </c:pt>
                <c:pt idx="47">
                  <c:v>659</c:v>
                </c:pt>
                <c:pt idx="48">
                  <c:v>666</c:v>
                </c:pt>
                <c:pt idx="49">
                  <c:v>485</c:v>
                </c:pt>
                <c:pt idx="50">
                  <c:v>478</c:v>
                </c:pt>
                <c:pt idx="51">
                  <c:v>485</c:v>
                </c:pt>
                <c:pt idx="52">
                  <c:v>480</c:v>
                </c:pt>
                <c:pt idx="53">
                  <c:v>383</c:v>
                </c:pt>
                <c:pt idx="54">
                  <c:v>195</c:v>
                </c:pt>
                <c:pt idx="55">
                  <c:v>481</c:v>
                </c:pt>
                <c:pt idx="56">
                  <c:v>471</c:v>
                </c:pt>
                <c:pt idx="57">
                  <c:v>290</c:v>
                </c:pt>
                <c:pt idx="58">
                  <c:v>690</c:v>
                </c:pt>
                <c:pt idx="59">
                  <c:v>681</c:v>
                </c:pt>
                <c:pt idx="60">
                  <c:v>678</c:v>
                </c:pt>
                <c:pt idx="61">
                  <c:v>504</c:v>
                </c:pt>
                <c:pt idx="62">
                  <c:v>505</c:v>
                </c:pt>
                <c:pt idx="63">
                  <c:v>502</c:v>
                </c:pt>
                <c:pt idx="64">
                  <c:v>501</c:v>
                </c:pt>
                <c:pt idx="65">
                  <c:v>393</c:v>
                </c:pt>
                <c:pt idx="66">
                  <c:v>190</c:v>
                </c:pt>
                <c:pt idx="67">
                  <c:v>492</c:v>
                </c:pt>
                <c:pt idx="68">
                  <c:v>507</c:v>
                </c:pt>
                <c:pt idx="69">
                  <c:v>300</c:v>
                </c:pt>
                <c:pt idx="70">
                  <c:v>702</c:v>
                </c:pt>
                <c:pt idx="71">
                  <c:v>698</c:v>
                </c:pt>
                <c:pt idx="72">
                  <c:v>694</c:v>
                </c:pt>
                <c:pt idx="73">
                  <c:v>520</c:v>
                </c:pt>
                <c:pt idx="74">
                  <c:v>515</c:v>
                </c:pt>
                <c:pt idx="75">
                  <c:v>522</c:v>
                </c:pt>
                <c:pt idx="76">
                  <c:v>528</c:v>
                </c:pt>
                <c:pt idx="77">
                  <c:v>414</c:v>
                </c:pt>
                <c:pt idx="78">
                  <c:v>210</c:v>
                </c:pt>
                <c:pt idx="79">
                  <c:v>530</c:v>
                </c:pt>
                <c:pt idx="80">
                  <c:v>530</c:v>
                </c:pt>
                <c:pt idx="81">
                  <c:v>312</c:v>
                </c:pt>
                <c:pt idx="82">
                  <c:v>714</c:v>
                </c:pt>
                <c:pt idx="83">
                  <c:v>715</c:v>
                </c:pt>
                <c:pt idx="84">
                  <c:v>714</c:v>
                </c:pt>
                <c:pt idx="85">
                  <c:v>537</c:v>
                </c:pt>
                <c:pt idx="86">
                  <c:v>538</c:v>
                </c:pt>
                <c:pt idx="87">
                  <c:v>547</c:v>
                </c:pt>
                <c:pt idx="88">
                  <c:v>545</c:v>
                </c:pt>
                <c:pt idx="89">
                  <c:v>434</c:v>
                </c:pt>
                <c:pt idx="90">
                  <c:v>212</c:v>
                </c:pt>
                <c:pt idx="91">
                  <c:v>546</c:v>
                </c:pt>
                <c:pt idx="92">
                  <c:v>550</c:v>
                </c:pt>
                <c:pt idx="93">
                  <c:v>311</c:v>
                </c:pt>
                <c:pt idx="94">
                  <c:v>740</c:v>
                </c:pt>
                <c:pt idx="95">
                  <c:v>741</c:v>
                </c:pt>
                <c:pt idx="96">
                  <c:v>747</c:v>
                </c:pt>
                <c:pt idx="97">
                  <c:v>553</c:v>
                </c:pt>
                <c:pt idx="98">
                  <c:v>556</c:v>
                </c:pt>
                <c:pt idx="99">
                  <c:v>566</c:v>
                </c:pt>
                <c:pt idx="100">
                  <c:v>561</c:v>
                </c:pt>
                <c:pt idx="101">
                  <c:v>457</c:v>
                </c:pt>
                <c:pt idx="102">
                  <c:v>225</c:v>
                </c:pt>
                <c:pt idx="103">
                  <c:v>569</c:v>
                </c:pt>
                <c:pt idx="104">
                  <c:v>569</c:v>
                </c:pt>
                <c:pt idx="105">
                  <c:v>333</c:v>
                </c:pt>
                <c:pt idx="106">
                  <c:v>770</c:v>
                </c:pt>
                <c:pt idx="107">
                  <c:v>769</c:v>
                </c:pt>
                <c:pt idx="108">
                  <c:v>758</c:v>
                </c:pt>
                <c:pt idx="109">
                  <c:v>571</c:v>
                </c:pt>
                <c:pt idx="110">
                  <c:v>573</c:v>
                </c:pt>
                <c:pt idx="111">
                  <c:v>587</c:v>
                </c:pt>
                <c:pt idx="112">
                  <c:v>583</c:v>
                </c:pt>
                <c:pt idx="113">
                  <c:v>476</c:v>
                </c:pt>
                <c:pt idx="114">
                  <c:v>246</c:v>
                </c:pt>
                <c:pt idx="115">
                  <c:v>575</c:v>
                </c:pt>
                <c:pt idx="116">
                  <c:v>576</c:v>
                </c:pt>
                <c:pt idx="117">
                  <c:v>330</c:v>
                </c:pt>
                <c:pt idx="118">
                  <c:v>782</c:v>
                </c:pt>
                <c:pt idx="119">
                  <c:v>774</c:v>
                </c:pt>
                <c:pt idx="120">
                  <c:v>771</c:v>
                </c:pt>
                <c:pt idx="121">
                  <c:v>608</c:v>
                </c:pt>
                <c:pt idx="122">
                  <c:v>605</c:v>
                </c:pt>
                <c:pt idx="123">
                  <c:v>606</c:v>
                </c:pt>
                <c:pt idx="124">
                  <c:v>601</c:v>
                </c:pt>
                <c:pt idx="125">
                  <c:v>496</c:v>
                </c:pt>
                <c:pt idx="126">
                  <c:v>252</c:v>
                </c:pt>
                <c:pt idx="127">
                  <c:v>594</c:v>
                </c:pt>
                <c:pt idx="128">
                  <c:v>591</c:v>
                </c:pt>
                <c:pt idx="129">
                  <c:v>360</c:v>
                </c:pt>
                <c:pt idx="130">
                  <c:v>792</c:v>
                </c:pt>
                <c:pt idx="131">
                  <c:v>806</c:v>
                </c:pt>
                <c:pt idx="132">
                  <c:v>793</c:v>
                </c:pt>
                <c:pt idx="133">
                  <c:v>615</c:v>
                </c:pt>
                <c:pt idx="134">
                  <c:v>630</c:v>
                </c:pt>
                <c:pt idx="135">
                  <c:v>610</c:v>
                </c:pt>
                <c:pt idx="136">
                  <c:v>614</c:v>
                </c:pt>
                <c:pt idx="137">
                  <c:v>510</c:v>
                </c:pt>
                <c:pt idx="138">
                  <c:v>259</c:v>
                </c:pt>
                <c:pt idx="139">
                  <c:v>617</c:v>
                </c:pt>
                <c:pt idx="140">
                  <c:v>623</c:v>
                </c:pt>
                <c:pt idx="141">
                  <c:v>366</c:v>
                </c:pt>
                <c:pt idx="142">
                  <c:v>823</c:v>
                </c:pt>
                <c:pt idx="143">
                  <c:v>820</c:v>
                </c:pt>
                <c:pt idx="144">
                  <c:v>813</c:v>
                </c:pt>
                <c:pt idx="145">
                  <c:v>634</c:v>
                </c:pt>
                <c:pt idx="146">
                  <c:v>636</c:v>
                </c:pt>
                <c:pt idx="147">
                  <c:v>644</c:v>
                </c:pt>
                <c:pt idx="148">
                  <c:v>642</c:v>
                </c:pt>
                <c:pt idx="149">
                  <c:v>541</c:v>
                </c:pt>
                <c:pt idx="150">
                  <c:v>273</c:v>
                </c:pt>
                <c:pt idx="151">
                  <c:v>640</c:v>
                </c:pt>
                <c:pt idx="152">
                  <c:v>639</c:v>
                </c:pt>
                <c:pt idx="153">
                  <c:v>370</c:v>
                </c:pt>
                <c:pt idx="154">
                  <c:v>840</c:v>
                </c:pt>
                <c:pt idx="155">
                  <c:v>835</c:v>
                </c:pt>
                <c:pt idx="156">
                  <c:v>847</c:v>
                </c:pt>
                <c:pt idx="157">
                  <c:v>665</c:v>
                </c:pt>
                <c:pt idx="158">
                  <c:v>658</c:v>
                </c:pt>
                <c:pt idx="159">
                  <c:v>652</c:v>
                </c:pt>
                <c:pt idx="160">
                  <c:v>656</c:v>
                </c:pt>
                <c:pt idx="161">
                  <c:v>555</c:v>
                </c:pt>
                <c:pt idx="162">
                  <c:v>281</c:v>
                </c:pt>
                <c:pt idx="163">
                  <c:v>669</c:v>
                </c:pt>
                <c:pt idx="164">
                  <c:v>653</c:v>
                </c:pt>
                <c:pt idx="165">
                  <c:v>387</c:v>
                </c:pt>
                <c:pt idx="166">
                  <c:v>851</c:v>
                </c:pt>
                <c:pt idx="167">
                  <c:v>853</c:v>
                </c:pt>
                <c:pt idx="168">
                  <c:v>868</c:v>
                </c:pt>
                <c:pt idx="169">
                  <c:v>681</c:v>
                </c:pt>
                <c:pt idx="170">
                  <c:v>689</c:v>
                </c:pt>
                <c:pt idx="171">
                  <c:v>680</c:v>
                </c:pt>
                <c:pt idx="172">
                  <c:v>681</c:v>
                </c:pt>
                <c:pt idx="173">
                  <c:v>583</c:v>
                </c:pt>
                <c:pt idx="174">
                  <c:v>282</c:v>
                </c:pt>
                <c:pt idx="175">
                  <c:v>673</c:v>
                </c:pt>
                <c:pt idx="176">
                  <c:v>671</c:v>
                </c:pt>
                <c:pt idx="177">
                  <c:v>395</c:v>
                </c:pt>
                <c:pt idx="178">
                  <c:v>877</c:v>
                </c:pt>
                <c:pt idx="179">
                  <c:v>878</c:v>
                </c:pt>
                <c:pt idx="180">
                  <c:v>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6-4C7A-A597-58867428A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104671"/>
        <c:axId val="1390105087"/>
      </c:lineChart>
      <c:catAx>
        <c:axId val="139010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0105087"/>
        <c:crosses val="autoZero"/>
        <c:auto val="1"/>
        <c:lblAlgn val="ctr"/>
        <c:lblOffset val="100"/>
        <c:noMultiLvlLbl val="0"/>
      </c:catAx>
      <c:valAx>
        <c:axId val="139010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010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Demanda histórica  vs. pronóstico Holt- Winters Optimizado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Pronosticos!$J$10</c:f>
              <c:strCache>
                <c:ptCount val="1"/>
                <c:pt idx="0">
                  <c:v>Pronóstico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Pronosticos!$C$12:$C$203</c:f>
              <c:strCache>
                <c:ptCount val="180"/>
                <c:pt idx="0">
                  <c:v>Enero2001</c:v>
                </c:pt>
                <c:pt idx="1">
                  <c:v>Febrero2001</c:v>
                </c:pt>
                <c:pt idx="2">
                  <c:v>Marzo2001</c:v>
                </c:pt>
                <c:pt idx="3">
                  <c:v>Abril2001</c:v>
                </c:pt>
                <c:pt idx="4">
                  <c:v>Mayo2001</c:v>
                </c:pt>
                <c:pt idx="5">
                  <c:v>Junio2001</c:v>
                </c:pt>
                <c:pt idx="6">
                  <c:v>Julio2001</c:v>
                </c:pt>
                <c:pt idx="7">
                  <c:v>Agosto2001</c:v>
                </c:pt>
                <c:pt idx="8">
                  <c:v>Septiembre2001</c:v>
                </c:pt>
                <c:pt idx="9">
                  <c:v>Octubre2001</c:v>
                </c:pt>
                <c:pt idx="10">
                  <c:v>Noviembre2001</c:v>
                </c:pt>
                <c:pt idx="11">
                  <c:v>Diciembre2001</c:v>
                </c:pt>
                <c:pt idx="12">
                  <c:v>Enero2002</c:v>
                </c:pt>
                <c:pt idx="13">
                  <c:v>Febrero2002</c:v>
                </c:pt>
                <c:pt idx="14">
                  <c:v>Marzo2002</c:v>
                </c:pt>
                <c:pt idx="15">
                  <c:v>Abril2002</c:v>
                </c:pt>
                <c:pt idx="16">
                  <c:v>Mayo2002</c:v>
                </c:pt>
                <c:pt idx="17">
                  <c:v>Junio2002</c:v>
                </c:pt>
                <c:pt idx="18">
                  <c:v>Julio2002</c:v>
                </c:pt>
                <c:pt idx="19">
                  <c:v>Agosto2002</c:v>
                </c:pt>
                <c:pt idx="20">
                  <c:v>Septiembre2002</c:v>
                </c:pt>
                <c:pt idx="21">
                  <c:v>Octubre2002</c:v>
                </c:pt>
                <c:pt idx="22">
                  <c:v>Noviembre2002</c:v>
                </c:pt>
                <c:pt idx="23">
                  <c:v>Diciembre2002</c:v>
                </c:pt>
                <c:pt idx="24">
                  <c:v>Enero2003</c:v>
                </c:pt>
                <c:pt idx="25">
                  <c:v>Febrero2003</c:v>
                </c:pt>
                <c:pt idx="26">
                  <c:v>Marzo2003</c:v>
                </c:pt>
                <c:pt idx="27">
                  <c:v>Abril2003</c:v>
                </c:pt>
                <c:pt idx="28">
                  <c:v>Mayo2003</c:v>
                </c:pt>
                <c:pt idx="29">
                  <c:v>Junio2003</c:v>
                </c:pt>
                <c:pt idx="30">
                  <c:v>Julio2003</c:v>
                </c:pt>
                <c:pt idx="31">
                  <c:v>Agosto2003</c:v>
                </c:pt>
                <c:pt idx="32">
                  <c:v>Septiembre2003</c:v>
                </c:pt>
                <c:pt idx="33">
                  <c:v>Octubre2003</c:v>
                </c:pt>
                <c:pt idx="34">
                  <c:v>Noviembre2003</c:v>
                </c:pt>
                <c:pt idx="35">
                  <c:v>Diciembre2003</c:v>
                </c:pt>
                <c:pt idx="36">
                  <c:v>Enero2004</c:v>
                </c:pt>
                <c:pt idx="37">
                  <c:v>Febrero2004</c:v>
                </c:pt>
                <c:pt idx="38">
                  <c:v>Marzo2004</c:v>
                </c:pt>
                <c:pt idx="39">
                  <c:v>Abril2004</c:v>
                </c:pt>
                <c:pt idx="40">
                  <c:v>Mayo2004</c:v>
                </c:pt>
                <c:pt idx="41">
                  <c:v>Junio2004</c:v>
                </c:pt>
                <c:pt idx="42">
                  <c:v>Julio2004</c:v>
                </c:pt>
                <c:pt idx="43">
                  <c:v>Agosto2004</c:v>
                </c:pt>
                <c:pt idx="44">
                  <c:v>Septiembre2004</c:v>
                </c:pt>
                <c:pt idx="45">
                  <c:v>Octubre2004</c:v>
                </c:pt>
                <c:pt idx="46">
                  <c:v>Noviembre2004</c:v>
                </c:pt>
                <c:pt idx="47">
                  <c:v>Diciembre2004</c:v>
                </c:pt>
                <c:pt idx="48">
                  <c:v>Enero2005</c:v>
                </c:pt>
                <c:pt idx="49">
                  <c:v>Febrero2005</c:v>
                </c:pt>
                <c:pt idx="50">
                  <c:v>Marzo2005</c:v>
                </c:pt>
                <c:pt idx="51">
                  <c:v>Abril2005</c:v>
                </c:pt>
                <c:pt idx="52">
                  <c:v>Mayo2005</c:v>
                </c:pt>
                <c:pt idx="53">
                  <c:v>Junio2005</c:v>
                </c:pt>
                <c:pt idx="54">
                  <c:v>Julio2005</c:v>
                </c:pt>
                <c:pt idx="55">
                  <c:v>Agosto2005</c:v>
                </c:pt>
                <c:pt idx="56">
                  <c:v>Septiembre2005</c:v>
                </c:pt>
                <c:pt idx="57">
                  <c:v>Octubre2005</c:v>
                </c:pt>
                <c:pt idx="58">
                  <c:v>Noviembre2005</c:v>
                </c:pt>
                <c:pt idx="59">
                  <c:v>Diciembre2005</c:v>
                </c:pt>
                <c:pt idx="60">
                  <c:v>Enero2006</c:v>
                </c:pt>
                <c:pt idx="61">
                  <c:v>Febrero2006</c:v>
                </c:pt>
                <c:pt idx="62">
                  <c:v>Marzo2006</c:v>
                </c:pt>
                <c:pt idx="63">
                  <c:v>Abril2006</c:v>
                </c:pt>
                <c:pt idx="64">
                  <c:v>Mayo2006</c:v>
                </c:pt>
                <c:pt idx="65">
                  <c:v>Junio2006</c:v>
                </c:pt>
                <c:pt idx="66">
                  <c:v>Julio2006</c:v>
                </c:pt>
                <c:pt idx="67">
                  <c:v>Agosto2006</c:v>
                </c:pt>
                <c:pt idx="68">
                  <c:v>Septiembre2006</c:v>
                </c:pt>
                <c:pt idx="69">
                  <c:v>Octubre2006</c:v>
                </c:pt>
                <c:pt idx="70">
                  <c:v>Noviembre2006</c:v>
                </c:pt>
                <c:pt idx="71">
                  <c:v>Diciembre2006</c:v>
                </c:pt>
                <c:pt idx="72">
                  <c:v>Enero2007</c:v>
                </c:pt>
                <c:pt idx="73">
                  <c:v>Febrero2007</c:v>
                </c:pt>
                <c:pt idx="74">
                  <c:v>Marzo2007</c:v>
                </c:pt>
                <c:pt idx="75">
                  <c:v>Abril2007</c:v>
                </c:pt>
                <c:pt idx="76">
                  <c:v>Mayo2007</c:v>
                </c:pt>
                <c:pt idx="77">
                  <c:v>Junio2007</c:v>
                </c:pt>
                <c:pt idx="78">
                  <c:v>Julio2007</c:v>
                </c:pt>
                <c:pt idx="79">
                  <c:v>Agosto2007</c:v>
                </c:pt>
                <c:pt idx="80">
                  <c:v>Septiembre2007</c:v>
                </c:pt>
                <c:pt idx="81">
                  <c:v>Octubre2007</c:v>
                </c:pt>
                <c:pt idx="82">
                  <c:v>Noviembre2007</c:v>
                </c:pt>
                <c:pt idx="83">
                  <c:v>Diciembre2007</c:v>
                </c:pt>
                <c:pt idx="84">
                  <c:v>Enero2008</c:v>
                </c:pt>
                <c:pt idx="85">
                  <c:v>Febrero2008</c:v>
                </c:pt>
                <c:pt idx="86">
                  <c:v>Marzo2008</c:v>
                </c:pt>
                <c:pt idx="87">
                  <c:v>Abril2008</c:v>
                </c:pt>
                <c:pt idx="88">
                  <c:v>Mayo2008</c:v>
                </c:pt>
                <c:pt idx="89">
                  <c:v>Junio2008</c:v>
                </c:pt>
                <c:pt idx="90">
                  <c:v>Julio2008</c:v>
                </c:pt>
                <c:pt idx="91">
                  <c:v>Agosto2008</c:v>
                </c:pt>
                <c:pt idx="92">
                  <c:v>Septiembre2008</c:v>
                </c:pt>
                <c:pt idx="93">
                  <c:v>Octubre2008</c:v>
                </c:pt>
                <c:pt idx="94">
                  <c:v>Noviembre2008</c:v>
                </c:pt>
                <c:pt idx="95">
                  <c:v>Diciembre2008</c:v>
                </c:pt>
                <c:pt idx="96">
                  <c:v>Enero2009</c:v>
                </c:pt>
                <c:pt idx="97">
                  <c:v>Febrero2009</c:v>
                </c:pt>
                <c:pt idx="98">
                  <c:v>Marzo2009</c:v>
                </c:pt>
                <c:pt idx="99">
                  <c:v>Abril2009</c:v>
                </c:pt>
                <c:pt idx="100">
                  <c:v>Mayo2009</c:v>
                </c:pt>
                <c:pt idx="101">
                  <c:v>Junio2009</c:v>
                </c:pt>
                <c:pt idx="102">
                  <c:v>Julio2009</c:v>
                </c:pt>
                <c:pt idx="103">
                  <c:v>Agosto2009</c:v>
                </c:pt>
                <c:pt idx="104">
                  <c:v>Septiembre2009</c:v>
                </c:pt>
                <c:pt idx="105">
                  <c:v>Octubre2009</c:v>
                </c:pt>
                <c:pt idx="106">
                  <c:v>Noviembre2009</c:v>
                </c:pt>
                <c:pt idx="107">
                  <c:v>Diciembre2009</c:v>
                </c:pt>
                <c:pt idx="108">
                  <c:v>Enero2010</c:v>
                </c:pt>
                <c:pt idx="109">
                  <c:v>Febrero2010</c:v>
                </c:pt>
                <c:pt idx="110">
                  <c:v>Marzo2010</c:v>
                </c:pt>
                <c:pt idx="111">
                  <c:v>Abril2010</c:v>
                </c:pt>
                <c:pt idx="112">
                  <c:v>Mayo2010</c:v>
                </c:pt>
                <c:pt idx="113">
                  <c:v>Junio2010</c:v>
                </c:pt>
                <c:pt idx="114">
                  <c:v>Julio2010</c:v>
                </c:pt>
                <c:pt idx="115">
                  <c:v>Agosto2010</c:v>
                </c:pt>
                <c:pt idx="116">
                  <c:v>Septiembre2010</c:v>
                </c:pt>
                <c:pt idx="117">
                  <c:v>Octubre2010</c:v>
                </c:pt>
                <c:pt idx="118">
                  <c:v>Noviembre2010</c:v>
                </c:pt>
                <c:pt idx="119">
                  <c:v>Diciembre2010</c:v>
                </c:pt>
                <c:pt idx="120">
                  <c:v>Enero2011</c:v>
                </c:pt>
                <c:pt idx="121">
                  <c:v>Febrero2011</c:v>
                </c:pt>
                <c:pt idx="122">
                  <c:v>Marzo2011</c:v>
                </c:pt>
                <c:pt idx="123">
                  <c:v>Abril2011</c:v>
                </c:pt>
                <c:pt idx="124">
                  <c:v>Mayo2011</c:v>
                </c:pt>
                <c:pt idx="125">
                  <c:v>Junio2011</c:v>
                </c:pt>
                <c:pt idx="126">
                  <c:v>Julio2011</c:v>
                </c:pt>
                <c:pt idx="127">
                  <c:v>Agosto2011</c:v>
                </c:pt>
                <c:pt idx="128">
                  <c:v>Septiembre2011</c:v>
                </c:pt>
                <c:pt idx="129">
                  <c:v>Octubre2011</c:v>
                </c:pt>
                <c:pt idx="130">
                  <c:v>Noviembre2011</c:v>
                </c:pt>
                <c:pt idx="131">
                  <c:v>Diciembre2011</c:v>
                </c:pt>
                <c:pt idx="132">
                  <c:v>Enero2012</c:v>
                </c:pt>
                <c:pt idx="133">
                  <c:v>Febrero2012</c:v>
                </c:pt>
                <c:pt idx="134">
                  <c:v>Marzo2012</c:v>
                </c:pt>
                <c:pt idx="135">
                  <c:v>Abril2012</c:v>
                </c:pt>
                <c:pt idx="136">
                  <c:v>Mayo2012</c:v>
                </c:pt>
                <c:pt idx="137">
                  <c:v>Junio2012</c:v>
                </c:pt>
                <c:pt idx="138">
                  <c:v>Julio2012</c:v>
                </c:pt>
                <c:pt idx="139">
                  <c:v>Agosto2012</c:v>
                </c:pt>
                <c:pt idx="140">
                  <c:v>Septiembre2012</c:v>
                </c:pt>
                <c:pt idx="141">
                  <c:v>Octubre2012</c:v>
                </c:pt>
                <c:pt idx="142">
                  <c:v>Noviembre2012</c:v>
                </c:pt>
                <c:pt idx="143">
                  <c:v>Diciembre2012</c:v>
                </c:pt>
                <c:pt idx="144">
                  <c:v>Enero2013</c:v>
                </c:pt>
                <c:pt idx="145">
                  <c:v>Febrero2013</c:v>
                </c:pt>
                <c:pt idx="146">
                  <c:v>Marzo2013</c:v>
                </c:pt>
                <c:pt idx="147">
                  <c:v>Abril2013</c:v>
                </c:pt>
                <c:pt idx="148">
                  <c:v>Mayo2013</c:v>
                </c:pt>
                <c:pt idx="149">
                  <c:v>Junio2013</c:v>
                </c:pt>
                <c:pt idx="150">
                  <c:v>Julio2013</c:v>
                </c:pt>
                <c:pt idx="151">
                  <c:v>Agosto2013</c:v>
                </c:pt>
                <c:pt idx="152">
                  <c:v>Septiembre2013</c:v>
                </c:pt>
                <c:pt idx="153">
                  <c:v>Octubre2013</c:v>
                </c:pt>
                <c:pt idx="154">
                  <c:v>Noviembre2013</c:v>
                </c:pt>
                <c:pt idx="155">
                  <c:v>Diciembre2013</c:v>
                </c:pt>
                <c:pt idx="156">
                  <c:v>Enero2014</c:v>
                </c:pt>
                <c:pt idx="157">
                  <c:v>Febrero2014</c:v>
                </c:pt>
                <c:pt idx="158">
                  <c:v>Marzo2014</c:v>
                </c:pt>
                <c:pt idx="159">
                  <c:v>Abril2014</c:v>
                </c:pt>
                <c:pt idx="160">
                  <c:v>Mayo2014</c:v>
                </c:pt>
                <c:pt idx="161">
                  <c:v>Junio2014</c:v>
                </c:pt>
                <c:pt idx="162">
                  <c:v>Julio2014</c:v>
                </c:pt>
                <c:pt idx="163">
                  <c:v>Agosto2014</c:v>
                </c:pt>
                <c:pt idx="164">
                  <c:v>Septiembre2014</c:v>
                </c:pt>
                <c:pt idx="165">
                  <c:v>Octubre2014</c:v>
                </c:pt>
                <c:pt idx="166">
                  <c:v>Noviembre2014</c:v>
                </c:pt>
                <c:pt idx="167">
                  <c:v>Diciembre2014</c:v>
                </c:pt>
                <c:pt idx="168">
                  <c:v>Enero2015</c:v>
                </c:pt>
                <c:pt idx="169">
                  <c:v>Febrero2015</c:v>
                </c:pt>
                <c:pt idx="170">
                  <c:v>Marzo2015</c:v>
                </c:pt>
                <c:pt idx="171">
                  <c:v>Abril2015</c:v>
                </c:pt>
                <c:pt idx="172">
                  <c:v>Mayo2015</c:v>
                </c:pt>
                <c:pt idx="173">
                  <c:v>Junio2015</c:v>
                </c:pt>
                <c:pt idx="174">
                  <c:v>Julio2015</c:v>
                </c:pt>
                <c:pt idx="175">
                  <c:v>Agosto2015</c:v>
                </c:pt>
                <c:pt idx="176">
                  <c:v>Septiembre2015</c:v>
                </c:pt>
                <c:pt idx="177">
                  <c:v>Octubre2015</c:v>
                </c:pt>
                <c:pt idx="178">
                  <c:v>Noviembre2015</c:v>
                </c:pt>
                <c:pt idx="179">
                  <c:v>Diciembre2015</c:v>
                </c:pt>
              </c:strCache>
            </c:strRef>
          </c:cat>
          <c:val>
            <c:numRef>
              <c:f>Pronosticos!$J$12:$J$203</c:f>
              <c:numCache>
                <c:formatCode>General</c:formatCode>
                <c:ptCount val="192"/>
                <c:pt idx="12">
                  <c:v>209.4658466825108</c:v>
                </c:pt>
                <c:pt idx="13">
                  <c:v>206.34310725088983</c:v>
                </c:pt>
                <c:pt idx="14">
                  <c:v>350.1165890094544</c:v>
                </c:pt>
                <c:pt idx="15">
                  <c:v>202.02796937135776</c:v>
                </c:pt>
                <c:pt idx="16">
                  <c:v>134.88508892458691</c:v>
                </c:pt>
                <c:pt idx="17">
                  <c:v>189.95321834462743</c:v>
                </c:pt>
                <c:pt idx="18">
                  <c:v>261.89422397611827</c:v>
                </c:pt>
                <c:pt idx="19">
                  <c:v>318.70321119418099</c:v>
                </c:pt>
                <c:pt idx="20">
                  <c:v>508.26051078521169</c:v>
                </c:pt>
                <c:pt idx="21">
                  <c:v>672.88901327303756</c:v>
                </c:pt>
                <c:pt idx="22">
                  <c:v>723.58082482381963</c:v>
                </c:pt>
                <c:pt idx="23">
                  <c:v>923.04341835261334</c:v>
                </c:pt>
                <c:pt idx="24">
                  <c:v>238.17942691875908</c:v>
                </c:pt>
                <c:pt idx="25">
                  <c:v>241.44031438521529</c:v>
                </c:pt>
                <c:pt idx="26">
                  <c:v>371.82855959528052</c:v>
                </c:pt>
                <c:pt idx="27">
                  <c:v>221.45774862311123</c:v>
                </c:pt>
                <c:pt idx="28">
                  <c:v>143.62936377595355</c:v>
                </c:pt>
                <c:pt idx="29">
                  <c:v>208.67418367741226</c:v>
                </c:pt>
                <c:pt idx="30">
                  <c:v>286.99121585182792</c:v>
                </c:pt>
                <c:pt idx="31">
                  <c:v>327.12944276466862</c:v>
                </c:pt>
                <c:pt idx="32">
                  <c:v>537.26577331308158</c:v>
                </c:pt>
                <c:pt idx="33">
                  <c:v>677.26839887033839</c:v>
                </c:pt>
                <c:pt idx="34">
                  <c:v>736.27327212285445</c:v>
                </c:pt>
                <c:pt idx="35">
                  <c:v>917.6202701684316</c:v>
                </c:pt>
                <c:pt idx="36">
                  <c:v>225.99555441666621</c:v>
                </c:pt>
                <c:pt idx="37">
                  <c:v>238.83791642971312</c:v>
                </c:pt>
                <c:pt idx="38">
                  <c:v>373.74720263137425</c:v>
                </c:pt>
                <c:pt idx="39">
                  <c:v>214.20955219429186</c:v>
                </c:pt>
                <c:pt idx="40">
                  <c:v>157.26135158552938</c:v>
                </c:pt>
                <c:pt idx="41">
                  <c:v>211.37902410309403</c:v>
                </c:pt>
                <c:pt idx="42">
                  <c:v>300.68230466074459</c:v>
                </c:pt>
                <c:pt idx="43">
                  <c:v>337.75099869223419</c:v>
                </c:pt>
                <c:pt idx="44">
                  <c:v>563.1175263704697</c:v>
                </c:pt>
                <c:pt idx="45">
                  <c:v>697.26234782445158</c:v>
                </c:pt>
                <c:pt idx="46">
                  <c:v>747.83177047275353</c:v>
                </c:pt>
                <c:pt idx="47">
                  <c:v>963.86398930841904</c:v>
                </c:pt>
                <c:pt idx="48">
                  <c:v>243.58489097859348</c:v>
                </c:pt>
                <c:pt idx="49">
                  <c:v>248.13985816023921</c:v>
                </c:pt>
                <c:pt idx="50">
                  <c:v>390.61282653141348</c:v>
                </c:pt>
                <c:pt idx="51">
                  <c:v>230.43327604127006</c:v>
                </c:pt>
                <c:pt idx="52">
                  <c:v>165.78396874121785</c:v>
                </c:pt>
                <c:pt idx="53">
                  <c:v>228.93116283311025</c:v>
                </c:pt>
                <c:pt idx="54">
                  <c:v>313.80468510729048</c:v>
                </c:pt>
                <c:pt idx="55">
                  <c:v>365.63376773743164</c:v>
                </c:pt>
                <c:pt idx="56">
                  <c:v>582.59661546129951</c:v>
                </c:pt>
                <c:pt idx="57">
                  <c:v>732.03841724783922</c:v>
                </c:pt>
                <c:pt idx="58">
                  <c:v>777.44682195056839</c:v>
                </c:pt>
                <c:pt idx="59">
                  <c:v>977.93727966431061</c:v>
                </c:pt>
                <c:pt idx="60">
                  <c:v>248.71452623799809</c:v>
                </c:pt>
                <c:pt idx="61">
                  <c:v>247.30822032663201</c:v>
                </c:pt>
                <c:pt idx="62">
                  <c:v>404.08825362247364</c:v>
                </c:pt>
                <c:pt idx="63">
                  <c:v>230.72669521704836</c:v>
                </c:pt>
                <c:pt idx="64">
                  <c:v>153.34865213521908</c:v>
                </c:pt>
                <c:pt idx="65">
                  <c:v>245.97548779137355</c:v>
                </c:pt>
                <c:pt idx="66">
                  <c:v>321.10274982061162</c:v>
                </c:pt>
                <c:pt idx="67">
                  <c:v>372.92854765673934</c:v>
                </c:pt>
                <c:pt idx="68">
                  <c:v>590.33821497939823</c:v>
                </c:pt>
                <c:pt idx="69">
                  <c:v>754.13005805436694</c:v>
                </c:pt>
                <c:pt idx="70">
                  <c:v>800.84956082467181</c:v>
                </c:pt>
                <c:pt idx="71">
                  <c:v>1005.7291802803974</c:v>
                </c:pt>
                <c:pt idx="72">
                  <c:v>256.52582693678664</c:v>
                </c:pt>
                <c:pt idx="73">
                  <c:v>258.84088723856178</c:v>
                </c:pt>
                <c:pt idx="74">
                  <c:v>416.48548071375041</c:v>
                </c:pt>
                <c:pt idx="75">
                  <c:v>261.94342861085664</c:v>
                </c:pt>
                <c:pt idx="76">
                  <c:v>168.91214079382905</c:v>
                </c:pt>
                <c:pt idx="77">
                  <c:v>268.31731571562585</c:v>
                </c:pt>
                <c:pt idx="78">
                  <c:v>345.28837303000904</c:v>
                </c:pt>
                <c:pt idx="79">
                  <c:v>378.45457686307753</c:v>
                </c:pt>
                <c:pt idx="80">
                  <c:v>619.27119143399341</c:v>
                </c:pt>
                <c:pt idx="81">
                  <c:v>759.47750543291068</c:v>
                </c:pt>
                <c:pt idx="82">
                  <c:v>803.77762933513077</c:v>
                </c:pt>
                <c:pt idx="83">
                  <c:v>1016.863207483583</c:v>
                </c:pt>
                <c:pt idx="84">
                  <c:v>264.123071934091</c:v>
                </c:pt>
                <c:pt idx="85">
                  <c:v>269.89391286803408</c:v>
                </c:pt>
                <c:pt idx="86">
                  <c:v>430.39539470013085</c:v>
                </c:pt>
                <c:pt idx="87">
                  <c:v>261.12201286016824</c:v>
                </c:pt>
                <c:pt idx="88">
                  <c:v>172.43855820096076</c:v>
                </c:pt>
                <c:pt idx="89">
                  <c:v>272.83283766451126</c:v>
                </c:pt>
                <c:pt idx="90">
                  <c:v>363.04734737885735</c:v>
                </c:pt>
                <c:pt idx="91">
                  <c:v>389.96118239104703</c:v>
                </c:pt>
                <c:pt idx="92">
                  <c:v>641.67649344694496</c:v>
                </c:pt>
                <c:pt idx="93">
                  <c:v>778.34908219245312</c:v>
                </c:pt>
                <c:pt idx="94">
                  <c:v>835.69098342759958</c:v>
                </c:pt>
                <c:pt idx="95">
                  <c:v>1034.4840404845982</c:v>
                </c:pt>
                <c:pt idx="96">
                  <c:v>278.63753021740496</c:v>
                </c:pt>
                <c:pt idx="97">
                  <c:v>294.52724056188595</c:v>
                </c:pt>
                <c:pt idx="98">
                  <c:v>441.76031674731308</c:v>
                </c:pt>
                <c:pt idx="99">
                  <c:v>278.82705030919891</c:v>
                </c:pt>
                <c:pt idx="100">
                  <c:v>168.06727240885516</c:v>
                </c:pt>
                <c:pt idx="101">
                  <c:v>299.29539295416697</c:v>
                </c:pt>
                <c:pt idx="102">
                  <c:v>367.78846883835945</c:v>
                </c:pt>
                <c:pt idx="103">
                  <c:v>411.75730660741215</c:v>
                </c:pt>
                <c:pt idx="104">
                  <c:v>649.87323462502798</c:v>
                </c:pt>
                <c:pt idx="105">
                  <c:v>806.15021618623393</c:v>
                </c:pt>
                <c:pt idx="106">
                  <c:v>855.36151994979627</c:v>
                </c:pt>
                <c:pt idx="107">
                  <c:v>1042.9701052146393</c:v>
                </c:pt>
                <c:pt idx="108">
                  <c:v>293.79199302504304</c:v>
                </c:pt>
                <c:pt idx="109">
                  <c:v>284.11610961448042</c:v>
                </c:pt>
                <c:pt idx="110">
                  <c:v>451.28735873610265</c:v>
                </c:pt>
                <c:pt idx="111">
                  <c:v>285.01910545057268</c:v>
                </c:pt>
                <c:pt idx="112">
                  <c:v>187.9995234037595</c:v>
                </c:pt>
                <c:pt idx="113">
                  <c:v>305.80358440815263</c:v>
                </c:pt>
                <c:pt idx="114">
                  <c:v>384.92225094017022</c:v>
                </c:pt>
                <c:pt idx="115">
                  <c:v>440.90982015413647</c:v>
                </c:pt>
                <c:pt idx="116">
                  <c:v>681.6934307801148</c:v>
                </c:pt>
                <c:pt idx="117">
                  <c:v>818.79019409707155</c:v>
                </c:pt>
                <c:pt idx="118">
                  <c:v>866.0790395365816</c:v>
                </c:pt>
                <c:pt idx="119">
                  <c:v>1073.2139512806305</c:v>
                </c:pt>
                <c:pt idx="120">
                  <c:v>307.18373037360033</c:v>
                </c:pt>
                <c:pt idx="121">
                  <c:v>307.3002608474456</c:v>
                </c:pt>
                <c:pt idx="122">
                  <c:v>464.2051914926077</c:v>
                </c:pt>
                <c:pt idx="123">
                  <c:v>298.99432586547704</c:v>
                </c:pt>
                <c:pt idx="124">
                  <c:v>190.93129666119893</c:v>
                </c:pt>
                <c:pt idx="125">
                  <c:v>330.13623481342836</c:v>
                </c:pt>
                <c:pt idx="126">
                  <c:v>394.76722416955357</c:v>
                </c:pt>
                <c:pt idx="127">
                  <c:v>455.19871113895903</c:v>
                </c:pt>
                <c:pt idx="128">
                  <c:v>687.8188467164382</c:v>
                </c:pt>
                <c:pt idx="129">
                  <c:v>847.15662495187792</c:v>
                </c:pt>
                <c:pt idx="130">
                  <c:v>902.77627089708619</c:v>
                </c:pt>
                <c:pt idx="131">
                  <c:v>1100.1511678588995</c:v>
                </c:pt>
                <c:pt idx="132">
                  <c:v>308.78094534244235</c:v>
                </c:pt>
                <c:pt idx="133">
                  <c:v>312.21115150352603</c:v>
                </c:pt>
                <c:pt idx="134">
                  <c:v>459.07364919082033</c:v>
                </c:pt>
                <c:pt idx="135">
                  <c:v>309.16079133954838</c:v>
                </c:pt>
                <c:pt idx="136">
                  <c:v>188.47463455257378</c:v>
                </c:pt>
                <c:pt idx="137">
                  <c:v>334.22905917883008</c:v>
                </c:pt>
                <c:pt idx="138">
                  <c:v>411.81767385968726</c:v>
                </c:pt>
                <c:pt idx="139">
                  <c:v>466.801880965088</c:v>
                </c:pt>
                <c:pt idx="140">
                  <c:v>701.28400159098294</c:v>
                </c:pt>
                <c:pt idx="141">
                  <c:v>853.81873689356803</c:v>
                </c:pt>
                <c:pt idx="142">
                  <c:v>917.59115516294787</c:v>
                </c:pt>
                <c:pt idx="143">
                  <c:v>1120.5209603666137</c:v>
                </c:pt>
                <c:pt idx="144">
                  <c:v>326.66465540825448</c:v>
                </c:pt>
                <c:pt idx="145">
                  <c:v>314.3766524951335</c:v>
                </c:pt>
                <c:pt idx="146">
                  <c:v>467.09533449671119</c:v>
                </c:pt>
                <c:pt idx="147">
                  <c:v>323.06786991664046</c:v>
                </c:pt>
                <c:pt idx="148">
                  <c:v>190.04107147382035</c:v>
                </c:pt>
                <c:pt idx="149">
                  <c:v>367.56507823010202</c:v>
                </c:pt>
                <c:pt idx="150">
                  <c:v>440.81904071371889</c:v>
                </c:pt>
                <c:pt idx="151">
                  <c:v>469.95751630234849</c:v>
                </c:pt>
                <c:pt idx="152">
                  <c:v>734.05992873685921</c:v>
                </c:pt>
                <c:pt idx="153">
                  <c:v>889.56516493344975</c:v>
                </c:pt>
                <c:pt idx="154">
                  <c:v>934.74385772447806</c:v>
                </c:pt>
                <c:pt idx="155">
                  <c:v>1138.8710727822704</c:v>
                </c:pt>
                <c:pt idx="156">
                  <c:v>337.37434115846781</c:v>
                </c:pt>
                <c:pt idx="157">
                  <c:v>336.30966173095783</c:v>
                </c:pt>
                <c:pt idx="158">
                  <c:v>489.74618408503613</c:v>
                </c:pt>
                <c:pt idx="159">
                  <c:v>309.8632976755481</c:v>
                </c:pt>
                <c:pt idx="160">
                  <c:v>199.90956925234764</c:v>
                </c:pt>
                <c:pt idx="161">
                  <c:v>362.75399521831889</c:v>
                </c:pt>
                <c:pt idx="162">
                  <c:v>450.33514154159241</c:v>
                </c:pt>
                <c:pt idx="163">
                  <c:v>488.34887741121963</c:v>
                </c:pt>
                <c:pt idx="164">
                  <c:v>737.98422951097575</c:v>
                </c:pt>
                <c:pt idx="165">
                  <c:v>901.1515088429768</c:v>
                </c:pt>
                <c:pt idx="166">
                  <c:v>946.3726309905702</c:v>
                </c:pt>
                <c:pt idx="167">
                  <c:v>1138.6812461539146</c:v>
                </c:pt>
                <c:pt idx="168">
                  <c:v>334.95790945600777</c:v>
                </c:pt>
                <c:pt idx="169">
                  <c:v>337.73010105480341</c:v>
                </c:pt>
                <c:pt idx="170">
                  <c:v>488.15054938682033</c:v>
                </c:pt>
                <c:pt idx="171">
                  <c:v>338.90717246713746</c:v>
                </c:pt>
                <c:pt idx="172">
                  <c:v>204.06558951810428</c:v>
                </c:pt>
                <c:pt idx="173">
                  <c:v>397.30677054042474</c:v>
                </c:pt>
                <c:pt idx="174">
                  <c:v>463.12605144932797</c:v>
                </c:pt>
                <c:pt idx="175">
                  <c:v>501.12797979601146</c:v>
                </c:pt>
                <c:pt idx="176">
                  <c:v>785.12159997574201</c:v>
                </c:pt>
                <c:pt idx="177">
                  <c:v>934.24797160815081</c:v>
                </c:pt>
                <c:pt idx="178">
                  <c:v>979.35001041290298</c:v>
                </c:pt>
                <c:pt idx="179">
                  <c:v>1184.212648714974</c:v>
                </c:pt>
                <c:pt idx="180">
                  <c:v>367.70619739630774</c:v>
                </c:pt>
                <c:pt idx="181">
                  <c:v>366.66735136176806</c:v>
                </c:pt>
                <c:pt idx="182">
                  <c:v>516.41452125768251</c:v>
                </c:pt>
                <c:pt idx="183">
                  <c:v>339.15792071804105</c:v>
                </c:pt>
                <c:pt idx="184">
                  <c:v>209.79036293995807</c:v>
                </c:pt>
                <c:pt idx="185">
                  <c:v>397.15268217072685</c:v>
                </c:pt>
                <c:pt idx="186">
                  <c:v>477.7338677404781</c:v>
                </c:pt>
                <c:pt idx="187">
                  <c:v>532.10672411501969</c:v>
                </c:pt>
                <c:pt idx="188">
                  <c:v>807.90497335392092</c:v>
                </c:pt>
                <c:pt idx="189">
                  <c:v>957.57858794792423</c:v>
                </c:pt>
                <c:pt idx="190">
                  <c:v>1001.2638160866275</c:v>
                </c:pt>
                <c:pt idx="191">
                  <c:v>1196.6399401250796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7D-40C8-BA02-BE2D90F3B204}"/>
            </c:ext>
          </c:extLst>
        </c:ser>
        <c:ser>
          <c:idx val="3"/>
          <c:order val="1"/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strRef>
              <c:f>Pronosticos!$C$12:$C$203</c:f>
              <c:strCache>
                <c:ptCount val="180"/>
                <c:pt idx="0">
                  <c:v>Enero2001</c:v>
                </c:pt>
                <c:pt idx="1">
                  <c:v>Febrero2001</c:v>
                </c:pt>
                <c:pt idx="2">
                  <c:v>Marzo2001</c:v>
                </c:pt>
                <c:pt idx="3">
                  <c:v>Abril2001</c:v>
                </c:pt>
                <c:pt idx="4">
                  <c:v>Mayo2001</c:v>
                </c:pt>
                <c:pt idx="5">
                  <c:v>Junio2001</c:v>
                </c:pt>
                <c:pt idx="6">
                  <c:v>Julio2001</c:v>
                </c:pt>
                <c:pt idx="7">
                  <c:v>Agosto2001</c:v>
                </c:pt>
                <c:pt idx="8">
                  <c:v>Septiembre2001</c:v>
                </c:pt>
                <c:pt idx="9">
                  <c:v>Octubre2001</c:v>
                </c:pt>
                <c:pt idx="10">
                  <c:v>Noviembre2001</c:v>
                </c:pt>
                <c:pt idx="11">
                  <c:v>Diciembre2001</c:v>
                </c:pt>
                <c:pt idx="12">
                  <c:v>Enero2002</c:v>
                </c:pt>
                <c:pt idx="13">
                  <c:v>Febrero2002</c:v>
                </c:pt>
                <c:pt idx="14">
                  <c:v>Marzo2002</c:v>
                </c:pt>
                <c:pt idx="15">
                  <c:v>Abril2002</c:v>
                </c:pt>
                <c:pt idx="16">
                  <c:v>Mayo2002</c:v>
                </c:pt>
                <c:pt idx="17">
                  <c:v>Junio2002</c:v>
                </c:pt>
                <c:pt idx="18">
                  <c:v>Julio2002</c:v>
                </c:pt>
                <c:pt idx="19">
                  <c:v>Agosto2002</c:v>
                </c:pt>
                <c:pt idx="20">
                  <c:v>Septiembre2002</c:v>
                </c:pt>
                <c:pt idx="21">
                  <c:v>Octubre2002</c:v>
                </c:pt>
                <c:pt idx="22">
                  <c:v>Noviembre2002</c:v>
                </c:pt>
                <c:pt idx="23">
                  <c:v>Diciembre2002</c:v>
                </c:pt>
                <c:pt idx="24">
                  <c:v>Enero2003</c:v>
                </c:pt>
                <c:pt idx="25">
                  <c:v>Febrero2003</c:v>
                </c:pt>
                <c:pt idx="26">
                  <c:v>Marzo2003</c:v>
                </c:pt>
                <c:pt idx="27">
                  <c:v>Abril2003</c:v>
                </c:pt>
                <c:pt idx="28">
                  <c:v>Mayo2003</c:v>
                </c:pt>
                <c:pt idx="29">
                  <c:v>Junio2003</c:v>
                </c:pt>
                <c:pt idx="30">
                  <c:v>Julio2003</c:v>
                </c:pt>
                <c:pt idx="31">
                  <c:v>Agosto2003</c:v>
                </c:pt>
                <c:pt idx="32">
                  <c:v>Septiembre2003</c:v>
                </c:pt>
                <c:pt idx="33">
                  <c:v>Octubre2003</c:v>
                </c:pt>
                <c:pt idx="34">
                  <c:v>Noviembre2003</c:v>
                </c:pt>
                <c:pt idx="35">
                  <c:v>Diciembre2003</c:v>
                </c:pt>
                <c:pt idx="36">
                  <c:v>Enero2004</c:v>
                </c:pt>
                <c:pt idx="37">
                  <c:v>Febrero2004</c:v>
                </c:pt>
                <c:pt idx="38">
                  <c:v>Marzo2004</c:v>
                </c:pt>
                <c:pt idx="39">
                  <c:v>Abril2004</c:v>
                </c:pt>
                <c:pt idx="40">
                  <c:v>Mayo2004</c:v>
                </c:pt>
                <c:pt idx="41">
                  <c:v>Junio2004</c:v>
                </c:pt>
                <c:pt idx="42">
                  <c:v>Julio2004</c:v>
                </c:pt>
                <c:pt idx="43">
                  <c:v>Agosto2004</c:v>
                </c:pt>
                <c:pt idx="44">
                  <c:v>Septiembre2004</c:v>
                </c:pt>
                <c:pt idx="45">
                  <c:v>Octubre2004</c:v>
                </c:pt>
                <c:pt idx="46">
                  <c:v>Noviembre2004</c:v>
                </c:pt>
                <c:pt idx="47">
                  <c:v>Diciembre2004</c:v>
                </c:pt>
                <c:pt idx="48">
                  <c:v>Enero2005</c:v>
                </c:pt>
                <c:pt idx="49">
                  <c:v>Febrero2005</c:v>
                </c:pt>
                <c:pt idx="50">
                  <c:v>Marzo2005</c:v>
                </c:pt>
                <c:pt idx="51">
                  <c:v>Abril2005</c:v>
                </c:pt>
                <c:pt idx="52">
                  <c:v>Mayo2005</c:v>
                </c:pt>
                <c:pt idx="53">
                  <c:v>Junio2005</c:v>
                </c:pt>
                <c:pt idx="54">
                  <c:v>Julio2005</c:v>
                </c:pt>
                <c:pt idx="55">
                  <c:v>Agosto2005</c:v>
                </c:pt>
                <c:pt idx="56">
                  <c:v>Septiembre2005</c:v>
                </c:pt>
                <c:pt idx="57">
                  <c:v>Octubre2005</c:v>
                </c:pt>
                <c:pt idx="58">
                  <c:v>Noviembre2005</c:v>
                </c:pt>
                <c:pt idx="59">
                  <c:v>Diciembre2005</c:v>
                </c:pt>
                <c:pt idx="60">
                  <c:v>Enero2006</c:v>
                </c:pt>
                <c:pt idx="61">
                  <c:v>Febrero2006</c:v>
                </c:pt>
                <c:pt idx="62">
                  <c:v>Marzo2006</c:v>
                </c:pt>
                <c:pt idx="63">
                  <c:v>Abril2006</c:v>
                </c:pt>
                <c:pt idx="64">
                  <c:v>Mayo2006</c:v>
                </c:pt>
                <c:pt idx="65">
                  <c:v>Junio2006</c:v>
                </c:pt>
                <c:pt idx="66">
                  <c:v>Julio2006</c:v>
                </c:pt>
                <c:pt idx="67">
                  <c:v>Agosto2006</c:v>
                </c:pt>
                <c:pt idx="68">
                  <c:v>Septiembre2006</c:v>
                </c:pt>
                <c:pt idx="69">
                  <c:v>Octubre2006</c:v>
                </c:pt>
                <c:pt idx="70">
                  <c:v>Noviembre2006</c:v>
                </c:pt>
                <c:pt idx="71">
                  <c:v>Diciembre2006</c:v>
                </c:pt>
                <c:pt idx="72">
                  <c:v>Enero2007</c:v>
                </c:pt>
                <c:pt idx="73">
                  <c:v>Febrero2007</c:v>
                </c:pt>
                <c:pt idx="74">
                  <c:v>Marzo2007</c:v>
                </c:pt>
                <c:pt idx="75">
                  <c:v>Abril2007</c:v>
                </c:pt>
                <c:pt idx="76">
                  <c:v>Mayo2007</c:v>
                </c:pt>
                <c:pt idx="77">
                  <c:v>Junio2007</c:v>
                </c:pt>
                <c:pt idx="78">
                  <c:v>Julio2007</c:v>
                </c:pt>
                <c:pt idx="79">
                  <c:v>Agosto2007</c:v>
                </c:pt>
                <c:pt idx="80">
                  <c:v>Septiembre2007</c:v>
                </c:pt>
                <c:pt idx="81">
                  <c:v>Octubre2007</c:v>
                </c:pt>
                <c:pt idx="82">
                  <c:v>Noviembre2007</c:v>
                </c:pt>
                <c:pt idx="83">
                  <c:v>Diciembre2007</c:v>
                </c:pt>
                <c:pt idx="84">
                  <c:v>Enero2008</c:v>
                </c:pt>
                <c:pt idx="85">
                  <c:v>Febrero2008</c:v>
                </c:pt>
                <c:pt idx="86">
                  <c:v>Marzo2008</c:v>
                </c:pt>
                <c:pt idx="87">
                  <c:v>Abril2008</c:v>
                </c:pt>
                <c:pt idx="88">
                  <c:v>Mayo2008</c:v>
                </c:pt>
                <c:pt idx="89">
                  <c:v>Junio2008</c:v>
                </c:pt>
                <c:pt idx="90">
                  <c:v>Julio2008</c:v>
                </c:pt>
                <c:pt idx="91">
                  <c:v>Agosto2008</c:v>
                </c:pt>
                <c:pt idx="92">
                  <c:v>Septiembre2008</c:v>
                </c:pt>
                <c:pt idx="93">
                  <c:v>Octubre2008</c:v>
                </c:pt>
                <c:pt idx="94">
                  <c:v>Noviembre2008</c:v>
                </c:pt>
                <c:pt idx="95">
                  <c:v>Diciembre2008</c:v>
                </c:pt>
                <c:pt idx="96">
                  <c:v>Enero2009</c:v>
                </c:pt>
                <c:pt idx="97">
                  <c:v>Febrero2009</c:v>
                </c:pt>
                <c:pt idx="98">
                  <c:v>Marzo2009</c:v>
                </c:pt>
                <c:pt idx="99">
                  <c:v>Abril2009</c:v>
                </c:pt>
                <c:pt idx="100">
                  <c:v>Mayo2009</c:v>
                </c:pt>
                <c:pt idx="101">
                  <c:v>Junio2009</c:v>
                </c:pt>
                <c:pt idx="102">
                  <c:v>Julio2009</c:v>
                </c:pt>
                <c:pt idx="103">
                  <c:v>Agosto2009</c:v>
                </c:pt>
                <c:pt idx="104">
                  <c:v>Septiembre2009</c:v>
                </c:pt>
                <c:pt idx="105">
                  <c:v>Octubre2009</c:v>
                </c:pt>
                <c:pt idx="106">
                  <c:v>Noviembre2009</c:v>
                </c:pt>
                <c:pt idx="107">
                  <c:v>Diciembre2009</c:v>
                </c:pt>
                <c:pt idx="108">
                  <c:v>Enero2010</c:v>
                </c:pt>
                <c:pt idx="109">
                  <c:v>Febrero2010</c:v>
                </c:pt>
                <c:pt idx="110">
                  <c:v>Marzo2010</c:v>
                </c:pt>
                <c:pt idx="111">
                  <c:v>Abril2010</c:v>
                </c:pt>
                <c:pt idx="112">
                  <c:v>Mayo2010</c:v>
                </c:pt>
                <c:pt idx="113">
                  <c:v>Junio2010</c:v>
                </c:pt>
                <c:pt idx="114">
                  <c:v>Julio2010</c:v>
                </c:pt>
                <c:pt idx="115">
                  <c:v>Agosto2010</c:v>
                </c:pt>
                <c:pt idx="116">
                  <c:v>Septiembre2010</c:v>
                </c:pt>
                <c:pt idx="117">
                  <c:v>Octubre2010</c:v>
                </c:pt>
                <c:pt idx="118">
                  <c:v>Noviembre2010</c:v>
                </c:pt>
                <c:pt idx="119">
                  <c:v>Diciembre2010</c:v>
                </c:pt>
                <c:pt idx="120">
                  <c:v>Enero2011</c:v>
                </c:pt>
                <c:pt idx="121">
                  <c:v>Febrero2011</c:v>
                </c:pt>
                <c:pt idx="122">
                  <c:v>Marzo2011</c:v>
                </c:pt>
                <c:pt idx="123">
                  <c:v>Abril2011</c:v>
                </c:pt>
                <c:pt idx="124">
                  <c:v>Mayo2011</c:v>
                </c:pt>
                <c:pt idx="125">
                  <c:v>Junio2011</c:v>
                </c:pt>
                <c:pt idx="126">
                  <c:v>Julio2011</c:v>
                </c:pt>
                <c:pt idx="127">
                  <c:v>Agosto2011</c:v>
                </c:pt>
                <c:pt idx="128">
                  <c:v>Septiembre2011</c:v>
                </c:pt>
                <c:pt idx="129">
                  <c:v>Octubre2011</c:v>
                </c:pt>
                <c:pt idx="130">
                  <c:v>Noviembre2011</c:v>
                </c:pt>
                <c:pt idx="131">
                  <c:v>Diciembre2011</c:v>
                </c:pt>
                <c:pt idx="132">
                  <c:v>Enero2012</c:v>
                </c:pt>
                <c:pt idx="133">
                  <c:v>Febrero2012</c:v>
                </c:pt>
                <c:pt idx="134">
                  <c:v>Marzo2012</c:v>
                </c:pt>
                <c:pt idx="135">
                  <c:v>Abril2012</c:v>
                </c:pt>
                <c:pt idx="136">
                  <c:v>Mayo2012</c:v>
                </c:pt>
                <c:pt idx="137">
                  <c:v>Junio2012</c:v>
                </c:pt>
                <c:pt idx="138">
                  <c:v>Julio2012</c:v>
                </c:pt>
                <c:pt idx="139">
                  <c:v>Agosto2012</c:v>
                </c:pt>
                <c:pt idx="140">
                  <c:v>Septiembre2012</c:v>
                </c:pt>
                <c:pt idx="141">
                  <c:v>Octubre2012</c:v>
                </c:pt>
                <c:pt idx="142">
                  <c:v>Noviembre2012</c:v>
                </c:pt>
                <c:pt idx="143">
                  <c:v>Diciembre2012</c:v>
                </c:pt>
                <c:pt idx="144">
                  <c:v>Enero2013</c:v>
                </c:pt>
                <c:pt idx="145">
                  <c:v>Febrero2013</c:v>
                </c:pt>
                <c:pt idx="146">
                  <c:v>Marzo2013</c:v>
                </c:pt>
                <c:pt idx="147">
                  <c:v>Abril2013</c:v>
                </c:pt>
                <c:pt idx="148">
                  <c:v>Mayo2013</c:v>
                </c:pt>
                <c:pt idx="149">
                  <c:v>Junio2013</c:v>
                </c:pt>
                <c:pt idx="150">
                  <c:v>Julio2013</c:v>
                </c:pt>
                <c:pt idx="151">
                  <c:v>Agosto2013</c:v>
                </c:pt>
                <c:pt idx="152">
                  <c:v>Septiembre2013</c:v>
                </c:pt>
                <c:pt idx="153">
                  <c:v>Octubre2013</c:v>
                </c:pt>
                <c:pt idx="154">
                  <c:v>Noviembre2013</c:v>
                </c:pt>
                <c:pt idx="155">
                  <c:v>Diciembre2013</c:v>
                </c:pt>
                <c:pt idx="156">
                  <c:v>Enero2014</c:v>
                </c:pt>
                <c:pt idx="157">
                  <c:v>Febrero2014</c:v>
                </c:pt>
                <c:pt idx="158">
                  <c:v>Marzo2014</c:v>
                </c:pt>
                <c:pt idx="159">
                  <c:v>Abril2014</c:v>
                </c:pt>
                <c:pt idx="160">
                  <c:v>Mayo2014</c:v>
                </c:pt>
                <c:pt idx="161">
                  <c:v>Junio2014</c:v>
                </c:pt>
                <c:pt idx="162">
                  <c:v>Julio2014</c:v>
                </c:pt>
                <c:pt idx="163">
                  <c:v>Agosto2014</c:v>
                </c:pt>
                <c:pt idx="164">
                  <c:v>Septiembre2014</c:v>
                </c:pt>
                <c:pt idx="165">
                  <c:v>Octubre2014</c:v>
                </c:pt>
                <c:pt idx="166">
                  <c:v>Noviembre2014</c:v>
                </c:pt>
                <c:pt idx="167">
                  <c:v>Diciembre2014</c:v>
                </c:pt>
                <c:pt idx="168">
                  <c:v>Enero2015</c:v>
                </c:pt>
                <c:pt idx="169">
                  <c:v>Febrero2015</c:v>
                </c:pt>
                <c:pt idx="170">
                  <c:v>Marzo2015</c:v>
                </c:pt>
                <c:pt idx="171">
                  <c:v>Abril2015</c:v>
                </c:pt>
                <c:pt idx="172">
                  <c:v>Mayo2015</c:v>
                </c:pt>
                <c:pt idx="173">
                  <c:v>Junio2015</c:v>
                </c:pt>
                <c:pt idx="174">
                  <c:v>Julio2015</c:v>
                </c:pt>
                <c:pt idx="175">
                  <c:v>Agosto2015</c:v>
                </c:pt>
                <c:pt idx="176">
                  <c:v>Septiembre2015</c:v>
                </c:pt>
                <c:pt idx="177">
                  <c:v>Octubre2015</c:v>
                </c:pt>
                <c:pt idx="178">
                  <c:v>Noviembre2015</c:v>
                </c:pt>
                <c:pt idx="179">
                  <c:v>Diciembre2015</c:v>
                </c:pt>
              </c:strCache>
            </c:strRef>
          </c:cat>
          <c:val>
            <c:numRef>
              <c:f>Pronosticos!$E$12:$E$191</c:f>
              <c:numCache>
                <c:formatCode>General</c:formatCode>
                <c:ptCount val="180"/>
                <c:pt idx="0">
                  <c:v>208</c:v>
                </c:pt>
                <c:pt idx="1">
                  <c:v>203</c:v>
                </c:pt>
                <c:pt idx="2">
                  <c:v>344</c:v>
                </c:pt>
                <c:pt idx="3">
                  <c:v>194</c:v>
                </c:pt>
                <c:pt idx="4">
                  <c:v>125</c:v>
                </c:pt>
                <c:pt idx="5">
                  <c:v>179</c:v>
                </c:pt>
                <c:pt idx="6">
                  <c:v>249</c:v>
                </c:pt>
                <c:pt idx="7">
                  <c:v>303</c:v>
                </c:pt>
                <c:pt idx="8">
                  <c:v>491</c:v>
                </c:pt>
                <c:pt idx="9">
                  <c:v>652</c:v>
                </c:pt>
                <c:pt idx="10">
                  <c:v>701</c:v>
                </c:pt>
                <c:pt idx="11">
                  <c:v>898</c:v>
                </c:pt>
                <c:pt idx="12">
                  <c:v>214</c:v>
                </c:pt>
                <c:pt idx="13">
                  <c:v>220</c:v>
                </c:pt>
                <c:pt idx="14">
                  <c:v>352</c:v>
                </c:pt>
                <c:pt idx="15">
                  <c:v>203</c:v>
                </c:pt>
                <c:pt idx="16">
                  <c:v>127</c:v>
                </c:pt>
                <c:pt idx="17">
                  <c:v>193</c:v>
                </c:pt>
                <c:pt idx="18">
                  <c:v>274</c:v>
                </c:pt>
                <c:pt idx="19">
                  <c:v>315</c:v>
                </c:pt>
                <c:pt idx="20">
                  <c:v>528</c:v>
                </c:pt>
                <c:pt idx="21">
                  <c:v>668</c:v>
                </c:pt>
                <c:pt idx="22">
                  <c:v>728</c:v>
                </c:pt>
                <c:pt idx="23">
                  <c:v>910</c:v>
                </c:pt>
                <c:pt idx="24">
                  <c:v>215</c:v>
                </c:pt>
                <c:pt idx="25">
                  <c:v>227</c:v>
                </c:pt>
                <c:pt idx="26">
                  <c:v>362</c:v>
                </c:pt>
                <c:pt idx="27">
                  <c:v>201</c:v>
                </c:pt>
                <c:pt idx="28">
                  <c:v>144</c:v>
                </c:pt>
                <c:pt idx="29">
                  <c:v>198</c:v>
                </c:pt>
                <c:pt idx="30">
                  <c:v>287</c:v>
                </c:pt>
                <c:pt idx="31">
                  <c:v>324</c:v>
                </c:pt>
                <c:pt idx="32">
                  <c:v>549</c:v>
                </c:pt>
                <c:pt idx="33">
                  <c:v>683</c:v>
                </c:pt>
                <c:pt idx="34">
                  <c:v>731</c:v>
                </c:pt>
                <c:pt idx="35">
                  <c:v>947</c:v>
                </c:pt>
                <c:pt idx="36">
                  <c:v>226</c:v>
                </c:pt>
                <c:pt idx="37">
                  <c:v>230</c:v>
                </c:pt>
                <c:pt idx="38">
                  <c:v>373</c:v>
                </c:pt>
                <c:pt idx="39">
                  <c:v>212</c:v>
                </c:pt>
                <c:pt idx="40">
                  <c:v>147</c:v>
                </c:pt>
                <c:pt idx="41">
                  <c:v>212</c:v>
                </c:pt>
                <c:pt idx="42">
                  <c:v>296</c:v>
                </c:pt>
                <c:pt idx="43">
                  <c:v>349</c:v>
                </c:pt>
                <c:pt idx="44">
                  <c:v>567</c:v>
                </c:pt>
                <c:pt idx="45">
                  <c:v>719</c:v>
                </c:pt>
                <c:pt idx="46">
                  <c:v>766</c:v>
                </c:pt>
                <c:pt idx="47">
                  <c:v>967</c:v>
                </c:pt>
                <c:pt idx="48">
                  <c:v>237</c:v>
                </c:pt>
                <c:pt idx="49">
                  <c:v>236</c:v>
                </c:pt>
                <c:pt idx="50">
                  <c:v>394</c:v>
                </c:pt>
                <c:pt idx="51">
                  <c:v>221</c:v>
                </c:pt>
                <c:pt idx="52">
                  <c:v>141</c:v>
                </c:pt>
                <c:pt idx="53">
                  <c:v>234</c:v>
                </c:pt>
                <c:pt idx="54">
                  <c:v>308</c:v>
                </c:pt>
                <c:pt idx="55">
                  <c:v>358</c:v>
                </c:pt>
                <c:pt idx="56">
                  <c:v>575</c:v>
                </c:pt>
                <c:pt idx="57">
                  <c:v>737</c:v>
                </c:pt>
                <c:pt idx="58">
                  <c:v>784</c:v>
                </c:pt>
                <c:pt idx="59">
                  <c:v>990</c:v>
                </c:pt>
                <c:pt idx="60">
                  <c:v>240</c:v>
                </c:pt>
                <c:pt idx="61">
                  <c:v>242</c:v>
                </c:pt>
                <c:pt idx="62">
                  <c:v>399</c:v>
                </c:pt>
                <c:pt idx="63">
                  <c:v>245</c:v>
                </c:pt>
                <c:pt idx="64">
                  <c:v>153</c:v>
                </c:pt>
                <c:pt idx="65">
                  <c:v>254</c:v>
                </c:pt>
                <c:pt idx="66">
                  <c:v>333</c:v>
                </c:pt>
                <c:pt idx="67">
                  <c:v>366</c:v>
                </c:pt>
                <c:pt idx="68">
                  <c:v>609</c:v>
                </c:pt>
                <c:pt idx="69">
                  <c:v>749</c:v>
                </c:pt>
                <c:pt idx="70">
                  <c:v>793</c:v>
                </c:pt>
                <c:pt idx="71">
                  <c:v>1005</c:v>
                </c:pt>
                <c:pt idx="72">
                  <c:v>252</c:v>
                </c:pt>
                <c:pt idx="73">
                  <c:v>258</c:v>
                </c:pt>
                <c:pt idx="74">
                  <c:v>418</c:v>
                </c:pt>
                <c:pt idx="75">
                  <c:v>248</c:v>
                </c:pt>
                <c:pt idx="76">
                  <c:v>158</c:v>
                </c:pt>
                <c:pt idx="77">
                  <c:v>259</c:v>
                </c:pt>
                <c:pt idx="78">
                  <c:v>348</c:v>
                </c:pt>
                <c:pt idx="79">
                  <c:v>375</c:v>
                </c:pt>
                <c:pt idx="80">
                  <c:v>626</c:v>
                </c:pt>
                <c:pt idx="81">
                  <c:v>763</c:v>
                </c:pt>
                <c:pt idx="82">
                  <c:v>820</c:v>
                </c:pt>
                <c:pt idx="83">
                  <c:v>1018</c:v>
                </c:pt>
                <c:pt idx="84">
                  <c:v>262</c:v>
                </c:pt>
                <c:pt idx="85">
                  <c:v>278</c:v>
                </c:pt>
                <c:pt idx="86">
                  <c:v>427</c:v>
                </c:pt>
                <c:pt idx="87">
                  <c:v>265</c:v>
                </c:pt>
                <c:pt idx="88">
                  <c:v>154</c:v>
                </c:pt>
                <c:pt idx="89">
                  <c:v>286</c:v>
                </c:pt>
                <c:pt idx="90">
                  <c:v>355</c:v>
                </c:pt>
                <c:pt idx="91">
                  <c:v>400</c:v>
                </c:pt>
                <c:pt idx="92">
                  <c:v>637</c:v>
                </c:pt>
                <c:pt idx="93">
                  <c:v>793</c:v>
                </c:pt>
                <c:pt idx="94">
                  <c:v>843</c:v>
                </c:pt>
                <c:pt idx="95">
                  <c:v>1031</c:v>
                </c:pt>
                <c:pt idx="96">
                  <c:v>281</c:v>
                </c:pt>
                <c:pt idx="97">
                  <c:v>270</c:v>
                </c:pt>
                <c:pt idx="98">
                  <c:v>436</c:v>
                </c:pt>
                <c:pt idx="99">
                  <c:v>269</c:v>
                </c:pt>
                <c:pt idx="100">
                  <c:v>172</c:v>
                </c:pt>
                <c:pt idx="101">
                  <c:v>290</c:v>
                </c:pt>
                <c:pt idx="102">
                  <c:v>368</c:v>
                </c:pt>
                <c:pt idx="103">
                  <c:v>425</c:v>
                </c:pt>
                <c:pt idx="104">
                  <c:v>667</c:v>
                </c:pt>
                <c:pt idx="105">
                  <c:v>805</c:v>
                </c:pt>
                <c:pt idx="106">
                  <c:v>851</c:v>
                </c:pt>
                <c:pt idx="107">
                  <c:v>1057</c:v>
                </c:pt>
                <c:pt idx="108">
                  <c:v>289</c:v>
                </c:pt>
                <c:pt idx="109">
                  <c:v>290</c:v>
                </c:pt>
                <c:pt idx="110">
                  <c:v>447</c:v>
                </c:pt>
                <c:pt idx="111">
                  <c:v>283</c:v>
                </c:pt>
                <c:pt idx="112">
                  <c:v>174</c:v>
                </c:pt>
                <c:pt idx="113">
                  <c:v>315</c:v>
                </c:pt>
                <c:pt idx="114">
                  <c:v>380</c:v>
                </c:pt>
                <c:pt idx="115">
                  <c:v>440</c:v>
                </c:pt>
                <c:pt idx="116">
                  <c:v>672</c:v>
                </c:pt>
                <c:pt idx="117">
                  <c:v>832</c:v>
                </c:pt>
                <c:pt idx="118">
                  <c:v>890</c:v>
                </c:pt>
                <c:pt idx="119">
                  <c:v>1089</c:v>
                </c:pt>
                <c:pt idx="120">
                  <c:v>297</c:v>
                </c:pt>
                <c:pt idx="121">
                  <c:v>300</c:v>
                </c:pt>
                <c:pt idx="122">
                  <c:v>447</c:v>
                </c:pt>
                <c:pt idx="123">
                  <c:v>298</c:v>
                </c:pt>
                <c:pt idx="124">
                  <c:v>177</c:v>
                </c:pt>
                <c:pt idx="125">
                  <c:v>324</c:v>
                </c:pt>
                <c:pt idx="126">
                  <c:v>401</c:v>
                </c:pt>
                <c:pt idx="127">
                  <c:v>455</c:v>
                </c:pt>
                <c:pt idx="128">
                  <c:v>691</c:v>
                </c:pt>
                <c:pt idx="129">
                  <c:v>842</c:v>
                </c:pt>
                <c:pt idx="130">
                  <c:v>904</c:v>
                </c:pt>
                <c:pt idx="131">
                  <c:v>1107</c:v>
                </c:pt>
                <c:pt idx="132">
                  <c:v>313</c:v>
                </c:pt>
                <c:pt idx="133">
                  <c:v>300</c:v>
                </c:pt>
                <c:pt idx="134">
                  <c:v>451</c:v>
                </c:pt>
                <c:pt idx="135">
                  <c:v>305</c:v>
                </c:pt>
                <c:pt idx="136">
                  <c:v>172</c:v>
                </c:pt>
                <c:pt idx="137">
                  <c:v>350</c:v>
                </c:pt>
                <c:pt idx="138">
                  <c:v>425</c:v>
                </c:pt>
                <c:pt idx="139">
                  <c:v>453</c:v>
                </c:pt>
                <c:pt idx="140">
                  <c:v>717</c:v>
                </c:pt>
                <c:pt idx="141">
                  <c:v>874</c:v>
                </c:pt>
                <c:pt idx="142">
                  <c:v>919</c:v>
                </c:pt>
                <c:pt idx="143">
                  <c:v>1123</c:v>
                </c:pt>
                <c:pt idx="144">
                  <c:v>322</c:v>
                </c:pt>
                <c:pt idx="145">
                  <c:v>323</c:v>
                </c:pt>
                <c:pt idx="146">
                  <c:v>479</c:v>
                </c:pt>
                <c:pt idx="147">
                  <c:v>300</c:v>
                </c:pt>
                <c:pt idx="148">
                  <c:v>190</c:v>
                </c:pt>
                <c:pt idx="149">
                  <c:v>354</c:v>
                </c:pt>
                <c:pt idx="150">
                  <c:v>441</c:v>
                </c:pt>
                <c:pt idx="151">
                  <c:v>481</c:v>
                </c:pt>
                <c:pt idx="152">
                  <c:v>732</c:v>
                </c:pt>
                <c:pt idx="153">
                  <c:v>894</c:v>
                </c:pt>
                <c:pt idx="154">
                  <c:v>939</c:v>
                </c:pt>
                <c:pt idx="155">
                  <c:v>1130</c:v>
                </c:pt>
                <c:pt idx="156">
                  <c:v>323</c:v>
                </c:pt>
                <c:pt idx="157">
                  <c:v>323</c:v>
                </c:pt>
                <c:pt idx="158">
                  <c:v>470</c:v>
                </c:pt>
                <c:pt idx="159">
                  <c:v>319</c:v>
                </c:pt>
                <c:pt idx="160">
                  <c:v>183</c:v>
                </c:pt>
                <c:pt idx="161">
                  <c:v>377</c:v>
                </c:pt>
                <c:pt idx="162">
                  <c:v>443</c:v>
                </c:pt>
                <c:pt idx="163">
                  <c:v>480</c:v>
                </c:pt>
                <c:pt idx="164">
                  <c:v>764</c:v>
                </c:pt>
                <c:pt idx="165">
                  <c:v>913</c:v>
                </c:pt>
                <c:pt idx="166">
                  <c:v>958</c:v>
                </c:pt>
                <c:pt idx="167">
                  <c:v>1164</c:v>
                </c:pt>
                <c:pt idx="168">
                  <c:v>349</c:v>
                </c:pt>
                <c:pt idx="169">
                  <c:v>349</c:v>
                </c:pt>
                <c:pt idx="170">
                  <c:v>500</c:v>
                </c:pt>
                <c:pt idx="171">
                  <c:v>322</c:v>
                </c:pt>
                <c:pt idx="172">
                  <c:v>192</c:v>
                </c:pt>
                <c:pt idx="173">
                  <c:v>378</c:v>
                </c:pt>
                <c:pt idx="174">
                  <c:v>458</c:v>
                </c:pt>
                <c:pt idx="175">
                  <c:v>513</c:v>
                </c:pt>
                <c:pt idx="176">
                  <c:v>789</c:v>
                </c:pt>
                <c:pt idx="177">
                  <c:v>939</c:v>
                </c:pt>
                <c:pt idx="178">
                  <c:v>983</c:v>
                </c:pt>
                <c:pt idx="179">
                  <c:v>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7D-40C8-BA02-BE2D90F3B204}"/>
            </c:ext>
          </c:extLst>
        </c:ser>
        <c:ser>
          <c:idx val="1"/>
          <c:order val="2"/>
          <c:tx>
            <c:strRef>
              <c:f>Pronosticos!$J$10</c:f>
              <c:strCache>
                <c:ptCount val="1"/>
                <c:pt idx="0">
                  <c:v>Pronóstico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Pronosticos!$C$12:$C$203</c:f>
              <c:strCache>
                <c:ptCount val="180"/>
                <c:pt idx="0">
                  <c:v>Enero2001</c:v>
                </c:pt>
                <c:pt idx="1">
                  <c:v>Febrero2001</c:v>
                </c:pt>
                <c:pt idx="2">
                  <c:v>Marzo2001</c:v>
                </c:pt>
                <c:pt idx="3">
                  <c:v>Abril2001</c:v>
                </c:pt>
                <c:pt idx="4">
                  <c:v>Mayo2001</c:v>
                </c:pt>
                <c:pt idx="5">
                  <c:v>Junio2001</c:v>
                </c:pt>
                <c:pt idx="6">
                  <c:v>Julio2001</c:v>
                </c:pt>
                <c:pt idx="7">
                  <c:v>Agosto2001</c:v>
                </c:pt>
                <c:pt idx="8">
                  <c:v>Septiembre2001</c:v>
                </c:pt>
                <c:pt idx="9">
                  <c:v>Octubre2001</c:v>
                </c:pt>
                <c:pt idx="10">
                  <c:v>Noviembre2001</c:v>
                </c:pt>
                <c:pt idx="11">
                  <c:v>Diciembre2001</c:v>
                </c:pt>
                <c:pt idx="12">
                  <c:v>Enero2002</c:v>
                </c:pt>
                <c:pt idx="13">
                  <c:v>Febrero2002</c:v>
                </c:pt>
                <c:pt idx="14">
                  <c:v>Marzo2002</c:v>
                </c:pt>
                <c:pt idx="15">
                  <c:v>Abril2002</c:v>
                </c:pt>
                <c:pt idx="16">
                  <c:v>Mayo2002</c:v>
                </c:pt>
                <c:pt idx="17">
                  <c:v>Junio2002</c:v>
                </c:pt>
                <c:pt idx="18">
                  <c:v>Julio2002</c:v>
                </c:pt>
                <c:pt idx="19">
                  <c:v>Agosto2002</c:v>
                </c:pt>
                <c:pt idx="20">
                  <c:v>Septiembre2002</c:v>
                </c:pt>
                <c:pt idx="21">
                  <c:v>Octubre2002</c:v>
                </c:pt>
                <c:pt idx="22">
                  <c:v>Noviembre2002</c:v>
                </c:pt>
                <c:pt idx="23">
                  <c:v>Diciembre2002</c:v>
                </c:pt>
                <c:pt idx="24">
                  <c:v>Enero2003</c:v>
                </c:pt>
                <c:pt idx="25">
                  <c:v>Febrero2003</c:v>
                </c:pt>
                <c:pt idx="26">
                  <c:v>Marzo2003</c:v>
                </c:pt>
                <c:pt idx="27">
                  <c:v>Abril2003</c:v>
                </c:pt>
                <c:pt idx="28">
                  <c:v>Mayo2003</c:v>
                </c:pt>
                <c:pt idx="29">
                  <c:v>Junio2003</c:v>
                </c:pt>
                <c:pt idx="30">
                  <c:v>Julio2003</c:v>
                </c:pt>
                <c:pt idx="31">
                  <c:v>Agosto2003</c:v>
                </c:pt>
                <c:pt idx="32">
                  <c:v>Septiembre2003</c:v>
                </c:pt>
                <c:pt idx="33">
                  <c:v>Octubre2003</c:v>
                </c:pt>
                <c:pt idx="34">
                  <c:v>Noviembre2003</c:v>
                </c:pt>
                <c:pt idx="35">
                  <c:v>Diciembre2003</c:v>
                </c:pt>
                <c:pt idx="36">
                  <c:v>Enero2004</c:v>
                </c:pt>
                <c:pt idx="37">
                  <c:v>Febrero2004</c:v>
                </c:pt>
                <c:pt idx="38">
                  <c:v>Marzo2004</c:v>
                </c:pt>
                <c:pt idx="39">
                  <c:v>Abril2004</c:v>
                </c:pt>
                <c:pt idx="40">
                  <c:v>Mayo2004</c:v>
                </c:pt>
                <c:pt idx="41">
                  <c:v>Junio2004</c:v>
                </c:pt>
                <c:pt idx="42">
                  <c:v>Julio2004</c:v>
                </c:pt>
                <c:pt idx="43">
                  <c:v>Agosto2004</c:v>
                </c:pt>
                <c:pt idx="44">
                  <c:v>Septiembre2004</c:v>
                </c:pt>
                <c:pt idx="45">
                  <c:v>Octubre2004</c:v>
                </c:pt>
                <c:pt idx="46">
                  <c:v>Noviembre2004</c:v>
                </c:pt>
                <c:pt idx="47">
                  <c:v>Diciembre2004</c:v>
                </c:pt>
                <c:pt idx="48">
                  <c:v>Enero2005</c:v>
                </c:pt>
                <c:pt idx="49">
                  <c:v>Febrero2005</c:v>
                </c:pt>
                <c:pt idx="50">
                  <c:v>Marzo2005</c:v>
                </c:pt>
                <c:pt idx="51">
                  <c:v>Abril2005</c:v>
                </c:pt>
                <c:pt idx="52">
                  <c:v>Mayo2005</c:v>
                </c:pt>
                <c:pt idx="53">
                  <c:v>Junio2005</c:v>
                </c:pt>
                <c:pt idx="54">
                  <c:v>Julio2005</c:v>
                </c:pt>
                <c:pt idx="55">
                  <c:v>Agosto2005</c:v>
                </c:pt>
                <c:pt idx="56">
                  <c:v>Septiembre2005</c:v>
                </c:pt>
                <c:pt idx="57">
                  <c:v>Octubre2005</c:v>
                </c:pt>
                <c:pt idx="58">
                  <c:v>Noviembre2005</c:v>
                </c:pt>
                <c:pt idx="59">
                  <c:v>Diciembre2005</c:v>
                </c:pt>
                <c:pt idx="60">
                  <c:v>Enero2006</c:v>
                </c:pt>
                <c:pt idx="61">
                  <c:v>Febrero2006</c:v>
                </c:pt>
                <c:pt idx="62">
                  <c:v>Marzo2006</c:v>
                </c:pt>
                <c:pt idx="63">
                  <c:v>Abril2006</c:v>
                </c:pt>
                <c:pt idx="64">
                  <c:v>Mayo2006</c:v>
                </c:pt>
                <c:pt idx="65">
                  <c:v>Junio2006</c:v>
                </c:pt>
                <c:pt idx="66">
                  <c:v>Julio2006</c:v>
                </c:pt>
                <c:pt idx="67">
                  <c:v>Agosto2006</c:v>
                </c:pt>
                <c:pt idx="68">
                  <c:v>Septiembre2006</c:v>
                </c:pt>
                <c:pt idx="69">
                  <c:v>Octubre2006</c:v>
                </c:pt>
                <c:pt idx="70">
                  <c:v>Noviembre2006</c:v>
                </c:pt>
                <c:pt idx="71">
                  <c:v>Diciembre2006</c:v>
                </c:pt>
                <c:pt idx="72">
                  <c:v>Enero2007</c:v>
                </c:pt>
                <c:pt idx="73">
                  <c:v>Febrero2007</c:v>
                </c:pt>
                <c:pt idx="74">
                  <c:v>Marzo2007</c:v>
                </c:pt>
                <c:pt idx="75">
                  <c:v>Abril2007</c:v>
                </c:pt>
                <c:pt idx="76">
                  <c:v>Mayo2007</c:v>
                </c:pt>
                <c:pt idx="77">
                  <c:v>Junio2007</c:v>
                </c:pt>
                <c:pt idx="78">
                  <c:v>Julio2007</c:v>
                </c:pt>
                <c:pt idx="79">
                  <c:v>Agosto2007</c:v>
                </c:pt>
                <c:pt idx="80">
                  <c:v>Septiembre2007</c:v>
                </c:pt>
                <c:pt idx="81">
                  <c:v>Octubre2007</c:v>
                </c:pt>
                <c:pt idx="82">
                  <c:v>Noviembre2007</c:v>
                </c:pt>
                <c:pt idx="83">
                  <c:v>Diciembre2007</c:v>
                </c:pt>
                <c:pt idx="84">
                  <c:v>Enero2008</c:v>
                </c:pt>
                <c:pt idx="85">
                  <c:v>Febrero2008</c:v>
                </c:pt>
                <c:pt idx="86">
                  <c:v>Marzo2008</c:v>
                </c:pt>
                <c:pt idx="87">
                  <c:v>Abril2008</c:v>
                </c:pt>
                <c:pt idx="88">
                  <c:v>Mayo2008</c:v>
                </c:pt>
                <c:pt idx="89">
                  <c:v>Junio2008</c:v>
                </c:pt>
                <c:pt idx="90">
                  <c:v>Julio2008</c:v>
                </c:pt>
                <c:pt idx="91">
                  <c:v>Agosto2008</c:v>
                </c:pt>
                <c:pt idx="92">
                  <c:v>Septiembre2008</c:v>
                </c:pt>
                <c:pt idx="93">
                  <c:v>Octubre2008</c:v>
                </c:pt>
                <c:pt idx="94">
                  <c:v>Noviembre2008</c:v>
                </c:pt>
                <c:pt idx="95">
                  <c:v>Diciembre2008</c:v>
                </c:pt>
                <c:pt idx="96">
                  <c:v>Enero2009</c:v>
                </c:pt>
                <c:pt idx="97">
                  <c:v>Febrero2009</c:v>
                </c:pt>
                <c:pt idx="98">
                  <c:v>Marzo2009</c:v>
                </c:pt>
                <c:pt idx="99">
                  <c:v>Abril2009</c:v>
                </c:pt>
                <c:pt idx="100">
                  <c:v>Mayo2009</c:v>
                </c:pt>
                <c:pt idx="101">
                  <c:v>Junio2009</c:v>
                </c:pt>
                <c:pt idx="102">
                  <c:v>Julio2009</c:v>
                </c:pt>
                <c:pt idx="103">
                  <c:v>Agosto2009</c:v>
                </c:pt>
                <c:pt idx="104">
                  <c:v>Septiembre2009</c:v>
                </c:pt>
                <c:pt idx="105">
                  <c:v>Octubre2009</c:v>
                </c:pt>
                <c:pt idx="106">
                  <c:v>Noviembre2009</c:v>
                </c:pt>
                <c:pt idx="107">
                  <c:v>Diciembre2009</c:v>
                </c:pt>
                <c:pt idx="108">
                  <c:v>Enero2010</c:v>
                </c:pt>
                <c:pt idx="109">
                  <c:v>Febrero2010</c:v>
                </c:pt>
                <c:pt idx="110">
                  <c:v>Marzo2010</c:v>
                </c:pt>
                <c:pt idx="111">
                  <c:v>Abril2010</c:v>
                </c:pt>
                <c:pt idx="112">
                  <c:v>Mayo2010</c:v>
                </c:pt>
                <c:pt idx="113">
                  <c:v>Junio2010</c:v>
                </c:pt>
                <c:pt idx="114">
                  <c:v>Julio2010</c:v>
                </c:pt>
                <c:pt idx="115">
                  <c:v>Agosto2010</c:v>
                </c:pt>
                <c:pt idx="116">
                  <c:v>Septiembre2010</c:v>
                </c:pt>
                <c:pt idx="117">
                  <c:v>Octubre2010</c:v>
                </c:pt>
                <c:pt idx="118">
                  <c:v>Noviembre2010</c:v>
                </c:pt>
                <c:pt idx="119">
                  <c:v>Diciembre2010</c:v>
                </c:pt>
                <c:pt idx="120">
                  <c:v>Enero2011</c:v>
                </c:pt>
                <c:pt idx="121">
                  <c:v>Febrero2011</c:v>
                </c:pt>
                <c:pt idx="122">
                  <c:v>Marzo2011</c:v>
                </c:pt>
                <c:pt idx="123">
                  <c:v>Abril2011</c:v>
                </c:pt>
                <c:pt idx="124">
                  <c:v>Mayo2011</c:v>
                </c:pt>
                <c:pt idx="125">
                  <c:v>Junio2011</c:v>
                </c:pt>
                <c:pt idx="126">
                  <c:v>Julio2011</c:v>
                </c:pt>
                <c:pt idx="127">
                  <c:v>Agosto2011</c:v>
                </c:pt>
                <c:pt idx="128">
                  <c:v>Septiembre2011</c:v>
                </c:pt>
                <c:pt idx="129">
                  <c:v>Octubre2011</c:v>
                </c:pt>
                <c:pt idx="130">
                  <c:v>Noviembre2011</c:v>
                </c:pt>
                <c:pt idx="131">
                  <c:v>Diciembre2011</c:v>
                </c:pt>
                <c:pt idx="132">
                  <c:v>Enero2012</c:v>
                </c:pt>
                <c:pt idx="133">
                  <c:v>Febrero2012</c:v>
                </c:pt>
                <c:pt idx="134">
                  <c:v>Marzo2012</c:v>
                </c:pt>
                <c:pt idx="135">
                  <c:v>Abril2012</c:v>
                </c:pt>
                <c:pt idx="136">
                  <c:v>Mayo2012</c:v>
                </c:pt>
                <c:pt idx="137">
                  <c:v>Junio2012</c:v>
                </c:pt>
                <c:pt idx="138">
                  <c:v>Julio2012</c:v>
                </c:pt>
                <c:pt idx="139">
                  <c:v>Agosto2012</c:v>
                </c:pt>
                <c:pt idx="140">
                  <c:v>Septiembre2012</c:v>
                </c:pt>
                <c:pt idx="141">
                  <c:v>Octubre2012</c:v>
                </c:pt>
                <c:pt idx="142">
                  <c:v>Noviembre2012</c:v>
                </c:pt>
                <c:pt idx="143">
                  <c:v>Diciembre2012</c:v>
                </c:pt>
                <c:pt idx="144">
                  <c:v>Enero2013</c:v>
                </c:pt>
                <c:pt idx="145">
                  <c:v>Febrero2013</c:v>
                </c:pt>
                <c:pt idx="146">
                  <c:v>Marzo2013</c:v>
                </c:pt>
                <c:pt idx="147">
                  <c:v>Abril2013</c:v>
                </c:pt>
                <c:pt idx="148">
                  <c:v>Mayo2013</c:v>
                </c:pt>
                <c:pt idx="149">
                  <c:v>Junio2013</c:v>
                </c:pt>
                <c:pt idx="150">
                  <c:v>Julio2013</c:v>
                </c:pt>
                <c:pt idx="151">
                  <c:v>Agosto2013</c:v>
                </c:pt>
                <c:pt idx="152">
                  <c:v>Septiembre2013</c:v>
                </c:pt>
                <c:pt idx="153">
                  <c:v>Octubre2013</c:v>
                </c:pt>
                <c:pt idx="154">
                  <c:v>Noviembre2013</c:v>
                </c:pt>
                <c:pt idx="155">
                  <c:v>Diciembre2013</c:v>
                </c:pt>
                <c:pt idx="156">
                  <c:v>Enero2014</c:v>
                </c:pt>
                <c:pt idx="157">
                  <c:v>Febrero2014</c:v>
                </c:pt>
                <c:pt idx="158">
                  <c:v>Marzo2014</c:v>
                </c:pt>
                <c:pt idx="159">
                  <c:v>Abril2014</c:v>
                </c:pt>
                <c:pt idx="160">
                  <c:v>Mayo2014</c:v>
                </c:pt>
                <c:pt idx="161">
                  <c:v>Junio2014</c:v>
                </c:pt>
                <c:pt idx="162">
                  <c:v>Julio2014</c:v>
                </c:pt>
                <c:pt idx="163">
                  <c:v>Agosto2014</c:v>
                </c:pt>
                <c:pt idx="164">
                  <c:v>Septiembre2014</c:v>
                </c:pt>
                <c:pt idx="165">
                  <c:v>Octubre2014</c:v>
                </c:pt>
                <c:pt idx="166">
                  <c:v>Noviembre2014</c:v>
                </c:pt>
                <c:pt idx="167">
                  <c:v>Diciembre2014</c:v>
                </c:pt>
                <c:pt idx="168">
                  <c:v>Enero2015</c:v>
                </c:pt>
                <c:pt idx="169">
                  <c:v>Febrero2015</c:v>
                </c:pt>
                <c:pt idx="170">
                  <c:v>Marzo2015</c:v>
                </c:pt>
                <c:pt idx="171">
                  <c:v>Abril2015</c:v>
                </c:pt>
                <c:pt idx="172">
                  <c:v>Mayo2015</c:v>
                </c:pt>
                <c:pt idx="173">
                  <c:v>Junio2015</c:v>
                </c:pt>
                <c:pt idx="174">
                  <c:v>Julio2015</c:v>
                </c:pt>
                <c:pt idx="175">
                  <c:v>Agosto2015</c:v>
                </c:pt>
                <c:pt idx="176">
                  <c:v>Septiembre2015</c:v>
                </c:pt>
                <c:pt idx="177">
                  <c:v>Octubre2015</c:v>
                </c:pt>
                <c:pt idx="178">
                  <c:v>Noviembre2015</c:v>
                </c:pt>
                <c:pt idx="179">
                  <c:v>Diciembre2015</c:v>
                </c:pt>
              </c:strCache>
            </c:strRef>
          </c:cat>
          <c:val>
            <c:numRef>
              <c:f>Pronosticos!$J$12:$J$203</c:f>
              <c:numCache>
                <c:formatCode>General</c:formatCode>
                <c:ptCount val="192"/>
                <c:pt idx="12">
                  <c:v>209.4658466825108</c:v>
                </c:pt>
                <c:pt idx="13">
                  <c:v>206.34310725088983</c:v>
                </c:pt>
                <c:pt idx="14">
                  <c:v>350.1165890094544</c:v>
                </c:pt>
                <c:pt idx="15">
                  <c:v>202.02796937135776</c:v>
                </c:pt>
                <c:pt idx="16">
                  <c:v>134.88508892458691</c:v>
                </c:pt>
                <c:pt idx="17">
                  <c:v>189.95321834462743</c:v>
                </c:pt>
                <c:pt idx="18">
                  <c:v>261.89422397611827</c:v>
                </c:pt>
                <c:pt idx="19">
                  <c:v>318.70321119418099</c:v>
                </c:pt>
                <c:pt idx="20">
                  <c:v>508.26051078521169</c:v>
                </c:pt>
                <c:pt idx="21">
                  <c:v>672.88901327303756</c:v>
                </c:pt>
                <c:pt idx="22">
                  <c:v>723.58082482381963</c:v>
                </c:pt>
                <c:pt idx="23">
                  <c:v>923.04341835261334</c:v>
                </c:pt>
                <c:pt idx="24">
                  <c:v>238.17942691875908</c:v>
                </c:pt>
                <c:pt idx="25">
                  <c:v>241.44031438521529</c:v>
                </c:pt>
                <c:pt idx="26">
                  <c:v>371.82855959528052</c:v>
                </c:pt>
                <c:pt idx="27">
                  <c:v>221.45774862311123</c:v>
                </c:pt>
                <c:pt idx="28">
                  <c:v>143.62936377595355</c:v>
                </c:pt>
                <c:pt idx="29">
                  <c:v>208.67418367741226</c:v>
                </c:pt>
                <c:pt idx="30">
                  <c:v>286.99121585182792</c:v>
                </c:pt>
                <c:pt idx="31">
                  <c:v>327.12944276466862</c:v>
                </c:pt>
                <c:pt idx="32">
                  <c:v>537.26577331308158</c:v>
                </c:pt>
                <c:pt idx="33">
                  <c:v>677.26839887033839</c:v>
                </c:pt>
                <c:pt idx="34">
                  <c:v>736.27327212285445</c:v>
                </c:pt>
                <c:pt idx="35">
                  <c:v>917.6202701684316</c:v>
                </c:pt>
                <c:pt idx="36">
                  <c:v>225.99555441666621</c:v>
                </c:pt>
                <c:pt idx="37">
                  <c:v>238.83791642971312</c:v>
                </c:pt>
                <c:pt idx="38">
                  <c:v>373.74720263137425</c:v>
                </c:pt>
                <c:pt idx="39">
                  <c:v>214.20955219429186</c:v>
                </c:pt>
                <c:pt idx="40">
                  <c:v>157.26135158552938</c:v>
                </c:pt>
                <c:pt idx="41">
                  <c:v>211.37902410309403</c:v>
                </c:pt>
                <c:pt idx="42">
                  <c:v>300.68230466074459</c:v>
                </c:pt>
                <c:pt idx="43">
                  <c:v>337.75099869223419</c:v>
                </c:pt>
                <c:pt idx="44">
                  <c:v>563.1175263704697</c:v>
                </c:pt>
                <c:pt idx="45">
                  <c:v>697.26234782445158</c:v>
                </c:pt>
                <c:pt idx="46">
                  <c:v>747.83177047275353</c:v>
                </c:pt>
                <c:pt idx="47">
                  <c:v>963.86398930841904</c:v>
                </c:pt>
                <c:pt idx="48">
                  <c:v>243.58489097859348</c:v>
                </c:pt>
                <c:pt idx="49">
                  <c:v>248.13985816023921</c:v>
                </c:pt>
                <c:pt idx="50">
                  <c:v>390.61282653141348</c:v>
                </c:pt>
                <c:pt idx="51">
                  <c:v>230.43327604127006</c:v>
                </c:pt>
                <c:pt idx="52">
                  <c:v>165.78396874121785</c:v>
                </c:pt>
                <c:pt idx="53">
                  <c:v>228.93116283311025</c:v>
                </c:pt>
                <c:pt idx="54">
                  <c:v>313.80468510729048</c:v>
                </c:pt>
                <c:pt idx="55">
                  <c:v>365.63376773743164</c:v>
                </c:pt>
                <c:pt idx="56">
                  <c:v>582.59661546129951</c:v>
                </c:pt>
                <c:pt idx="57">
                  <c:v>732.03841724783922</c:v>
                </c:pt>
                <c:pt idx="58">
                  <c:v>777.44682195056839</c:v>
                </c:pt>
                <c:pt idx="59">
                  <c:v>977.93727966431061</c:v>
                </c:pt>
                <c:pt idx="60">
                  <c:v>248.71452623799809</c:v>
                </c:pt>
                <c:pt idx="61">
                  <c:v>247.30822032663201</c:v>
                </c:pt>
                <c:pt idx="62">
                  <c:v>404.08825362247364</c:v>
                </c:pt>
                <c:pt idx="63">
                  <c:v>230.72669521704836</c:v>
                </c:pt>
                <c:pt idx="64">
                  <c:v>153.34865213521908</c:v>
                </c:pt>
                <c:pt idx="65">
                  <c:v>245.97548779137355</c:v>
                </c:pt>
                <c:pt idx="66">
                  <c:v>321.10274982061162</c:v>
                </c:pt>
                <c:pt idx="67">
                  <c:v>372.92854765673934</c:v>
                </c:pt>
                <c:pt idx="68">
                  <c:v>590.33821497939823</c:v>
                </c:pt>
                <c:pt idx="69">
                  <c:v>754.13005805436694</c:v>
                </c:pt>
                <c:pt idx="70">
                  <c:v>800.84956082467181</c:v>
                </c:pt>
                <c:pt idx="71">
                  <c:v>1005.7291802803974</c:v>
                </c:pt>
                <c:pt idx="72">
                  <c:v>256.52582693678664</c:v>
                </c:pt>
                <c:pt idx="73">
                  <c:v>258.84088723856178</c:v>
                </c:pt>
                <c:pt idx="74">
                  <c:v>416.48548071375041</c:v>
                </c:pt>
                <c:pt idx="75">
                  <c:v>261.94342861085664</c:v>
                </c:pt>
                <c:pt idx="76">
                  <c:v>168.91214079382905</c:v>
                </c:pt>
                <c:pt idx="77">
                  <c:v>268.31731571562585</c:v>
                </c:pt>
                <c:pt idx="78">
                  <c:v>345.28837303000904</c:v>
                </c:pt>
                <c:pt idx="79">
                  <c:v>378.45457686307753</c:v>
                </c:pt>
                <c:pt idx="80">
                  <c:v>619.27119143399341</c:v>
                </c:pt>
                <c:pt idx="81">
                  <c:v>759.47750543291068</c:v>
                </c:pt>
                <c:pt idx="82">
                  <c:v>803.77762933513077</c:v>
                </c:pt>
                <c:pt idx="83">
                  <c:v>1016.863207483583</c:v>
                </c:pt>
                <c:pt idx="84">
                  <c:v>264.123071934091</c:v>
                </c:pt>
                <c:pt idx="85">
                  <c:v>269.89391286803408</c:v>
                </c:pt>
                <c:pt idx="86">
                  <c:v>430.39539470013085</c:v>
                </c:pt>
                <c:pt idx="87">
                  <c:v>261.12201286016824</c:v>
                </c:pt>
                <c:pt idx="88">
                  <c:v>172.43855820096076</c:v>
                </c:pt>
                <c:pt idx="89">
                  <c:v>272.83283766451126</c:v>
                </c:pt>
                <c:pt idx="90">
                  <c:v>363.04734737885735</c:v>
                </c:pt>
                <c:pt idx="91">
                  <c:v>389.96118239104703</c:v>
                </c:pt>
                <c:pt idx="92">
                  <c:v>641.67649344694496</c:v>
                </c:pt>
                <c:pt idx="93">
                  <c:v>778.34908219245312</c:v>
                </c:pt>
                <c:pt idx="94">
                  <c:v>835.69098342759958</c:v>
                </c:pt>
                <c:pt idx="95">
                  <c:v>1034.4840404845982</c:v>
                </c:pt>
                <c:pt idx="96">
                  <c:v>278.63753021740496</c:v>
                </c:pt>
                <c:pt idx="97">
                  <c:v>294.52724056188595</c:v>
                </c:pt>
                <c:pt idx="98">
                  <c:v>441.76031674731308</c:v>
                </c:pt>
                <c:pt idx="99">
                  <c:v>278.82705030919891</c:v>
                </c:pt>
                <c:pt idx="100">
                  <c:v>168.06727240885516</c:v>
                </c:pt>
                <c:pt idx="101">
                  <c:v>299.29539295416697</c:v>
                </c:pt>
                <c:pt idx="102">
                  <c:v>367.78846883835945</c:v>
                </c:pt>
                <c:pt idx="103">
                  <c:v>411.75730660741215</c:v>
                </c:pt>
                <c:pt idx="104">
                  <c:v>649.87323462502798</c:v>
                </c:pt>
                <c:pt idx="105">
                  <c:v>806.15021618623393</c:v>
                </c:pt>
                <c:pt idx="106">
                  <c:v>855.36151994979627</c:v>
                </c:pt>
                <c:pt idx="107">
                  <c:v>1042.9701052146393</c:v>
                </c:pt>
                <c:pt idx="108">
                  <c:v>293.79199302504304</c:v>
                </c:pt>
                <c:pt idx="109">
                  <c:v>284.11610961448042</c:v>
                </c:pt>
                <c:pt idx="110">
                  <c:v>451.28735873610265</c:v>
                </c:pt>
                <c:pt idx="111">
                  <c:v>285.01910545057268</c:v>
                </c:pt>
                <c:pt idx="112">
                  <c:v>187.9995234037595</c:v>
                </c:pt>
                <c:pt idx="113">
                  <c:v>305.80358440815263</c:v>
                </c:pt>
                <c:pt idx="114">
                  <c:v>384.92225094017022</c:v>
                </c:pt>
                <c:pt idx="115">
                  <c:v>440.90982015413647</c:v>
                </c:pt>
                <c:pt idx="116">
                  <c:v>681.6934307801148</c:v>
                </c:pt>
                <c:pt idx="117">
                  <c:v>818.79019409707155</c:v>
                </c:pt>
                <c:pt idx="118">
                  <c:v>866.0790395365816</c:v>
                </c:pt>
                <c:pt idx="119">
                  <c:v>1073.2139512806305</c:v>
                </c:pt>
                <c:pt idx="120">
                  <c:v>307.18373037360033</c:v>
                </c:pt>
                <c:pt idx="121">
                  <c:v>307.3002608474456</c:v>
                </c:pt>
                <c:pt idx="122">
                  <c:v>464.2051914926077</c:v>
                </c:pt>
                <c:pt idx="123">
                  <c:v>298.99432586547704</c:v>
                </c:pt>
                <c:pt idx="124">
                  <c:v>190.93129666119893</c:v>
                </c:pt>
                <c:pt idx="125">
                  <c:v>330.13623481342836</c:v>
                </c:pt>
                <c:pt idx="126">
                  <c:v>394.76722416955357</c:v>
                </c:pt>
                <c:pt idx="127">
                  <c:v>455.19871113895903</c:v>
                </c:pt>
                <c:pt idx="128">
                  <c:v>687.8188467164382</c:v>
                </c:pt>
                <c:pt idx="129">
                  <c:v>847.15662495187792</c:v>
                </c:pt>
                <c:pt idx="130">
                  <c:v>902.77627089708619</c:v>
                </c:pt>
                <c:pt idx="131">
                  <c:v>1100.1511678588995</c:v>
                </c:pt>
                <c:pt idx="132">
                  <c:v>308.78094534244235</c:v>
                </c:pt>
                <c:pt idx="133">
                  <c:v>312.21115150352603</c:v>
                </c:pt>
                <c:pt idx="134">
                  <c:v>459.07364919082033</c:v>
                </c:pt>
                <c:pt idx="135">
                  <c:v>309.16079133954838</c:v>
                </c:pt>
                <c:pt idx="136">
                  <c:v>188.47463455257378</c:v>
                </c:pt>
                <c:pt idx="137">
                  <c:v>334.22905917883008</c:v>
                </c:pt>
                <c:pt idx="138">
                  <c:v>411.81767385968726</c:v>
                </c:pt>
                <c:pt idx="139">
                  <c:v>466.801880965088</c:v>
                </c:pt>
                <c:pt idx="140">
                  <c:v>701.28400159098294</c:v>
                </c:pt>
                <c:pt idx="141">
                  <c:v>853.81873689356803</c:v>
                </c:pt>
                <c:pt idx="142">
                  <c:v>917.59115516294787</c:v>
                </c:pt>
                <c:pt idx="143">
                  <c:v>1120.5209603666137</c:v>
                </c:pt>
                <c:pt idx="144">
                  <c:v>326.66465540825448</c:v>
                </c:pt>
                <c:pt idx="145">
                  <c:v>314.3766524951335</c:v>
                </c:pt>
                <c:pt idx="146">
                  <c:v>467.09533449671119</c:v>
                </c:pt>
                <c:pt idx="147">
                  <c:v>323.06786991664046</c:v>
                </c:pt>
                <c:pt idx="148">
                  <c:v>190.04107147382035</c:v>
                </c:pt>
                <c:pt idx="149">
                  <c:v>367.56507823010202</c:v>
                </c:pt>
                <c:pt idx="150">
                  <c:v>440.81904071371889</c:v>
                </c:pt>
                <c:pt idx="151">
                  <c:v>469.95751630234849</c:v>
                </c:pt>
                <c:pt idx="152">
                  <c:v>734.05992873685921</c:v>
                </c:pt>
                <c:pt idx="153">
                  <c:v>889.56516493344975</c:v>
                </c:pt>
                <c:pt idx="154">
                  <c:v>934.74385772447806</c:v>
                </c:pt>
                <c:pt idx="155">
                  <c:v>1138.8710727822704</c:v>
                </c:pt>
                <c:pt idx="156">
                  <c:v>337.37434115846781</c:v>
                </c:pt>
                <c:pt idx="157">
                  <c:v>336.30966173095783</c:v>
                </c:pt>
                <c:pt idx="158">
                  <c:v>489.74618408503613</c:v>
                </c:pt>
                <c:pt idx="159">
                  <c:v>309.8632976755481</c:v>
                </c:pt>
                <c:pt idx="160">
                  <c:v>199.90956925234764</c:v>
                </c:pt>
                <c:pt idx="161">
                  <c:v>362.75399521831889</c:v>
                </c:pt>
                <c:pt idx="162">
                  <c:v>450.33514154159241</c:v>
                </c:pt>
                <c:pt idx="163">
                  <c:v>488.34887741121963</c:v>
                </c:pt>
                <c:pt idx="164">
                  <c:v>737.98422951097575</c:v>
                </c:pt>
                <c:pt idx="165">
                  <c:v>901.1515088429768</c:v>
                </c:pt>
                <c:pt idx="166">
                  <c:v>946.3726309905702</c:v>
                </c:pt>
                <c:pt idx="167">
                  <c:v>1138.6812461539146</c:v>
                </c:pt>
                <c:pt idx="168">
                  <c:v>334.95790945600777</c:v>
                </c:pt>
                <c:pt idx="169">
                  <c:v>337.73010105480341</c:v>
                </c:pt>
                <c:pt idx="170">
                  <c:v>488.15054938682033</c:v>
                </c:pt>
                <c:pt idx="171">
                  <c:v>338.90717246713746</c:v>
                </c:pt>
                <c:pt idx="172">
                  <c:v>204.06558951810428</c:v>
                </c:pt>
                <c:pt idx="173">
                  <c:v>397.30677054042474</c:v>
                </c:pt>
                <c:pt idx="174">
                  <c:v>463.12605144932797</c:v>
                </c:pt>
                <c:pt idx="175">
                  <c:v>501.12797979601146</c:v>
                </c:pt>
                <c:pt idx="176">
                  <c:v>785.12159997574201</c:v>
                </c:pt>
                <c:pt idx="177">
                  <c:v>934.24797160815081</c:v>
                </c:pt>
                <c:pt idx="178">
                  <c:v>979.35001041290298</c:v>
                </c:pt>
                <c:pt idx="179">
                  <c:v>1184.212648714974</c:v>
                </c:pt>
                <c:pt idx="180">
                  <c:v>367.70619739630774</c:v>
                </c:pt>
                <c:pt idx="181">
                  <c:v>366.66735136176806</c:v>
                </c:pt>
                <c:pt idx="182">
                  <c:v>516.41452125768251</c:v>
                </c:pt>
                <c:pt idx="183">
                  <c:v>339.15792071804105</c:v>
                </c:pt>
                <c:pt idx="184">
                  <c:v>209.79036293995807</c:v>
                </c:pt>
                <c:pt idx="185">
                  <c:v>397.15268217072685</c:v>
                </c:pt>
                <c:pt idx="186">
                  <c:v>477.7338677404781</c:v>
                </c:pt>
                <c:pt idx="187">
                  <c:v>532.10672411501969</c:v>
                </c:pt>
                <c:pt idx="188">
                  <c:v>807.90497335392092</c:v>
                </c:pt>
                <c:pt idx="189">
                  <c:v>957.57858794792423</c:v>
                </c:pt>
                <c:pt idx="190">
                  <c:v>1001.2638160866275</c:v>
                </c:pt>
                <c:pt idx="191">
                  <c:v>1196.6399401250796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D-40C8-BA02-BE2D90F3B204}"/>
            </c:ext>
          </c:extLst>
        </c:ser>
        <c:ser>
          <c:idx val="0"/>
          <c:order val="3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Pronosticos!$C$12:$C$203</c:f>
              <c:strCache>
                <c:ptCount val="180"/>
                <c:pt idx="0">
                  <c:v>Enero2001</c:v>
                </c:pt>
                <c:pt idx="1">
                  <c:v>Febrero2001</c:v>
                </c:pt>
                <c:pt idx="2">
                  <c:v>Marzo2001</c:v>
                </c:pt>
                <c:pt idx="3">
                  <c:v>Abril2001</c:v>
                </c:pt>
                <c:pt idx="4">
                  <c:v>Mayo2001</c:v>
                </c:pt>
                <c:pt idx="5">
                  <c:v>Junio2001</c:v>
                </c:pt>
                <c:pt idx="6">
                  <c:v>Julio2001</c:v>
                </c:pt>
                <c:pt idx="7">
                  <c:v>Agosto2001</c:v>
                </c:pt>
                <c:pt idx="8">
                  <c:v>Septiembre2001</c:v>
                </c:pt>
                <c:pt idx="9">
                  <c:v>Octubre2001</c:v>
                </c:pt>
                <c:pt idx="10">
                  <c:v>Noviembre2001</c:v>
                </c:pt>
                <c:pt idx="11">
                  <c:v>Diciembre2001</c:v>
                </c:pt>
                <c:pt idx="12">
                  <c:v>Enero2002</c:v>
                </c:pt>
                <c:pt idx="13">
                  <c:v>Febrero2002</c:v>
                </c:pt>
                <c:pt idx="14">
                  <c:v>Marzo2002</c:v>
                </c:pt>
                <c:pt idx="15">
                  <c:v>Abril2002</c:v>
                </c:pt>
                <c:pt idx="16">
                  <c:v>Mayo2002</c:v>
                </c:pt>
                <c:pt idx="17">
                  <c:v>Junio2002</c:v>
                </c:pt>
                <c:pt idx="18">
                  <c:v>Julio2002</c:v>
                </c:pt>
                <c:pt idx="19">
                  <c:v>Agosto2002</c:v>
                </c:pt>
                <c:pt idx="20">
                  <c:v>Septiembre2002</c:v>
                </c:pt>
                <c:pt idx="21">
                  <c:v>Octubre2002</c:v>
                </c:pt>
                <c:pt idx="22">
                  <c:v>Noviembre2002</c:v>
                </c:pt>
                <c:pt idx="23">
                  <c:v>Diciembre2002</c:v>
                </c:pt>
                <c:pt idx="24">
                  <c:v>Enero2003</c:v>
                </c:pt>
                <c:pt idx="25">
                  <c:v>Febrero2003</c:v>
                </c:pt>
                <c:pt idx="26">
                  <c:v>Marzo2003</c:v>
                </c:pt>
                <c:pt idx="27">
                  <c:v>Abril2003</c:v>
                </c:pt>
                <c:pt idx="28">
                  <c:v>Mayo2003</c:v>
                </c:pt>
                <c:pt idx="29">
                  <c:v>Junio2003</c:v>
                </c:pt>
                <c:pt idx="30">
                  <c:v>Julio2003</c:v>
                </c:pt>
                <c:pt idx="31">
                  <c:v>Agosto2003</c:v>
                </c:pt>
                <c:pt idx="32">
                  <c:v>Septiembre2003</c:v>
                </c:pt>
                <c:pt idx="33">
                  <c:v>Octubre2003</c:v>
                </c:pt>
                <c:pt idx="34">
                  <c:v>Noviembre2003</c:v>
                </c:pt>
                <c:pt idx="35">
                  <c:v>Diciembre2003</c:v>
                </c:pt>
                <c:pt idx="36">
                  <c:v>Enero2004</c:v>
                </c:pt>
                <c:pt idx="37">
                  <c:v>Febrero2004</c:v>
                </c:pt>
                <c:pt idx="38">
                  <c:v>Marzo2004</c:v>
                </c:pt>
                <c:pt idx="39">
                  <c:v>Abril2004</c:v>
                </c:pt>
                <c:pt idx="40">
                  <c:v>Mayo2004</c:v>
                </c:pt>
                <c:pt idx="41">
                  <c:v>Junio2004</c:v>
                </c:pt>
                <c:pt idx="42">
                  <c:v>Julio2004</c:v>
                </c:pt>
                <c:pt idx="43">
                  <c:v>Agosto2004</c:v>
                </c:pt>
                <c:pt idx="44">
                  <c:v>Septiembre2004</c:v>
                </c:pt>
                <c:pt idx="45">
                  <c:v>Octubre2004</c:v>
                </c:pt>
                <c:pt idx="46">
                  <c:v>Noviembre2004</c:v>
                </c:pt>
                <c:pt idx="47">
                  <c:v>Diciembre2004</c:v>
                </c:pt>
                <c:pt idx="48">
                  <c:v>Enero2005</c:v>
                </c:pt>
                <c:pt idx="49">
                  <c:v>Febrero2005</c:v>
                </c:pt>
                <c:pt idx="50">
                  <c:v>Marzo2005</c:v>
                </c:pt>
                <c:pt idx="51">
                  <c:v>Abril2005</c:v>
                </c:pt>
                <c:pt idx="52">
                  <c:v>Mayo2005</c:v>
                </c:pt>
                <c:pt idx="53">
                  <c:v>Junio2005</c:v>
                </c:pt>
                <c:pt idx="54">
                  <c:v>Julio2005</c:v>
                </c:pt>
                <c:pt idx="55">
                  <c:v>Agosto2005</c:v>
                </c:pt>
                <c:pt idx="56">
                  <c:v>Septiembre2005</c:v>
                </c:pt>
                <c:pt idx="57">
                  <c:v>Octubre2005</c:v>
                </c:pt>
                <c:pt idx="58">
                  <c:v>Noviembre2005</c:v>
                </c:pt>
                <c:pt idx="59">
                  <c:v>Diciembre2005</c:v>
                </c:pt>
                <c:pt idx="60">
                  <c:v>Enero2006</c:v>
                </c:pt>
                <c:pt idx="61">
                  <c:v>Febrero2006</c:v>
                </c:pt>
                <c:pt idx="62">
                  <c:v>Marzo2006</c:v>
                </c:pt>
                <c:pt idx="63">
                  <c:v>Abril2006</c:v>
                </c:pt>
                <c:pt idx="64">
                  <c:v>Mayo2006</c:v>
                </c:pt>
                <c:pt idx="65">
                  <c:v>Junio2006</c:v>
                </c:pt>
                <c:pt idx="66">
                  <c:v>Julio2006</c:v>
                </c:pt>
                <c:pt idx="67">
                  <c:v>Agosto2006</c:v>
                </c:pt>
                <c:pt idx="68">
                  <c:v>Septiembre2006</c:v>
                </c:pt>
                <c:pt idx="69">
                  <c:v>Octubre2006</c:v>
                </c:pt>
                <c:pt idx="70">
                  <c:v>Noviembre2006</c:v>
                </c:pt>
                <c:pt idx="71">
                  <c:v>Diciembre2006</c:v>
                </c:pt>
                <c:pt idx="72">
                  <c:v>Enero2007</c:v>
                </c:pt>
                <c:pt idx="73">
                  <c:v>Febrero2007</c:v>
                </c:pt>
                <c:pt idx="74">
                  <c:v>Marzo2007</c:v>
                </c:pt>
                <c:pt idx="75">
                  <c:v>Abril2007</c:v>
                </c:pt>
                <c:pt idx="76">
                  <c:v>Mayo2007</c:v>
                </c:pt>
                <c:pt idx="77">
                  <c:v>Junio2007</c:v>
                </c:pt>
                <c:pt idx="78">
                  <c:v>Julio2007</c:v>
                </c:pt>
                <c:pt idx="79">
                  <c:v>Agosto2007</c:v>
                </c:pt>
                <c:pt idx="80">
                  <c:v>Septiembre2007</c:v>
                </c:pt>
                <c:pt idx="81">
                  <c:v>Octubre2007</c:v>
                </c:pt>
                <c:pt idx="82">
                  <c:v>Noviembre2007</c:v>
                </c:pt>
                <c:pt idx="83">
                  <c:v>Diciembre2007</c:v>
                </c:pt>
                <c:pt idx="84">
                  <c:v>Enero2008</c:v>
                </c:pt>
                <c:pt idx="85">
                  <c:v>Febrero2008</c:v>
                </c:pt>
                <c:pt idx="86">
                  <c:v>Marzo2008</c:v>
                </c:pt>
                <c:pt idx="87">
                  <c:v>Abril2008</c:v>
                </c:pt>
                <c:pt idx="88">
                  <c:v>Mayo2008</c:v>
                </c:pt>
                <c:pt idx="89">
                  <c:v>Junio2008</c:v>
                </c:pt>
                <c:pt idx="90">
                  <c:v>Julio2008</c:v>
                </c:pt>
                <c:pt idx="91">
                  <c:v>Agosto2008</c:v>
                </c:pt>
                <c:pt idx="92">
                  <c:v>Septiembre2008</c:v>
                </c:pt>
                <c:pt idx="93">
                  <c:v>Octubre2008</c:v>
                </c:pt>
                <c:pt idx="94">
                  <c:v>Noviembre2008</c:v>
                </c:pt>
                <c:pt idx="95">
                  <c:v>Diciembre2008</c:v>
                </c:pt>
                <c:pt idx="96">
                  <c:v>Enero2009</c:v>
                </c:pt>
                <c:pt idx="97">
                  <c:v>Febrero2009</c:v>
                </c:pt>
                <c:pt idx="98">
                  <c:v>Marzo2009</c:v>
                </c:pt>
                <c:pt idx="99">
                  <c:v>Abril2009</c:v>
                </c:pt>
                <c:pt idx="100">
                  <c:v>Mayo2009</c:v>
                </c:pt>
                <c:pt idx="101">
                  <c:v>Junio2009</c:v>
                </c:pt>
                <c:pt idx="102">
                  <c:v>Julio2009</c:v>
                </c:pt>
                <c:pt idx="103">
                  <c:v>Agosto2009</c:v>
                </c:pt>
                <c:pt idx="104">
                  <c:v>Septiembre2009</c:v>
                </c:pt>
                <c:pt idx="105">
                  <c:v>Octubre2009</c:v>
                </c:pt>
                <c:pt idx="106">
                  <c:v>Noviembre2009</c:v>
                </c:pt>
                <c:pt idx="107">
                  <c:v>Diciembre2009</c:v>
                </c:pt>
                <c:pt idx="108">
                  <c:v>Enero2010</c:v>
                </c:pt>
                <c:pt idx="109">
                  <c:v>Febrero2010</c:v>
                </c:pt>
                <c:pt idx="110">
                  <c:v>Marzo2010</c:v>
                </c:pt>
                <c:pt idx="111">
                  <c:v>Abril2010</c:v>
                </c:pt>
                <c:pt idx="112">
                  <c:v>Mayo2010</c:v>
                </c:pt>
                <c:pt idx="113">
                  <c:v>Junio2010</c:v>
                </c:pt>
                <c:pt idx="114">
                  <c:v>Julio2010</c:v>
                </c:pt>
                <c:pt idx="115">
                  <c:v>Agosto2010</c:v>
                </c:pt>
                <c:pt idx="116">
                  <c:v>Septiembre2010</c:v>
                </c:pt>
                <c:pt idx="117">
                  <c:v>Octubre2010</c:v>
                </c:pt>
                <c:pt idx="118">
                  <c:v>Noviembre2010</c:v>
                </c:pt>
                <c:pt idx="119">
                  <c:v>Diciembre2010</c:v>
                </c:pt>
                <c:pt idx="120">
                  <c:v>Enero2011</c:v>
                </c:pt>
                <c:pt idx="121">
                  <c:v>Febrero2011</c:v>
                </c:pt>
                <c:pt idx="122">
                  <c:v>Marzo2011</c:v>
                </c:pt>
                <c:pt idx="123">
                  <c:v>Abril2011</c:v>
                </c:pt>
                <c:pt idx="124">
                  <c:v>Mayo2011</c:v>
                </c:pt>
                <c:pt idx="125">
                  <c:v>Junio2011</c:v>
                </c:pt>
                <c:pt idx="126">
                  <c:v>Julio2011</c:v>
                </c:pt>
                <c:pt idx="127">
                  <c:v>Agosto2011</c:v>
                </c:pt>
                <c:pt idx="128">
                  <c:v>Septiembre2011</c:v>
                </c:pt>
                <c:pt idx="129">
                  <c:v>Octubre2011</c:v>
                </c:pt>
                <c:pt idx="130">
                  <c:v>Noviembre2011</c:v>
                </c:pt>
                <c:pt idx="131">
                  <c:v>Diciembre2011</c:v>
                </c:pt>
                <c:pt idx="132">
                  <c:v>Enero2012</c:v>
                </c:pt>
                <c:pt idx="133">
                  <c:v>Febrero2012</c:v>
                </c:pt>
                <c:pt idx="134">
                  <c:v>Marzo2012</c:v>
                </c:pt>
                <c:pt idx="135">
                  <c:v>Abril2012</c:v>
                </c:pt>
                <c:pt idx="136">
                  <c:v>Mayo2012</c:v>
                </c:pt>
                <c:pt idx="137">
                  <c:v>Junio2012</c:v>
                </c:pt>
                <c:pt idx="138">
                  <c:v>Julio2012</c:v>
                </c:pt>
                <c:pt idx="139">
                  <c:v>Agosto2012</c:v>
                </c:pt>
                <c:pt idx="140">
                  <c:v>Septiembre2012</c:v>
                </c:pt>
                <c:pt idx="141">
                  <c:v>Octubre2012</c:v>
                </c:pt>
                <c:pt idx="142">
                  <c:v>Noviembre2012</c:v>
                </c:pt>
                <c:pt idx="143">
                  <c:v>Diciembre2012</c:v>
                </c:pt>
                <c:pt idx="144">
                  <c:v>Enero2013</c:v>
                </c:pt>
                <c:pt idx="145">
                  <c:v>Febrero2013</c:v>
                </c:pt>
                <c:pt idx="146">
                  <c:v>Marzo2013</c:v>
                </c:pt>
                <c:pt idx="147">
                  <c:v>Abril2013</c:v>
                </c:pt>
                <c:pt idx="148">
                  <c:v>Mayo2013</c:v>
                </c:pt>
                <c:pt idx="149">
                  <c:v>Junio2013</c:v>
                </c:pt>
                <c:pt idx="150">
                  <c:v>Julio2013</c:v>
                </c:pt>
                <c:pt idx="151">
                  <c:v>Agosto2013</c:v>
                </c:pt>
                <c:pt idx="152">
                  <c:v>Septiembre2013</c:v>
                </c:pt>
                <c:pt idx="153">
                  <c:v>Octubre2013</c:v>
                </c:pt>
                <c:pt idx="154">
                  <c:v>Noviembre2013</c:v>
                </c:pt>
                <c:pt idx="155">
                  <c:v>Diciembre2013</c:v>
                </c:pt>
                <c:pt idx="156">
                  <c:v>Enero2014</c:v>
                </c:pt>
                <c:pt idx="157">
                  <c:v>Febrero2014</c:v>
                </c:pt>
                <c:pt idx="158">
                  <c:v>Marzo2014</c:v>
                </c:pt>
                <c:pt idx="159">
                  <c:v>Abril2014</c:v>
                </c:pt>
                <c:pt idx="160">
                  <c:v>Mayo2014</c:v>
                </c:pt>
                <c:pt idx="161">
                  <c:v>Junio2014</c:v>
                </c:pt>
                <c:pt idx="162">
                  <c:v>Julio2014</c:v>
                </c:pt>
                <c:pt idx="163">
                  <c:v>Agosto2014</c:v>
                </c:pt>
                <c:pt idx="164">
                  <c:v>Septiembre2014</c:v>
                </c:pt>
                <c:pt idx="165">
                  <c:v>Octubre2014</c:v>
                </c:pt>
                <c:pt idx="166">
                  <c:v>Noviembre2014</c:v>
                </c:pt>
                <c:pt idx="167">
                  <c:v>Diciembre2014</c:v>
                </c:pt>
                <c:pt idx="168">
                  <c:v>Enero2015</c:v>
                </c:pt>
                <c:pt idx="169">
                  <c:v>Febrero2015</c:v>
                </c:pt>
                <c:pt idx="170">
                  <c:v>Marzo2015</c:v>
                </c:pt>
                <c:pt idx="171">
                  <c:v>Abril2015</c:v>
                </c:pt>
                <c:pt idx="172">
                  <c:v>Mayo2015</c:v>
                </c:pt>
                <c:pt idx="173">
                  <c:v>Junio2015</c:v>
                </c:pt>
                <c:pt idx="174">
                  <c:v>Julio2015</c:v>
                </c:pt>
                <c:pt idx="175">
                  <c:v>Agosto2015</c:v>
                </c:pt>
                <c:pt idx="176">
                  <c:v>Septiembre2015</c:v>
                </c:pt>
                <c:pt idx="177">
                  <c:v>Octubre2015</c:v>
                </c:pt>
                <c:pt idx="178">
                  <c:v>Noviembre2015</c:v>
                </c:pt>
                <c:pt idx="179">
                  <c:v>Diciembre2015</c:v>
                </c:pt>
              </c:strCache>
            </c:strRef>
          </c:cat>
          <c:val>
            <c:numRef>
              <c:f>Pronosticos!$E$12:$E$191</c:f>
              <c:numCache>
                <c:formatCode>General</c:formatCode>
                <c:ptCount val="180"/>
                <c:pt idx="0">
                  <c:v>208</c:v>
                </c:pt>
                <c:pt idx="1">
                  <c:v>203</c:v>
                </c:pt>
                <c:pt idx="2">
                  <c:v>344</c:v>
                </c:pt>
                <c:pt idx="3">
                  <c:v>194</c:v>
                </c:pt>
                <c:pt idx="4">
                  <c:v>125</c:v>
                </c:pt>
                <c:pt idx="5">
                  <c:v>179</c:v>
                </c:pt>
                <c:pt idx="6">
                  <c:v>249</c:v>
                </c:pt>
                <c:pt idx="7">
                  <c:v>303</c:v>
                </c:pt>
                <c:pt idx="8">
                  <c:v>491</c:v>
                </c:pt>
                <c:pt idx="9">
                  <c:v>652</c:v>
                </c:pt>
                <c:pt idx="10">
                  <c:v>701</c:v>
                </c:pt>
                <c:pt idx="11">
                  <c:v>898</c:v>
                </c:pt>
                <c:pt idx="12">
                  <c:v>214</c:v>
                </c:pt>
                <c:pt idx="13">
                  <c:v>220</c:v>
                </c:pt>
                <c:pt idx="14">
                  <c:v>352</c:v>
                </c:pt>
                <c:pt idx="15">
                  <c:v>203</c:v>
                </c:pt>
                <c:pt idx="16">
                  <c:v>127</c:v>
                </c:pt>
                <c:pt idx="17">
                  <c:v>193</c:v>
                </c:pt>
                <c:pt idx="18">
                  <c:v>274</c:v>
                </c:pt>
                <c:pt idx="19">
                  <c:v>315</c:v>
                </c:pt>
                <c:pt idx="20">
                  <c:v>528</c:v>
                </c:pt>
                <c:pt idx="21">
                  <c:v>668</c:v>
                </c:pt>
                <c:pt idx="22">
                  <c:v>728</c:v>
                </c:pt>
                <c:pt idx="23">
                  <c:v>910</c:v>
                </c:pt>
                <c:pt idx="24">
                  <c:v>215</c:v>
                </c:pt>
                <c:pt idx="25">
                  <c:v>227</c:v>
                </c:pt>
                <c:pt idx="26">
                  <c:v>362</c:v>
                </c:pt>
                <c:pt idx="27">
                  <c:v>201</c:v>
                </c:pt>
                <c:pt idx="28">
                  <c:v>144</c:v>
                </c:pt>
                <c:pt idx="29">
                  <c:v>198</c:v>
                </c:pt>
                <c:pt idx="30">
                  <c:v>287</c:v>
                </c:pt>
                <c:pt idx="31">
                  <c:v>324</c:v>
                </c:pt>
                <c:pt idx="32">
                  <c:v>549</c:v>
                </c:pt>
                <c:pt idx="33">
                  <c:v>683</c:v>
                </c:pt>
                <c:pt idx="34">
                  <c:v>731</c:v>
                </c:pt>
                <c:pt idx="35">
                  <c:v>947</c:v>
                </c:pt>
                <c:pt idx="36">
                  <c:v>226</c:v>
                </c:pt>
                <c:pt idx="37">
                  <c:v>230</c:v>
                </c:pt>
                <c:pt idx="38">
                  <c:v>373</c:v>
                </c:pt>
                <c:pt idx="39">
                  <c:v>212</c:v>
                </c:pt>
                <c:pt idx="40">
                  <c:v>147</c:v>
                </c:pt>
                <c:pt idx="41">
                  <c:v>212</c:v>
                </c:pt>
                <c:pt idx="42">
                  <c:v>296</c:v>
                </c:pt>
                <c:pt idx="43">
                  <c:v>349</c:v>
                </c:pt>
                <c:pt idx="44">
                  <c:v>567</c:v>
                </c:pt>
                <c:pt idx="45">
                  <c:v>719</c:v>
                </c:pt>
                <c:pt idx="46">
                  <c:v>766</c:v>
                </c:pt>
                <c:pt idx="47">
                  <c:v>967</c:v>
                </c:pt>
                <c:pt idx="48">
                  <c:v>237</c:v>
                </c:pt>
                <c:pt idx="49">
                  <c:v>236</c:v>
                </c:pt>
                <c:pt idx="50">
                  <c:v>394</c:v>
                </c:pt>
                <c:pt idx="51">
                  <c:v>221</c:v>
                </c:pt>
                <c:pt idx="52">
                  <c:v>141</c:v>
                </c:pt>
                <c:pt idx="53">
                  <c:v>234</c:v>
                </c:pt>
                <c:pt idx="54">
                  <c:v>308</c:v>
                </c:pt>
                <c:pt idx="55">
                  <c:v>358</c:v>
                </c:pt>
                <c:pt idx="56">
                  <c:v>575</c:v>
                </c:pt>
                <c:pt idx="57">
                  <c:v>737</c:v>
                </c:pt>
                <c:pt idx="58">
                  <c:v>784</c:v>
                </c:pt>
                <c:pt idx="59">
                  <c:v>990</c:v>
                </c:pt>
                <c:pt idx="60">
                  <c:v>240</c:v>
                </c:pt>
                <c:pt idx="61">
                  <c:v>242</c:v>
                </c:pt>
                <c:pt idx="62">
                  <c:v>399</c:v>
                </c:pt>
                <c:pt idx="63">
                  <c:v>245</c:v>
                </c:pt>
                <c:pt idx="64">
                  <c:v>153</c:v>
                </c:pt>
                <c:pt idx="65">
                  <c:v>254</c:v>
                </c:pt>
                <c:pt idx="66">
                  <c:v>333</c:v>
                </c:pt>
                <c:pt idx="67">
                  <c:v>366</c:v>
                </c:pt>
                <c:pt idx="68">
                  <c:v>609</c:v>
                </c:pt>
                <c:pt idx="69">
                  <c:v>749</c:v>
                </c:pt>
                <c:pt idx="70">
                  <c:v>793</c:v>
                </c:pt>
                <c:pt idx="71">
                  <c:v>1005</c:v>
                </c:pt>
                <c:pt idx="72">
                  <c:v>252</c:v>
                </c:pt>
                <c:pt idx="73">
                  <c:v>258</c:v>
                </c:pt>
                <c:pt idx="74">
                  <c:v>418</c:v>
                </c:pt>
                <c:pt idx="75">
                  <c:v>248</c:v>
                </c:pt>
                <c:pt idx="76">
                  <c:v>158</c:v>
                </c:pt>
                <c:pt idx="77">
                  <c:v>259</c:v>
                </c:pt>
                <c:pt idx="78">
                  <c:v>348</c:v>
                </c:pt>
                <c:pt idx="79">
                  <c:v>375</c:v>
                </c:pt>
                <c:pt idx="80">
                  <c:v>626</c:v>
                </c:pt>
                <c:pt idx="81">
                  <c:v>763</c:v>
                </c:pt>
                <c:pt idx="82">
                  <c:v>820</c:v>
                </c:pt>
                <c:pt idx="83">
                  <c:v>1018</c:v>
                </c:pt>
                <c:pt idx="84">
                  <c:v>262</c:v>
                </c:pt>
                <c:pt idx="85">
                  <c:v>278</c:v>
                </c:pt>
                <c:pt idx="86">
                  <c:v>427</c:v>
                </c:pt>
                <c:pt idx="87">
                  <c:v>265</c:v>
                </c:pt>
                <c:pt idx="88">
                  <c:v>154</c:v>
                </c:pt>
                <c:pt idx="89">
                  <c:v>286</c:v>
                </c:pt>
                <c:pt idx="90">
                  <c:v>355</c:v>
                </c:pt>
                <c:pt idx="91">
                  <c:v>400</c:v>
                </c:pt>
                <c:pt idx="92">
                  <c:v>637</c:v>
                </c:pt>
                <c:pt idx="93">
                  <c:v>793</c:v>
                </c:pt>
                <c:pt idx="94">
                  <c:v>843</c:v>
                </c:pt>
                <c:pt idx="95">
                  <c:v>1031</c:v>
                </c:pt>
                <c:pt idx="96">
                  <c:v>281</c:v>
                </c:pt>
                <c:pt idx="97">
                  <c:v>270</c:v>
                </c:pt>
                <c:pt idx="98">
                  <c:v>436</c:v>
                </c:pt>
                <c:pt idx="99">
                  <c:v>269</c:v>
                </c:pt>
                <c:pt idx="100">
                  <c:v>172</c:v>
                </c:pt>
                <c:pt idx="101">
                  <c:v>290</c:v>
                </c:pt>
                <c:pt idx="102">
                  <c:v>368</c:v>
                </c:pt>
                <c:pt idx="103">
                  <c:v>425</c:v>
                </c:pt>
                <c:pt idx="104">
                  <c:v>667</c:v>
                </c:pt>
                <c:pt idx="105">
                  <c:v>805</c:v>
                </c:pt>
                <c:pt idx="106">
                  <c:v>851</c:v>
                </c:pt>
                <c:pt idx="107">
                  <c:v>1057</c:v>
                </c:pt>
                <c:pt idx="108">
                  <c:v>289</c:v>
                </c:pt>
                <c:pt idx="109">
                  <c:v>290</c:v>
                </c:pt>
                <c:pt idx="110">
                  <c:v>447</c:v>
                </c:pt>
                <c:pt idx="111">
                  <c:v>283</c:v>
                </c:pt>
                <c:pt idx="112">
                  <c:v>174</c:v>
                </c:pt>
                <c:pt idx="113">
                  <c:v>315</c:v>
                </c:pt>
                <c:pt idx="114">
                  <c:v>380</c:v>
                </c:pt>
                <c:pt idx="115">
                  <c:v>440</c:v>
                </c:pt>
                <c:pt idx="116">
                  <c:v>672</c:v>
                </c:pt>
                <c:pt idx="117">
                  <c:v>832</c:v>
                </c:pt>
                <c:pt idx="118">
                  <c:v>890</c:v>
                </c:pt>
                <c:pt idx="119">
                  <c:v>1089</c:v>
                </c:pt>
                <c:pt idx="120">
                  <c:v>297</c:v>
                </c:pt>
                <c:pt idx="121">
                  <c:v>300</c:v>
                </c:pt>
                <c:pt idx="122">
                  <c:v>447</c:v>
                </c:pt>
                <c:pt idx="123">
                  <c:v>298</c:v>
                </c:pt>
                <c:pt idx="124">
                  <c:v>177</c:v>
                </c:pt>
                <c:pt idx="125">
                  <c:v>324</c:v>
                </c:pt>
                <c:pt idx="126">
                  <c:v>401</c:v>
                </c:pt>
                <c:pt idx="127">
                  <c:v>455</c:v>
                </c:pt>
                <c:pt idx="128">
                  <c:v>691</c:v>
                </c:pt>
                <c:pt idx="129">
                  <c:v>842</c:v>
                </c:pt>
                <c:pt idx="130">
                  <c:v>904</c:v>
                </c:pt>
                <c:pt idx="131">
                  <c:v>1107</c:v>
                </c:pt>
                <c:pt idx="132">
                  <c:v>313</c:v>
                </c:pt>
                <c:pt idx="133">
                  <c:v>300</c:v>
                </c:pt>
                <c:pt idx="134">
                  <c:v>451</c:v>
                </c:pt>
                <c:pt idx="135">
                  <c:v>305</c:v>
                </c:pt>
                <c:pt idx="136">
                  <c:v>172</c:v>
                </c:pt>
                <c:pt idx="137">
                  <c:v>350</c:v>
                </c:pt>
                <c:pt idx="138">
                  <c:v>425</c:v>
                </c:pt>
                <c:pt idx="139">
                  <c:v>453</c:v>
                </c:pt>
                <c:pt idx="140">
                  <c:v>717</c:v>
                </c:pt>
                <c:pt idx="141">
                  <c:v>874</c:v>
                </c:pt>
                <c:pt idx="142">
                  <c:v>919</c:v>
                </c:pt>
                <c:pt idx="143">
                  <c:v>1123</c:v>
                </c:pt>
                <c:pt idx="144">
                  <c:v>322</c:v>
                </c:pt>
                <c:pt idx="145">
                  <c:v>323</c:v>
                </c:pt>
                <c:pt idx="146">
                  <c:v>479</c:v>
                </c:pt>
                <c:pt idx="147">
                  <c:v>300</c:v>
                </c:pt>
                <c:pt idx="148">
                  <c:v>190</c:v>
                </c:pt>
                <c:pt idx="149">
                  <c:v>354</c:v>
                </c:pt>
                <c:pt idx="150">
                  <c:v>441</c:v>
                </c:pt>
                <c:pt idx="151">
                  <c:v>481</c:v>
                </c:pt>
                <c:pt idx="152">
                  <c:v>732</c:v>
                </c:pt>
                <c:pt idx="153">
                  <c:v>894</c:v>
                </c:pt>
                <c:pt idx="154">
                  <c:v>939</c:v>
                </c:pt>
                <c:pt idx="155">
                  <c:v>1130</c:v>
                </c:pt>
                <c:pt idx="156">
                  <c:v>323</c:v>
                </c:pt>
                <c:pt idx="157">
                  <c:v>323</c:v>
                </c:pt>
                <c:pt idx="158">
                  <c:v>470</c:v>
                </c:pt>
                <c:pt idx="159">
                  <c:v>319</c:v>
                </c:pt>
                <c:pt idx="160">
                  <c:v>183</c:v>
                </c:pt>
                <c:pt idx="161">
                  <c:v>377</c:v>
                </c:pt>
                <c:pt idx="162">
                  <c:v>443</c:v>
                </c:pt>
                <c:pt idx="163">
                  <c:v>480</c:v>
                </c:pt>
                <c:pt idx="164">
                  <c:v>764</c:v>
                </c:pt>
                <c:pt idx="165">
                  <c:v>913</c:v>
                </c:pt>
                <c:pt idx="166">
                  <c:v>958</c:v>
                </c:pt>
                <c:pt idx="167">
                  <c:v>1164</c:v>
                </c:pt>
                <c:pt idx="168">
                  <c:v>349</c:v>
                </c:pt>
                <c:pt idx="169">
                  <c:v>349</c:v>
                </c:pt>
                <c:pt idx="170">
                  <c:v>500</c:v>
                </c:pt>
                <c:pt idx="171">
                  <c:v>322</c:v>
                </c:pt>
                <c:pt idx="172">
                  <c:v>192</c:v>
                </c:pt>
                <c:pt idx="173">
                  <c:v>378</c:v>
                </c:pt>
                <c:pt idx="174">
                  <c:v>458</c:v>
                </c:pt>
                <c:pt idx="175">
                  <c:v>513</c:v>
                </c:pt>
                <c:pt idx="176">
                  <c:v>789</c:v>
                </c:pt>
                <c:pt idx="177">
                  <c:v>939</c:v>
                </c:pt>
                <c:pt idx="178">
                  <c:v>983</c:v>
                </c:pt>
                <c:pt idx="179">
                  <c:v>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7D-40C8-BA02-BE2D90F3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529967"/>
        <c:axId val="1942515407"/>
      </c:lineChart>
      <c:catAx>
        <c:axId val="194252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2515407"/>
        <c:crosses val="autoZero"/>
        <c:auto val="1"/>
        <c:lblAlgn val="ctr"/>
        <c:lblOffset val="100"/>
        <c:noMultiLvlLbl val="0"/>
      </c:catAx>
      <c:valAx>
        <c:axId val="19425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25299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Demanda histórica  vs. pronóstico Holt- Winters Optimizado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Pronosticos!$S$10</c:f>
              <c:strCache>
                <c:ptCount val="1"/>
                <c:pt idx="0">
                  <c:v>Pronóstico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Pronosticos!$C$12:$C$203</c:f>
              <c:strCache>
                <c:ptCount val="180"/>
                <c:pt idx="0">
                  <c:v>Enero2001</c:v>
                </c:pt>
                <c:pt idx="1">
                  <c:v>Febrero2001</c:v>
                </c:pt>
                <c:pt idx="2">
                  <c:v>Marzo2001</c:v>
                </c:pt>
                <c:pt idx="3">
                  <c:v>Abril2001</c:v>
                </c:pt>
                <c:pt idx="4">
                  <c:v>Mayo2001</c:v>
                </c:pt>
                <c:pt idx="5">
                  <c:v>Junio2001</c:v>
                </c:pt>
                <c:pt idx="6">
                  <c:v>Julio2001</c:v>
                </c:pt>
                <c:pt idx="7">
                  <c:v>Agosto2001</c:v>
                </c:pt>
                <c:pt idx="8">
                  <c:v>Septiembre2001</c:v>
                </c:pt>
                <c:pt idx="9">
                  <c:v>Octubre2001</c:v>
                </c:pt>
                <c:pt idx="10">
                  <c:v>Noviembre2001</c:v>
                </c:pt>
                <c:pt idx="11">
                  <c:v>Diciembre2001</c:v>
                </c:pt>
                <c:pt idx="12">
                  <c:v>Enero2002</c:v>
                </c:pt>
                <c:pt idx="13">
                  <c:v>Febrero2002</c:v>
                </c:pt>
                <c:pt idx="14">
                  <c:v>Marzo2002</c:v>
                </c:pt>
                <c:pt idx="15">
                  <c:v>Abril2002</c:v>
                </c:pt>
                <c:pt idx="16">
                  <c:v>Mayo2002</c:v>
                </c:pt>
                <c:pt idx="17">
                  <c:v>Junio2002</c:v>
                </c:pt>
                <c:pt idx="18">
                  <c:v>Julio2002</c:v>
                </c:pt>
                <c:pt idx="19">
                  <c:v>Agosto2002</c:v>
                </c:pt>
                <c:pt idx="20">
                  <c:v>Septiembre2002</c:v>
                </c:pt>
                <c:pt idx="21">
                  <c:v>Octubre2002</c:v>
                </c:pt>
                <c:pt idx="22">
                  <c:v>Noviembre2002</c:v>
                </c:pt>
                <c:pt idx="23">
                  <c:v>Diciembre2002</c:v>
                </c:pt>
                <c:pt idx="24">
                  <c:v>Enero2003</c:v>
                </c:pt>
                <c:pt idx="25">
                  <c:v>Febrero2003</c:v>
                </c:pt>
                <c:pt idx="26">
                  <c:v>Marzo2003</c:v>
                </c:pt>
                <c:pt idx="27">
                  <c:v>Abril2003</c:v>
                </c:pt>
                <c:pt idx="28">
                  <c:v>Mayo2003</c:v>
                </c:pt>
                <c:pt idx="29">
                  <c:v>Junio2003</c:v>
                </c:pt>
                <c:pt idx="30">
                  <c:v>Julio2003</c:v>
                </c:pt>
                <c:pt idx="31">
                  <c:v>Agosto2003</c:v>
                </c:pt>
                <c:pt idx="32">
                  <c:v>Septiembre2003</c:v>
                </c:pt>
                <c:pt idx="33">
                  <c:v>Octubre2003</c:v>
                </c:pt>
                <c:pt idx="34">
                  <c:v>Noviembre2003</c:v>
                </c:pt>
                <c:pt idx="35">
                  <c:v>Diciembre2003</c:v>
                </c:pt>
                <c:pt idx="36">
                  <c:v>Enero2004</c:v>
                </c:pt>
                <c:pt idx="37">
                  <c:v>Febrero2004</c:v>
                </c:pt>
                <c:pt idx="38">
                  <c:v>Marzo2004</c:v>
                </c:pt>
                <c:pt idx="39">
                  <c:v>Abril2004</c:v>
                </c:pt>
                <c:pt idx="40">
                  <c:v>Mayo2004</c:v>
                </c:pt>
                <c:pt idx="41">
                  <c:v>Junio2004</c:v>
                </c:pt>
                <c:pt idx="42">
                  <c:v>Julio2004</c:v>
                </c:pt>
                <c:pt idx="43">
                  <c:v>Agosto2004</c:v>
                </c:pt>
                <c:pt idx="44">
                  <c:v>Septiembre2004</c:v>
                </c:pt>
                <c:pt idx="45">
                  <c:v>Octubre2004</c:v>
                </c:pt>
                <c:pt idx="46">
                  <c:v>Noviembre2004</c:v>
                </c:pt>
                <c:pt idx="47">
                  <c:v>Diciembre2004</c:v>
                </c:pt>
                <c:pt idx="48">
                  <c:v>Enero2005</c:v>
                </c:pt>
                <c:pt idx="49">
                  <c:v>Febrero2005</c:v>
                </c:pt>
                <c:pt idx="50">
                  <c:v>Marzo2005</c:v>
                </c:pt>
                <c:pt idx="51">
                  <c:v>Abril2005</c:v>
                </c:pt>
                <c:pt idx="52">
                  <c:v>Mayo2005</c:v>
                </c:pt>
                <c:pt idx="53">
                  <c:v>Junio2005</c:v>
                </c:pt>
                <c:pt idx="54">
                  <c:v>Julio2005</c:v>
                </c:pt>
                <c:pt idx="55">
                  <c:v>Agosto2005</c:v>
                </c:pt>
                <c:pt idx="56">
                  <c:v>Septiembre2005</c:v>
                </c:pt>
                <c:pt idx="57">
                  <c:v>Octubre2005</c:v>
                </c:pt>
                <c:pt idx="58">
                  <c:v>Noviembre2005</c:v>
                </c:pt>
                <c:pt idx="59">
                  <c:v>Diciembre2005</c:v>
                </c:pt>
                <c:pt idx="60">
                  <c:v>Enero2006</c:v>
                </c:pt>
                <c:pt idx="61">
                  <c:v>Febrero2006</c:v>
                </c:pt>
                <c:pt idx="62">
                  <c:v>Marzo2006</c:v>
                </c:pt>
                <c:pt idx="63">
                  <c:v>Abril2006</c:v>
                </c:pt>
                <c:pt idx="64">
                  <c:v>Mayo2006</c:v>
                </c:pt>
                <c:pt idx="65">
                  <c:v>Junio2006</c:v>
                </c:pt>
                <c:pt idx="66">
                  <c:v>Julio2006</c:v>
                </c:pt>
                <c:pt idx="67">
                  <c:v>Agosto2006</c:v>
                </c:pt>
                <c:pt idx="68">
                  <c:v>Septiembre2006</c:v>
                </c:pt>
                <c:pt idx="69">
                  <c:v>Octubre2006</c:v>
                </c:pt>
                <c:pt idx="70">
                  <c:v>Noviembre2006</c:v>
                </c:pt>
                <c:pt idx="71">
                  <c:v>Diciembre2006</c:v>
                </c:pt>
                <c:pt idx="72">
                  <c:v>Enero2007</c:v>
                </c:pt>
                <c:pt idx="73">
                  <c:v>Febrero2007</c:v>
                </c:pt>
                <c:pt idx="74">
                  <c:v>Marzo2007</c:v>
                </c:pt>
                <c:pt idx="75">
                  <c:v>Abril2007</c:v>
                </c:pt>
                <c:pt idx="76">
                  <c:v>Mayo2007</c:v>
                </c:pt>
                <c:pt idx="77">
                  <c:v>Junio2007</c:v>
                </c:pt>
                <c:pt idx="78">
                  <c:v>Julio2007</c:v>
                </c:pt>
                <c:pt idx="79">
                  <c:v>Agosto2007</c:v>
                </c:pt>
                <c:pt idx="80">
                  <c:v>Septiembre2007</c:v>
                </c:pt>
                <c:pt idx="81">
                  <c:v>Octubre2007</c:v>
                </c:pt>
                <c:pt idx="82">
                  <c:v>Noviembre2007</c:v>
                </c:pt>
                <c:pt idx="83">
                  <c:v>Diciembre2007</c:v>
                </c:pt>
                <c:pt idx="84">
                  <c:v>Enero2008</c:v>
                </c:pt>
                <c:pt idx="85">
                  <c:v>Febrero2008</c:v>
                </c:pt>
                <c:pt idx="86">
                  <c:v>Marzo2008</c:v>
                </c:pt>
                <c:pt idx="87">
                  <c:v>Abril2008</c:v>
                </c:pt>
                <c:pt idx="88">
                  <c:v>Mayo2008</c:v>
                </c:pt>
                <c:pt idx="89">
                  <c:v>Junio2008</c:v>
                </c:pt>
                <c:pt idx="90">
                  <c:v>Julio2008</c:v>
                </c:pt>
                <c:pt idx="91">
                  <c:v>Agosto2008</c:v>
                </c:pt>
                <c:pt idx="92">
                  <c:v>Septiembre2008</c:v>
                </c:pt>
                <c:pt idx="93">
                  <c:v>Octubre2008</c:v>
                </c:pt>
                <c:pt idx="94">
                  <c:v>Noviembre2008</c:v>
                </c:pt>
                <c:pt idx="95">
                  <c:v>Diciembre2008</c:v>
                </c:pt>
                <c:pt idx="96">
                  <c:v>Enero2009</c:v>
                </c:pt>
                <c:pt idx="97">
                  <c:v>Febrero2009</c:v>
                </c:pt>
                <c:pt idx="98">
                  <c:v>Marzo2009</c:v>
                </c:pt>
                <c:pt idx="99">
                  <c:v>Abril2009</c:v>
                </c:pt>
                <c:pt idx="100">
                  <c:v>Mayo2009</c:v>
                </c:pt>
                <c:pt idx="101">
                  <c:v>Junio2009</c:v>
                </c:pt>
                <c:pt idx="102">
                  <c:v>Julio2009</c:v>
                </c:pt>
                <c:pt idx="103">
                  <c:v>Agosto2009</c:v>
                </c:pt>
                <c:pt idx="104">
                  <c:v>Septiembre2009</c:v>
                </c:pt>
                <c:pt idx="105">
                  <c:v>Octubre2009</c:v>
                </c:pt>
                <c:pt idx="106">
                  <c:v>Noviembre2009</c:v>
                </c:pt>
                <c:pt idx="107">
                  <c:v>Diciembre2009</c:v>
                </c:pt>
                <c:pt idx="108">
                  <c:v>Enero2010</c:v>
                </c:pt>
                <c:pt idx="109">
                  <c:v>Febrero2010</c:v>
                </c:pt>
                <c:pt idx="110">
                  <c:v>Marzo2010</c:v>
                </c:pt>
                <c:pt idx="111">
                  <c:v>Abril2010</c:v>
                </c:pt>
                <c:pt idx="112">
                  <c:v>Mayo2010</c:v>
                </c:pt>
                <c:pt idx="113">
                  <c:v>Junio2010</c:v>
                </c:pt>
                <c:pt idx="114">
                  <c:v>Julio2010</c:v>
                </c:pt>
                <c:pt idx="115">
                  <c:v>Agosto2010</c:v>
                </c:pt>
                <c:pt idx="116">
                  <c:v>Septiembre2010</c:v>
                </c:pt>
                <c:pt idx="117">
                  <c:v>Octubre2010</c:v>
                </c:pt>
                <c:pt idx="118">
                  <c:v>Noviembre2010</c:v>
                </c:pt>
                <c:pt idx="119">
                  <c:v>Diciembre2010</c:v>
                </c:pt>
                <c:pt idx="120">
                  <c:v>Enero2011</c:v>
                </c:pt>
                <c:pt idx="121">
                  <c:v>Febrero2011</c:v>
                </c:pt>
                <c:pt idx="122">
                  <c:v>Marzo2011</c:v>
                </c:pt>
                <c:pt idx="123">
                  <c:v>Abril2011</c:v>
                </c:pt>
                <c:pt idx="124">
                  <c:v>Mayo2011</c:v>
                </c:pt>
                <c:pt idx="125">
                  <c:v>Junio2011</c:v>
                </c:pt>
                <c:pt idx="126">
                  <c:v>Julio2011</c:v>
                </c:pt>
                <c:pt idx="127">
                  <c:v>Agosto2011</c:v>
                </c:pt>
                <c:pt idx="128">
                  <c:v>Septiembre2011</c:v>
                </c:pt>
                <c:pt idx="129">
                  <c:v>Octubre2011</c:v>
                </c:pt>
                <c:pt idx="130">
                  <c:v>Noviembre2011</c:v>
                </c:pt>
                <c:pt idx="131">
                  <c:v>Diciembre2011</c:v>
                </c:pt>
                <c:pt idx="132">
                  <c:v>Enero2012</c:v>
                </c:pt>
                <c:pt idx="133">
                  <c:v>Febrero2012</c:v>
                </c:pt>
                <c:pt idx="134">
                  <c:v>Marzo2012</c:v>
                </c:pt>
                <c:pt idx="135">
                  <c:v>Abril2012</c:v>
                </c:pt>
                <c:pt idx="136">
                  <c:v>Mayo2012</c:v>
                </c:pt>
                <c:pt idx="137">
                  <c:v>Junio2012</c:v>
                </c:pt>
                <c:pt idx="138">
                  <c:v>Julio2012</c:v>
                </c:pt>
                <c:pt idx="139">
                  <c:v>Agosto2012</c:v>
                </c:pt>
                <c:pt idx="140">
                  <c:v>Septiembre2012</c:v>
                </c:pt>
                <c:pt idx="141">
                  <c:v>Octubre2012</c:v>
                </c:pt>
                <c:pt idx="142">
                  <c:v>Noviembre2012</c:v>
                </c:pt>
                <c:pt idx="143">
                  <c:v>Diciembre2012</c:v>
                </c:pt>
                <c:pt idx="144">
                  <c:v>Enero2013</c:v>
                </c:pt>
                <c:pt idx="145">
                  <c:v>Febrero2013</c:v>
                </c:pt>
                <c:pt idx="146">
                  <c:v>Marzo2013</c:v>
                </c:pt>
                <c:pt idx="147">
                  <c:v>Abril2013</c:v>
                </c:pt>
                <c:pt idx="148">
                  <c:v>Mayo2013</c:v>
                </c:pt>
                <c:pt idx="149">
                  <c:v>Junio2013</c:v>
                </c:pt>
                <c:pt idx="150">
                  <c:v>Julio2013</c:v>
                </c:pt>
                <c:pt idx="151">
                  <c:v>Agosto2013</c:v>
                </c:pt>
                <c:pt idx="152">
                  <c:v>Septiembre2013</c:v>
                </c:pt>
                <c:pt idx="153">
                  <c:v>Octubre2013</c:v>
                </c:pt>
                <c:pt idx="154">
                  <c:v>Noviembre2013</c:v>
                </c:pt>
                <c:pt idx="155">
                  <c:v>Diciembre2013</c:v>
                </c:pt>
                <c:pt idx="156">
                  <c:v>Enero2014</c:v>
                </c:pt>
                <c:pt idx="157">
                  <c:v>Febrero2014</c:v>
                </c:pt>
                <c:pt idx="158">
                  <c:v>Marzo2014</c:v>
                </c:pt>
                <c:pt idx="159">
                  <c:v>Abril2014</c:v>
                </c:pt>
                <c:pt idx="160">
                  <c:v>Mayo2014</c:v>
                </c:pt>
                <c:pt idx="161">
                  <c:v>Junio2014</c:v>
                </c:pt>
                <c:pt idx="162">
                  <c:v>Julio2014</c:v>
                </c:pt>
                <c:pt idx="163">
                  <c:v>Agosto2014</c:v>
                </c:pt>
                <c:pt idx="164">
                  <c:v>Septiembre2014</c:v>
                </c:pt>
                <c:pt idx="165">
                  <c:v>Octubre2014</c:v>
                </c:pt>
                <c:pt idx="166">
                  <c:v>Noviembre2014</c:v>
                </c:pt>
                <c:pt idx="167">
                  <c:v>Diciembre2014</c:v>
                </c:pt>
                <c:pt idx="168">
                  <c:v>Enero2015</c:v>
                </c:pt>
                <c:pt idx="169">
                  <c:v>Febrero2015</c:v>
                </c:pt>
                <c:pt idx="170">
                  <c:v>Marzo2015</c:v>
                </c:pt>
                <c:pt idx="171">
                  <c:v>Abril2015</c:v>
                </c:pt>
                <c:pt idx="172">
                  <c:v>Mayo2015</c:v>
                </c:pt>
                <c:pt idx="173">
                  <c:v>Junio2015</c:v>
                </c:pt>
                <c:pt idx="174">
                  <c:v>Julio2015</c:v>
                </c:pt>
                <c:pt idx="175">
                  <c:v>Agosto2015</c:v>
                </c:pt>
                <c:pt idx="176">
                  <c:v>Septiembre2015</c:v>
                </c:pt>
                <c:pt idx="177">
                  <c:v>Octubre2015</c:v>
                </c:pt>
                <c:pt idx="178">
                  <c:v>Noviembre2015</c:v>
                </c:pt>
                <c:pt idx="179">
                  <c:v>Diciembre2015</c:v>
                </c:pt>
              </c:strCache>
            </c:strRef>
          </c:cat>
          <c:val>
            <c:numRef>
              <c:f>Pronosticos!$S$12:$S$203</c:f>
              <c:numCache>
                <c:formatCode>General</c:formatCode>
                <c:ptCount val="192"/>
                <c:pt idx="12">
                  <c:v>394.39392073331652</c:v>
                </c:pt>
                <c:pt idx="13">
                  <c:v>413.02051468657942</c:v>
                </c:pt>
                <c:pt idx="14">
                  <c:v>411.69143071559637</c:v>
                </c:pt>
                <c:pt idx="15">
                  <c:v>397.27066202528141</c:v>
                </c:pt>
                <c:pt idx="16">
                  <c:v>306.08725339243364</c:v>
                </c:pt>
                <c:pt idx="17">
                  <c:v>158.30908692792531</c:v>
                </c:pt>
                <c:pt idx="18">
                  <c:v>412.0117891585906</c:v>
                </c:pt>
                <c:pt idx="19">
                  <c:v>422.56852810800984</c:v>
                </c:pt>
                <c:pt idx="20">
                  <c:v>277.95523430891723</c:v>
                </c:pt>
                <c:pt idx="21">
                  <c:v>615.51388237860192</c:v>
                </c:pt>
                <c:pt idx="22">
                  <c:v>619.65638281700285</c:v>
                </c:pt>
                <c:pt idx="23">
                  <c:v>615.11284335471805</c:v>
                </c:pt>
                <c:pt idx="24">
                  <c:v>437.66951830713953</c:v>
                </c:pt>
                <c:pt idx="25">
                  <c:v>442.01451422696545</c:v>
                </c:pt>
                <c:pt idx="26">
                  <c:v>437.93072147134006</c:v>
                </c:pt>
                <c:pt idx="27">
                  <c:v>434.07858192339387</c:v>
                </c:pt>
                <c:pt idx="28">
                  <c:v>343.79285927208468</c:v>
                </c:pt>
                <c:pt idx="29">
                  <c:v>175.52038402090983</c:v>
                </c:pt>
                <c:pt idx="30">
                  <c:v>437.2747813302571</c:v>
                </c:pt>
                <c:pt idx="31">
                  <c:v>433.58373378818078</c:v>
                </c:pt>
                <c:pt idx="32">
                  <c:v>271.27478849434078</c:v>
                </c:pt>
                <c:pt idx="33">
                  <c:v>630.21069642355735</c:v>
                </c:pt>
                <c:pt idx="34">
                  <c:v>628.39198046687045</c:v>
                </c:pt>
                <c:pt idx="35">
                  <c:v>640.68994560802253</c:v>
                </c:pt>
                <c:pt idx="36">
                  <c:v>463.25587899488505</c:v>
                </c:pt>
                <c:pt idx="37">
                  <c:v>461.2821750358209</c:v>
                </c:pt>
                <c:pt idx="38">
                  <c:v>449.85592377722679</c:v>
                </c:pt>
                <c:pt idx="39">
                  <c:v>468.62664392276366</c:v>
                </c:pt>
                <c:pt idx="40">
                  <c:v>362.02248047602382</c:v>
                </c:pt>
                <c:pt idx="41">
                  <c:v>190.27386646441289</c:v>
                </c:pt>
                <c:pt idx="42">
                  <c:v>457.37234764442883</c:v>
                </c:pt>
                <c:pt idx="43">
                  <c:v>451.49718616050711</c:v>
                </c:pt>
                <c:pt idx="44">
                  <c:v>284.4827892987463</c:v>
                </c:pt>
                <c:pt idx="45">
                  <c:v>650.90326602136668</c:v>
                </c:pt>
                <c:pt idx="46">
                  <c:v>650.59775095695704</c:v>
                </c:pt>
                <c:pt idx="47">
                  <c:v>665.53134680377229</c:v>
                </c:pt>
                <c:pt idx="48">
                  <c:v>476.62130405031183</c:v>
                </c:pt>
                <c:pt idx="49">
                  <c:v>475.48721220938558</c:v>
                </c:pt>
                <c:pt idx="50">
                  <c:v>473.28392381796539</c:v>
                </c:pt>
                <c:pt idx="51">
                  <c:v>478.05377153839572</c:v>
                </c:pt>
                <c:pt idx="52">
                  <c:v>370.44057671195901</c:v>
                </c:pt>
                <c:pt idx="53">
                  <c:v>196.39849057593023</c:v>
                </c:pt>
                <c:pt idx="54">
                  <c:v>487.73242746312548</c:v>
                </c:pt>
                <c:pt idx="55">
                  <c:v>485.16809217558909</c:v>
                </c:pt>
                <c:pt idx="56">
                  <c:v>304.65108058632194</c:v>
                </c:pt>
                <c:pt idx="57">
                  <c:v>675.49179499874015</c:v>
                </c:pt>
                <c:pt idx="58">
                  <c:v>681.30907306866493</c:v>
                </c:pt>
                <c:pt idx="59">
                  <c:v>688.47415608024448</c:v>
                </c:pt>
                <c:pt idx="60">
                  <c:v>506.1068428496194</c:v>
                </c:pt>
                <c:pt idx="61">
                  <c:v>498.65781303438496</c:v>
                </c:pt>
                <c:pt idx="62">
                  <c:v>505.20954608403355</c:v>
                </c:pt>
                <c:pt idx="63">
                  <c:v>499.5524375964435</c:v>
                </c:pt>
                <c:pt idx="64">
                  <c:v>401.43728717263042</c:v>
                </c:pt>
                <c:pt idx="65">
                  <c:v>212.31322209655133</c:v>
                </c:pt>
                <c:pt idx="66">
                  <c:v>496.22728741420553</c:v>
                </c:pt>
                <c:pt idx="67">
                  <c:v>486.10960624234616</c:v>
                </c:pt>
                <c:pt idx="68">
                  <c:v>307.45763344411398</c:v>
                </c:pt>
                <c:pt idx="69">
                  <c:v>705.56445925888306</c:v>
                </c:pt>
                <c:pt idx="70">
                  <c:v>695.81367583167798</c:v>
                </c:pt>
                <c:pt idx="71">
                  <c:v>693.30442931693653</c:v>
                </c:pt>
                <c:pt idx="72">
                  <c:v>519.21816190726372</c:v>
                </c:pt>
                <c:pt idx="73">
                  <c:v>519.54295408501616</c:v>
                </c:pt>
                <c:pt idx="74">
                  <c:v>516.02313009982993</c:v>
                </c:pt>
                <c:pt idx="75">
                  <c:v>515.08544884309777</c:v>
                </c:pt>
                <c:pt idx="76">
                  <c:v>408.59333240708509</c:v>
                </c:pt>
                <c:pt idx="77">
                  <c:v>207.79189905673348</c:v>
                </c:pt>
                <c:pt idx="78">
                  <c:v>510.75073466647837</c:v>
                </c:pt>
                <c:pt idx="79">
                  <c:v>526.45310658523613</c:v>
                </c:pt>
                <c:pt idx="80">
                  <c:v>320.85014170565375</c:v>
                </c:pt>
                <c:pt idx="81">
                  <c:v>722.99397579983042</c:v>
                </c:pt>
                <c:pt idx="82">
                  <c:v>718.60997390378884</c:v>
                </c:pt>
                <c:pt idx="83">
                  <c:v>714.65846308654727</c:v>
                </c:pt>
                <c:pt idx="84">
                  <c:v>540.90323433257618</c:v>
                </c:pt>
                <c:pt idx="85">
                  <c:v>536.23460373070452</c:v>
                </c:pt>
                <c:pt idx="86">
                  <c:v>543.29427327395479</c:v>
                </c:pt>
                <c:pt idx="87">
                  <c:v>548.94165885622124</c:v>
                </c:pt>
                <c:pt idx="88">
                  <c:v>434.32400603388271</c:v>
                </c:pt>
                <c:pt idx="89">
                  <c:v>230.13540744864144</c:v>
                </c:pt>
                <c:pt idx="90">
                  <c:v>547.00345423270073</c:v>
                </c:pt>
                <c:pt idx="91">
                  <c:v>546.04929617851201</c:v>
                </c:pt>
                <c:pt idx="92">
                  <c:v>328.41366420840961</c:v>
                </c:pt>
                <c:pt idx="93">
                  <c:v>729.04364126217536</c:v>
                </c:pt>
                <c:pt idx="94">
                  <c:v>730.71346160954272</c:v>
                </c:pt>
                <c:pt idx="95">
                  <c:v>730.31917009533163</c:v>
                </c:pt>
                <c:pt idx="96">
                  <c:v>554.91574905940979</c:v>
                </c:pt>
                <c:pt idx="97">
                  <c:v>555.70693417563371</c:v>
                </c:pt>
                <c:pt idx="98">
                  <c:v>564.49619872119843</c:v>
                </c:pt>
                <c:pt idx="99">
                  <c:v>562.92224047612433</c:v>
                </c:pt>
                <c:pt idx="100">
                  <c:v>451.84599130248239</c:v>
                </c:pt>
                <c:pt idx="101">
                  <c:v>231.73492725684525</c:v>
                </c:pt>
                <c:pt idx="102">
                  <c:v>565.60086645366198</c:v>
                </c:pt>
                <c:pt idx="103">
                  <c:v>569.92507716607736</c:v>
                </c:pt>
                <c:pt idx="104">
                  <c:v>332.46457885539257</c:v>
                </c:pt>
                <c:pt idx="105">
                  <c:v>761.23965316316219</c:v>
                </c:pt>
                <c:pt idx="106">
                  <c:v>762.65436424424558</c:v>
                </c:pt>
                <c:pt idx="107">
                  <c:v>768.34327206110345</c:v>
                </c:pt>
                <c:pt idx="108">
                  <c:v>573.76847819362513</c:v>
                </c:pt>
                <c:pt idx="109">
                  <c:v>576.58668835611252</c:v>
                </c:pt>
                <c:pt idx="110">
                  <c:v>586.19285621100119</c:v>
                </c:pt>
                <c:pt idx="111">
                  <c:v>581.37999492046174</c:v>
                </c:pt>
                <c:pt idx="112">
                  <c:v>477.146855318495</c:v>
                </c:pt>
                <c:pt idx="113">
                  <c:v>245.50857450704621</c:v>
                </c:pt>
                <c:pt idx="114">
                  <c:v>589.3367799351214</c:v>
                </c:pt>
                <c:pt idx="115">
                  <c:v>588.10270418739219</c:v>
                </c:pt>
                <c:pt idx="116">
                  <c:v>350.75838698483938</c:v>
                </c:pt>
                <c:pt idx="117">
                  <c:v>784.81575163492687</c:v>
                </c:pt>
                <c:pt idx="118">
                  <c:v>782.23815861013395</c:v>
                </c:pt>
                <c:pt idx="119">
                  <c:v>770.29257536736975</c:v>
                </c:pt>
                <c:pt idx="120">
                  <c:v>582.61751533878885</c:v>
                </c:pt>
                <c:pt idx="121">
                  <c:v>586.2957537717715</c:v>
                </c:pt>
                <c:pt idx="122">
                  <c:v>601.47304749409193</c:v>
                </c:pt>
                <c:pt idx="123">
                  <c:v>597.57265838916692</c:v>
                </c:pt>
                <c:pt idx="124">
                  <c:v>490.82566488362352</c:v>
                </c:pt>
                <c:pt idx="125">
                  <c:v>261.18232847156423</c:v>
                </c:pt>
                <c:pt idx="126">
                  <c:v>590.42860960777114</c:v>
                </c:pt>
                <c:pt idx="127">
                  <c:v>592.74095619885304</c:v>
                </c:pt>
                <c:pt idx="128">
                  <c:v>348.46262637450388</c:v>
                </c:pt>
                <c:pt idx="129">
                  <c:v>802.31907759832859</c:v>
                </c:pt>
                <c:pt idx="130">
                  <c:v>794.81919018709743</c:v>
                </c:pt>
                <c:pt idx="131">
                  <c:v>793.56207754025399</c:v>
                </c:pt>
                <c:pt idx="132">
                  <c:v>629.53117588889063</c:v>
                </c:pt>
                <c:pt idx="133">
                  <c:v>624.34620337390857</c:v>
                </c:pt>
                <c:pt idx="134">
                  <c:v>625.56333444514451</c:v>
                </c:pt>
                <c:pt idx="135">
                  <c:v>618.95548026840595</c:v>
                </c:pt>
                <c:pt idx="136">
                  <c:v>512.89129445566346</c:v>
                </c:pt>
                <c:pt idx="137">
                  <c:v>268.9473969621472</c:v>
                </c:pt>
                <c:pt idx="138">
                  <c:v>609.49355073692266</c:v>
                </c:pt>
                <c:pt idx="139">
                  <c:v>606.82112959804101</c:v>
                </c:pt>
                <c:pt idx="140">
                  <c:v>376.07086596577187</c:v>
                </c:pt>
                <c:pt idx="141">
                  <c:v>807.66206762058312</c:v>
                </c:pt>
                <c:pt idx="142">
                  <c:v>821.93629263443802</c:v>
                </c:pt>
                <c:pt idx="143">
                  <c:v>808.59409652937438</c:v>
                </c:pt>
                <c:pt idx="144">
                  <c:v>631.86323361701909</c:v>
                </c:pt>
                <c:pt idx="145">
                  <c:v>646.68560508844803</c:v>
                </c:pt>
                <c:pt idx="146">
                  <c:v>626.89626498865834</c:v>
                </c:pt>
                <c:pt idx="147">
                  <c:v>632.89970893598127</c:v>
                </c:pt>
                <c:pt idx="148">
                  <c:v>530.3538528681172</c:v>
                </c:pt>
                <c:pt idx="149">
                  <c:v>281.66302315380665</c:v>
                </c:pt>
                <c:pt idx="150">
                  <c:v>639.21086083475257</c:v>
                </c:pt>
                <c:pt idx="151">
                  <c:v>644.71626290519703</c:v>
                </c:pt>
                <c:pt idx="152">
                  <c:v>388.38454797853296</c:v>
                </c:pt>
                <c:pt idx="153">
                  <c:v>843.04719891443676</c:v>
                </c:pt>
                <c:pt idx="154">
                  <c:v>839.89899222024712</c:v>
                </c:pt>
                <c:pt idx="155">
                  <c:v>832.08626975643756</c:v>
                </c:pt>
                <c:pt idx="156">
                  <c:v>654.10244233793651</c:v>
                </c:pt>
                <c:pt idx="157">
                  <c:v>657.91697437096354</c:v>
                </c:pt>
                <c:pt idx="158">
                  <c:v>664.9741215848278</c:v>
                </c:pt>
                <c:pt idx="159">
                  <c:v>661.19491059593076</c:v>
                </c:pt>
                <c:pt idx="160">
                  <c:v>558.67136352175305</c:v>
                </c:pt>
                <c:pt idx="161">
                  <c:v>290.5074269633609</c:v>
                </c:pt>
                <c:pt idx="162">
                  <c:v>656.1743535711604</c:v>
                </c:pt>
                <c:pt idx="163">
                  <c:v>656.20431917981114</c:v>
                </c:pt>
                <c:pt idx="164">
                  <c:v>388.01793418403759</c:v>
                </c:pt>
                <c:pt idx="165">
                  <c:v>858.0990138132961</c:v>
                </c:pt>
                <c:pt idx="166">
                  <c:v>852.79902154104559</c:v>
                </c:pt>
                <c:pt idx="167">
                  <c:v>863.62957374886662</c:v>
                </c:pt>
                <c:pt idx="168">
                  <c:v>680.92010184292189</c:v>
                </c:pt>
                <c:pt idx="169">
                  <c:v>673.54078048158055</c:v>
                </c:pt>
                <c:pt idx="170">
                  <c:v>669.54451157136486</c:v>
                </c:pt>
                <c:pt idx="171">
                  <c:v>674.93508022862557</c:v>
                </c:pt>
                <c:pt idx="172">
                  <c:v>575.04830544233096</c:v>
                </c:pt>
                <c:pt idx="173">
                  <c:v>302.92115869068493</c:v>
                </c:pt>
                <c:pt idx="174">
                  <c:v>688.74852022567529</c:v>
                </c:pt>
                <c:pt idx="175">
                  <c:v>671.74823036459168</c:v>
                </c:pt>
                <c:pt idx="176">
                  <c:v>405.75425421072362</c:v>
                </c:pt>
                <c:pt idx="177">
                  <c:v>869.31640453206887</c:v>
                </c:pt>
                <c:pt idx="178">
                  <c:v>871.94419336329304</c:v>
                </c:pt>
                <c:pt idx="179">
                  <c:v>887.22187738017033</c:v>
                </c:pt>
                <c:pt idx="180">
                  <c:v>700.37065896361935</c:v>
                </c:pt>
                <c:pt idx="181">
                  <c:v>707.29609890542679</c:v>
                </c:pt>
                <c:pt idx="182">
                  <c:v>697.36662129987963</c:v>
                </c:pt>
                <c:pt idx="183">
                  <c:v>697.61139087793242</c:v>
                </c:pt>
                <c:pt idx="184">
                  <c:v>598.62188129736774</c:v>
                </c:pt>
                <c:pt idx="185">
                  <c:v>298.69623919538697</c:v>
                </c:pt>
                <c:pt idx="186">
                  <c:v>690.69520024344308</c:v>
                </c:pt>
                <c:pt idx="187">
                  <c:v>688.79731531595507</c:v>
                </c:pt>
                <c:pt idx="188">
                  <c:v>413.66757396446928</c:v>
                </c:pt>
                <c:pt idx="189">
                  <c:v>895.3055716048857</c:v>
                </c:pt>
                <c:pt idx="190">
                  <c:v>895.95069074988817</c:v>
                </c:pt>
                <c:pt idx="191">
                  <c:v>905.90358191827568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9-456F-9A01-3E8141AE814E}"/>
            </c:ext>
          </c:extLst>
        </c:ser>
        <c:ser>
          <c:idx val="0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Pronosticos!$C$12:$C$203</c:f>
              <c:strCache>
                <c:ptCount val="180"/>
                <c:pt idx="0">
                  <c:v>Enero2001</c:v>
                </c:pt>
                <c:pt idx="1">
                  <c:v>Febrero2001</c:v>
                </c:pt>
                <c:pt idx="2">
                  <c:v>Marzo2001</c:v>
                </c:pt>
                <c:pt idx="3">
                  <c:v>Abril2001</c:v>
                </c:pt>
                <c:pt idx="4">
                  <c:v>Mayo2001</c:v>
                </c:pt>
                <c:pt idx="5">
                  <c:v>Junio2001</c:v>
                </c:pt>
                <c:pt idx="6">
                  <c:v>Julio2001</c:v>
                </c:pt>
                <c:pt idx="7">
                  <c:v>Agosto2001</c:v>
                </c:pt>
                <c:pt idx="8">
                  <c:v>Septiembre2001</c:v>
                </c:pt>
                <c:pt idx="9">
                  <c:v>Octubre2001</c:v>
                </c:pt>
                <c:pt idx="10">
                  <c:v>Noviembre2001</c:v>
                </c:pt>
                <c:pt idx="11">
                  <c:v>Diciembre2001</c:v>
                </c:pt>
                <c:pt idx="12">
                  <c:v>Enero2002</c:v>
                </c:pt>
                <c:pt idx="13">
                  <c:v>Febrero2002</c:v>
                </c:pt>
                <c:pt idx="14">
                  <c:v>Marzo2002</c:v>
                </c:pt>
                <c:pt idx="15">
                  <c:v>Abril2002</c:v>
                </c:pt>
                <c:pt idx="16">
                  <c:v>Mayo2002</c:v>
                </c:pt>
                <c:pt idx="17">
                  <c:v>Junio2002</c:v>
                </c:pt>
                <c:pt idx="18">
                  <c:v>Julio2002</c:v>
                </c:pt>
                <c:pt idx="19">
                  <c:v>Agosto2002</c:v>
                </c:pt>
                <c:pt idx="20">
                  <c:v>Septiembre2002</c:v>
                </c:pt>
                <c:pt idx="21">
                  <c:v>Octubre2002</c:v>
                </c:pt>
                <c:pt idx="22">
                  <c:v>Noviembre2002</c:v>
                </c:pt>
                <c:pt idx="23">
                  <c:v>Diciembre2002</c:v>
                </c:pt>
                <c:pt idx="24">
                  <c:v>Enero2003</c:v>
                </c:pt>
                <c:pt idx="25">
                  <c:v>Febrero2003</c:v>
                </c:pt>
                <c:pt idx="26">
                  <c:v>Marzo2003</c:v>
                </c:pt>
                <c:pt idx="27">
                  <c:v>Abril2003</c:v>
                </c:pt>
                <c:pt idx="28">
                  <c:v>Mayo2003</c:v>
                </c:pt>
                <c:pt idx="29">
                  <c:v>Junio2003</c:v>
                </c:pt>
                <c:pt idx="30">
                  <c:v>Julio2003</c:v>
                </c:pt>
                <c:pt idx="31">
                  <c:v>Agosto2003</c:v>
                </c:pt>
                <c:pt idx="32">
                  <c:v>Septiembre2003</c:v>
                </c:pt>
                <c:pt idx="33">
                  <c:v>Octubre2003</c:v>
                </c:pt>
                <c:pt idx="34">
                  <c:v>Noviembre2003</c:v>
                </c:pt>
                <c:pt idx="35">
                  <c:v>Diciembre2003</c:v>
                </c:pt>
                <c:pt idx="36">
                  <c:v>Enero2004</c:v>
                </c:pt>
                <c:pt idx="37">
                  <c:v>Febrero2004</c:v>
                </c:pt>
                <c:pt idx="38">
                  <c:v>Marzo2004</c:v>
                </c:pt>
                <c:pt idx="39">
                  <c:v>Abril2004</c:v>
                </c:pt>
                <c:pt idx="40">
                  <c:v>Mayo2004</c:v>
                </c:pt>
                <c:pt idx="41">
                  <c:v>Junio2004</c:v>
                </c:pt>
                <c:pt idx="42">
                  <c:v>Julio2004</c:v>
                </c:pt>
                <c:pt idx="43">
                  <c:v>Agosto2004</c:v>
                </c:pt>
                <c:pt idx="44">
                  <c:v>Septiembre2004</c:v>
                </c:pt>
                <c:pt idx="45">
                  <c:v>Octubre2004</c:v>
                </c:pt>
                <c:pt idx="46">
                  <c:v>Noviembre2004</c:v>
                </c:pt>
                <c:pt idx="47">
                  <c:v>Diciembre2004</c:v>
                </c:pt>
                <c:pt idx="48">
                  <c:v>Enero2005</c:v>
                </c:pt>
                <c:pt idx="49">
                  <c:v>Febrero2005</c:v>
                </c:pt>
                <c:pt idx="50">
                  <c:v>Marzo2005</c:v>
                </c:pt>
                <c:pt idx="51">
                  <c:v>Abril2005</c:v>
                </c:pt>
                <c:pt idx="52">
                  <c:v>Mayo2005</c:v>
                </c:pt>
                <c:pt idx="53">
                  <c:v>Junio2005</c:v>
                </c:pt>
                <c:pt idx="54">
                  <c:v>Julio2005</c:v>
                </c:pt>
                <c:pt idx="55">
                  <c:v>Agosto2005</c:v>
                </c:pt>
                <c:pt idx="56">
                  <c:v>Septiembre2005</c:v>
                </c:pt>
                <c:pt idx="57">
                  <c:v>Octubre2005</c:v>
                </c:pt>
                <c:pt idx="58">
                  <c:v>Noviembre2005</c:v>
                </c:pt>
                <c:pt idx="59">
                  <c:v>Diciembre2005</c:v>
                </c:pt>
                <c:pt idx="60">
                  <c:v>Enero2006</c:v>
                </c:pt>
                <c:pt idx="61">
                  <c:v>Febrero2006</c:v>
                </c:pt>
                <c:pt idx="62">
                  <c:v>Marzo2006</c:v>
                </c:pt>
                <c:pt idx="63">
                  <c:v>Abril2006</c:v>
                </c:pt>
                <c:pt idx="64">
                  <c:v>Mayo2006</c:v>
                </c:pt>
                <c:pt idx="65">
                  <c:v>Junio2006</c:v>
                </c:pt>
                <c:pt idx="66">
                  <c:v>Julio2006</c:v>
                </c:pt>
                <c:pt idx="67">
                  <c:v>Agosto2006</c:v>
                </c:pt>
                <c:pt idx="68">
                  <c:v>Septiembre2006</c:v>
                </c:pt>
                <c:pt idx="69">
                  <c:v>Octubre2006</c:v>
                </c:pt>
                <c:pt idx="70">
                  <c:v>Noviembre2006</c:v>
                </c:pt>
                <c:pt idx="71">
                  <c:v>Diciembre2006</c:v>
                </c:pt>
                <c:pt idx="72">
                  <c:v>Enero2007</c:v>
                </c:pt>
                <c:pt idx="73">
                  <c:v>Febrero2007</c:v>
                </c:pt>
                <c:pt idx="74">
                  <c:v>Marzo2007</c:v>
                </c:pt>
                <c:pt idx="75">
                  <c:v>Abril2007</c:v>
                </c:pt>
                <c:pt idx="76">
                  <c:v>Mayo2007</c:v>
                </c:pt>
                <c:pt idx="77">
                  <c:v>Junio2007</c:v>
                </c:pt>
                <c:pt idx="78">
                  <c:v>Julio2007</c:v>
                </c:pt>
                <c:pt idx="79">
                  <c:v>Agosto2007</c:v>
                </c:pt>
                <c:pt idx="80">
                  <c:v>Septiembre2007</c:v>
                </c:pt>
                <c:pt idx="81">
                  <c:v>Octubre2007</c:v>
                </c:pt>
                <c:pt idx="82">
                  <c:v>Noviembre2007</c:v>
                </c:pt>
                <c:pt idx="83">
                  <c:v>Diciembre2007</c:v>
                </c:pt>
                <c:pt idx="84">
                  <c:v>Enero2008</c:v>
                </c:pt>
                <c:pt idx="85">
                  <c:v>Febrero2008</c:v>
                </c:pt>
                <c:pt idx="86">
                  <c:v>Marzo2008</c:v>
                </c:pt>
                <c:pt idx="87">
                  <c:v>Abril2008</c:v>
                </c:pt>
                <c:pt idx="88">
                  <c:v>Mayo2008</c:v>
                </c:pt>
                <c:pt idx="89">
                  <c:v>Junio2008</c:v>
                </c:pt>
                <c:pt idx="90">
                  <c:v>Julio2008</c:v>
                </c:pt>
                <c:pt idx="91">
                  <c:v>Agosto2008</c:v>
                </c:pt>
                <c:pt idx="92">
                  <c:v>Septiembre2008</c:v>
                </c:pt>
                <c:pt idx="93">
                  <c:v>Octubre2008</c:v>
                </c:pt>
                <c:pt idx="94">
                  <c:v>Noviembre2008</c:v>
                </c:pt>
                <c:pt idx="95">
                  <c:v>Diciembre2008</c:v>
                </c:pt>
                <c:pt idx="96">
                  <c:v>Enero2009</c:v>
                </c:pt>
                <c:pt idx="97">
                  <c:v>Febrero2009</c:v>
                </c:pt>
                <c:pt idx="98">
                  <c:v>Marzo2009</c:v>
                </c:pt>
                <c:pt idx="99">
                  <c:v>Abril2009</c:v>
                </c:pt>
                <c:pt idx="100">
                  <c:v>Mayo2009</c:v>
                </c:pt>
                <c:pt idx="101">
                  <c:v>Junio2009</c:v>
                </c:pt>
                <c:pt idx="102">
                  <c:v>Julio2009</c:v>
                </c:pt>
                <c:pt idx="103">
                  <c:v>Agosto2009</c:v>
                </c:pt>
                <c:pt idx="104">
                  <c:v>Septiembre2009</c:v>
                </c:pt>
                <c:pt idx="105">
                  <c:v>Octubre2009</c:v>
                </c:pt>
                <c:pt idx="106">
                  <c:v>Noviembre2009</c:v>
                </c:pt>
                <c:pt idx="107">
                  <c:v>Diciembre2009</c:v>
                </c:pt>
                <c:pt idx="108">
                  <c:v>Enero2010</c:v>
                </c:pt>
                <c:pt idx="109">
                  <c:v>Febrero2010</c:v>
                </c:pt>
                <c:pt idx="110">
                  <c:v>Marzo2010</c:v>
                </c:pt>
                <c:pt idx="111">
                  <c:v>Abril2010</c:v>
                </c:pt>
                <c:pt idx="112">
                  <c:v>Mayo2010</c:v>
                </c:pt>
                <c:pt idx="113">
                  <c:v>Junio2010</c:v>
                </c:pt>
                <c:pt idx="114">
                  <c:v>Julio2010</c:v>
                </c:pt>
                <c:pt idx="115">
                  <c:v>Agosto2010</c:v>
                </c:pt>
                <c:pt idx="116">
                  <c:v>Septiembre2010</c:v>
                </c:pt>
                <c:pt idx="117">
                  <c:v>Octubre2010</c:v>
                </c:pt>
                <c:pt idx="118">
                  <c:v>Noviembre2010</c:v>
                </c:pt>
                <c:pt idx="119">
                  <c:v>Diciembre2010</c:v>
                </c:pt>
                <c:pt idx="120">
                  <c:v>Enero2011</c:v>
                </c:pt>
                <c:pt idx="121">
                  <c:v>Febrero2011</c:v>
                </c:pt>
                <c:pt idx="122">
                  <c:v>Marzo2011</c:v>
                </c:pt>
                <c:pt idx="123">
                  <c:v>Abril2011</c:v>
                </c:pt>
                <c:pt idx="124">
                  <c:v>Mayo2011</c:v>
                </c:pt>
                <c:pt idx="125">
                  <c:v>Junio2011</c:v>
                </c:pt>
                <c:pt idx="126">
                  <c:v>Julio2011</c:v>
                </c:pt>
                <c:pt idx="127">
                  <c:v>Agosto2011</c:v>
                </c:pt>
                <c:pt idx="128">
                  <c:v>Septiembre2011</c:v>
                </c:pt>
                <c:pt idx="129">
                  <c:v>Octubre2011</c:v>
                </c:pt>
                <c:pt idx="130">
                  <c:v>Noviembre2011</c:v>
                </c:pt>
                <c:pt idx="131">
                  <c:v>Diciembre2011</c:v>
                </c:pt>
                <c:pt idx="132">
                  <c:v>Enero2012</c:v>
                </c:pt>
                <c:pt idx="133">
                  <c:v>Febrero2012</c:v>
                </c:pt>
                <c:pt idx="134">
                  <c:v>Marzo2012</c:v>
                </c:pt>
                <c:pt idx="135">
                  <c:v>Abril2012</c:v>
                </c:pt>
                <c:pt idx="136">
                  <c:v>Mayo2012</c:v>
                </c:pt>
                <c:pt idx="137">
                  <c:v>Junio2012</c:v>
                </c:pt>
                <c:pt idx="138">
                  <c:v>Julio2012</c:v>
                </c:pt>
                <c:pt idx="139">
                  <c:v>Agosto2012</c:v>
                </c:pt>
                <c:pt idx="140">
                  <c:v>Septiembre2012</c:v>
                </c:pt>
                <c:pt idx="141">
                  <c:v>Octubre2012</c:v>
                </c:pt>
                <c:pt idx="142">
                  <c:v>Noviembre2012</c:v>
                </c:pt>
                <c:pt idx="143">
                  <c:v>Diciembre2012</c:v>
                </c:pt>
                <c:pt idx="144">
                  <c:v>Enero2013</c:v>
                </c:pt>
                <c:pt idx="145">
                  <c:v>Febrero2013</c:v>
                </c:pt>
                <c:pt idx="146">
                  <c:v>Marzo2013</c:v>
                </c:pt>
                <c:pt idx="147">
                  <c:v>Abril2013</c:v>
                </c:pt>
                <c:pt idx="148">
                  <c:v>Mayo2013</c:v>
                </c:pt>
                <c:pt idx="149">
                  <c:v>Junio2013</c:v>
                </c:pt>
                <c:pt idx="150">
                  <c:v>Julio2013</c:v>
                </c:pt>
                <c:pt idx="151">
                  <c:v>Agosto2013</c:v>
                </c:pt>
                <c:pt idx="152">
                  <c:v>Septiembre2013</c:v>
                </c:pt>
                <c:pt idx="153">
                  <c:v>Octubre2013</c:v>
                </c:pt>
                <c:pt idx="154">
                  <c:v>Noviembre2013</c:v>
                </c:pt>
                <c:pt idx="155">
                  <c:v>Diciembre2013</c:v>
                </c:pt>
                <c:pt idx="156">
                  <c:v>Enero2014</c:v>
                </c:pt>
                <c:pt idx="157">
                  <c:v>Febrero2014</c:v>
                </c:pt>
                <c:pt idx="158">
                  <c:v>Marzo2014</c:v>
                </c:pt>
                <c:pt idx="159">
                  <c:v>Abril2014</c:v>
                </c:pt>
                <c:pt idx="160">
                  <c:v>Mayo2014</c:v>
                </c:pt>
                <c:pt idx="161">
                  <c:v>Junio2014</c:v>
                </c:pt>
                <c:pt idx="162">
                  <c:v>Julio2014</c:v>
                </c:pt>
                <c:pt idx="163">
                  <c:v>Agosto2014</c:v>
                </c:pt>
                <c:pt idx="164">
                  <c:v>Septiembre2014</c:v>
                </c:pt>
                <c:pt idx="165">
                  <c:v>Octubre2014</c:v>
                </c:pt>
                <c:pt idx="166">
                  <c:v>Noviembre2014</c:v>
                </c:pt>
                <c:pt idx="167">
                  <c:v>Diciembre2014</c:v>
                </c:pt>
                <c:pt idx="168">
                  <c:v>Enero2015</c:v>
                </c:pt>
                <c:pt idx="169">
                  <c:v>Febrero2015</c:v>
                </c:pt>
                <c:pt idx="170">
                  <c:v>Marzo2015</c:v>
                </c:pt>
                <c:pt idx="171">
                  <c:v>Abril2015</c:v>
                </c:pt>
                <c:pt idx="172">
                  <c:v>Mayo2015</c:v>
                </c:pt>
                <c:pt idx="173">
                  <c:v>Junio2015</c:v>
                </c:pt>
                <c:pt idx="174">
                  <c:v>Julio2015</c:v>
                </c:pt>
                <c:pt idx="175">
                  <c:v>Agosto2015</c:v>
                </c:pt>
                <c:pt idx="176">
                  <c:v>Septiembre2015</c:v>
                </c:pt>
                <c:pt idx="177">
                  <c:v>Octubre2015</c:v>
                </c:pt>
                <c:pt idx="178">
                  <c:v>Noviembre2015</c:v>
                </c:pt>
                <c:pt idx="179">
                  <c:v>Diciembre2015</c:v>
                </c:pt>
              </c:strCache>
            </c:strRef>
          </c:cat>
          <c:val>
            <c:numRef>
              <c:f>Pronosticos!$N$12:$N$191</c:f>
              <c:numCache>
                <c:formatCode>General</c:formatCode>
                <c:ptCount val="180"/>
                <c:pt idx="0">
                  <c:v>394</c:v>
                </c:pt>
                <c:pt idx="1">
                  <c:v>410</c:v>
                </c:pt>
                <c:pt idx="2">
                  <c:v>407</c:v>
                </c:pt>
                <c:pt idx="3">
                  <c:v>391</c:v>
                </c:pt>
                <c:pt idx="4">
                  <c:v>297</c:v>
                </c:pt>
                <c:pt idx="5">
                  <c:v>146</c:v>
                </c:pt>
                <c:pt idx="6">
                  <c:v>398</c:v>
                </c:pt>
                <c:pt idx="7">
                  <c:v>406</c:v>
                </c:pt>
                <c:pt idx="8">
                  <c:v>260</c:v>
                </c:pt>
                <c:pt idx="9">
                  <c:v>598</c:v>
                </c:pt>
                <c:pt idx="10">
                  <c:v>601</c:v>
                </c:pt>
                <c:pt idx="11">
                  <c:v>596</c:v>
                </c:pt>
                <c:pt idx="12">
                  <c:v>419</c:v>
                </c:pt>
                <c:pt idx="13">
                  <c:v>423</c:v>
                </c:pt>
                <c:pt idx="14">
                  <c:v>419</c:v>
                </c:pt>
                <c:pt idx="15">
                  <c:v>417</c:v>
                </c:pt>
                <c:pt idx="16">
                  <c:v>327</c:v>
                </c:pt>
                <c:pt idx="17">
                  <c:v>159</c:v>
                </c:pt>
                <c:pt idx="18">
                  <c:v>422</c:v>
                </c:pt>
                <c:pt idx="19">
                  <c:v>418</c:v>
                </c:pt>
                <c:pt idx="20">
                  <c:v>254</c:v>
                </c:pt>
                <c:pt idx="21">
                  <c:v>613</c:v>
                </c:pt>
                <c:pt idx="22">
                  <c:v>610</c:v>
                </c:pt>
                <c:pt idx="23">
                  <c:v>622</c:v>
                </c:pt>
                <c:pt idx="24">
                  <c:v>444</c:v>
                </c:pt>
                <c:pt idx="25">
                  <c:v>442</c:v>
                </c:pt>
                <c:pt idx="26">
                  <c:v>430</c:v>
                </c:pt>
                <c:pt idx="27">
                  <c:v>449</c:v>
                </c:pt>
                <c:pt idx="28">
                  <c:v>343</c:v>
                </c:pt>
                <c:pt idx="29">
                  <c:v>172</c:v>
                </c:pt>
                <c:pt idx="30">
                  <c:v>441</c:v>
                </c:pt>
                <c:pt idx="31">
                  <c:v>435</c:v>
                </c:pt>
                <c:pt idx="32">
                  <c:v>267</c:v>
                </c:pt>
                <c:pt idx="33">
                  <c:v>634</c:v>
                </c:pt>
                <c:pt idx="34">
                  <c:v>634</c:v>
                </c:pt>
                <c:pt idx="35">
                  <c:v>649</c:v>
                </c:pt>
                <c:pt idx="36">
                  <c:v>460</c:v>
                </c:pt>
                <c:pt idx="37">
                  <c:v>458</c:v>
                </c:pt>
                <c:pt idx="38">
                  <c:v>456</c:v>
                </c:pt>
                <c:pt idx="39">
                  <c:v>459</c:v>
                </c:pt>
                <c:pt idx="40">
                  <c:v>350</c:v>
                </c:pt>
                <c:pt idx="41">
                  <c:v>173</c:v>
                </c:pt>
                <c:pt idx="42">
                  <c:v>464</c:v>
                </c:pt>
                <c:pt idx="43">
                  <c:v>462</c:v>
                </c:pt>
                <c:pt idx="44">
                  <c:v>282</c:v>
                </c:pt>
                <c:pt idx="45">
                  <c:v>654</c:v>
                </c:pt>
                <c:pt idx="46">
                  <c:v>659</c:v>
                </c:pt>
                <c:pt idx="47">
                  <c:v>666</c:v>
                </c:pt>
                <c:pt idx="48">
                  <c:v>485</c:v>
                </c:pt>
                <c:pt idx="49">
                  <c:v>478</c:v>
                </c:pt>
                <c:pt idx="50">
                  <c:v>485</c:v>
                </c:pt>
                <c:pt idx="51">
                  <c:v>480</c:v>
                </c:pt>
                <c:pt idx="52">
                  <c:v>383</c:v>
                </c:pt>
                <c:pt idx="53">
                  <c:v>195</c:v>
                </c:pt>
                <c:pt idx="54">
                  <c:v>481</c:v>
                </c:pt>
                <c:pt idx="55">
                  <c:v>471</c:v>
                </c:pt>
                <c:pt idx="56">
                  <c:v>290</c:v>
                </c:pt>
                <c:pt idx="57">
                  <c:v>690</c:v>
                </c:pt>
                <c:pt idx="58">
                  <c:v>681</c:v>
                </c:pt>
                <c:pt idx="59">
                  <c:v>678</c:v>
                </c:pt>
                <c:pt idx="60">
                  <c:v>504</c:v>
                </c:pt>
                <c:pt idx="61">
                  <c:v>505</c:v>
                </c:pt>
                <c:pt idx="62">
                  <c:v>502</c:v>
                </c:pt>
                <c:pt idx="63">
                  <c:v>501</c:v>
                </c:pt>
                <c:pt idx="64">
                  <c:v>393</c:v>
                </c:pt>
                <c:pt idx="65">
                  <c:v>190</c:v>
                </c:pt>
                <c:pt idx="66">
                  <c:v>492</c:v>
                </c:pt>
                <c:pt idx="67">
                  <c:v>507</c:v>
                </c:pt>
                <c:pt idx="68">
                  <c:v>300</c:v>
                </c:pt>
                <c:pt idx="69">
                  <c:v>702</c:v>
                </c:pt>
                <c:pt idx="70">
                  <c:v>698</c:v>
                </c:pt>
                <c:pt idx="71">
                  <c:v>694</c:v>
                </c:pt>
                <c:pt idx="72">
                  <c:v>520</c:v>
                </c:pt>
                <c:pt idx="73">
                  <c:v>515</c:v>
                </c:pt>
                <c:pt idx="74">
                  <c:v>522</c:v>
                </c:pt>
                <c:pt idx="75">
                  <c:v>528</c:v>
                </c:pt>
                <c:pt idx="76">
                  <c:v>414</c:v>
                </c:pt>
                <c:pt idx="77">
                  <c:v>210</c:v>
                </c:pt>
                <c:pt idx="78">
                  <c:v>530</c:v>
                </c:pt>
                <c:pt idx="79">
                  <c:v>530</c:v>
                </c:pt>
                <c:pt idx="80">
                  <c:v>312</c:v>
                </c:pt>
                <c:pt idx="81">
                  <c:v>714</c:v>
                </c:pt>
                <c:pt idx="82">
                  <c:v>715</c:v>
                </c:pt>
                <c:pt idx="83">
                  <c:v>714</c:v>
                </c:pt>
                <c:pt idx="84">
                  <c:v>537</c:v>
                </c:pt>
                <c:pt idx="85">
                  <c:v>538</c:v>
                </c:pt>
                <c:pt idx="86">
                  <c:v>547</c:v>
                </c:pt>
                <c:pt idx="87">
                  <c:v>545</c:v>
                </c:pt>
                <c:pt idx="88">
                  <c:v>434</c:v>
                </c:pt>
                <c:pt idx="89">
                  <c:v>212</c:v>
                </c:pt>
                <c:pt idx="90">
                  <c:v>546</c:v>
                </c:pt>
                <c:pt idx="91">
                  <c:v>550</c:v>
                </c:pt>
                <c:pt idx="92">
                  <c:v>311</c:v>
                </c:pt>
                <c:pt idx="93">
                  <c:v>740</c:v>
                </c:pt>
                <c:pt idx="94">
                  <c:v>741</c:v>
                </c:pt>
                <c:pt idx="95">
                  <c:v>747</c:v>
                </c:pt>
                <c:pt idx="96">
                  <c:v>553</c:v>
                </c:pt>
                <c:pt idx="97">
                  <c:v>556</c:v>
                </c:pt>
                <c:pt idx="98">
                  <c:v>566</c:v>
                </c:pt>
                <c:pt idx="99">
                  <c:v>561</c:v>
                </c:pt>
                <c:pt idx="100">
                  <c:v>457</c:v>
                </c:pt>
                <c:pt idx="101">
                  <c:v>225</c:v>
                </c:pt>
                <c:pt idx="102">
                  <c:v>569</c:v>
                </c:pt>
                <c:pt idx="103">
                  <c:v>569</c:v>
                </c:pt>
                <c:pt idx="104">
                  <c:v>333</c:v>
                </c:pt>
                <c:pt idx="105">
                  <c:v>770</c:v>
                </c:pt>
                <c:pt idx="106">
                  <c:v>769</c:v>
                </c:pt>
                <c:pt idx="107">
                  <c:v>758</c:v>
                </c:pt>
                <c:pt idx="108">
                  <c:v>571</c:v>
                </c:pt>
                <c:pt idx="109">
                  <c:v>573</c:v>
                </c:pt>
                <c:pt idx="110">
                  <c:v>587</c:v>
                </c:pt>
                <c:pt idx="111">
                  <c:v>583</c:v>
                </c:pt>
                <c:pt idx="112">
                  <c:v>476</c:v>
                </c:pt>
                <c:pt idx="113">
                  <c:v>246</c:v>
                </c:pt>
                <c:pt idx="114">
                  <c:v>575</c:v>
                </c:pt>
                <c:pt idx="115">
                  <c:v>576</c:v>
                </c:pt>
                <c:pt idx="116">
                  <c:v>330</c:v>
                </c:pt>
                <c:pt idx="117">
                  <c:v>782</c:v>
                </c:pt>
                <c:pt idx="118">
                  <c:v>774</c:v>
                </c:pt>
                <c:pt idx="119">
                  <c:v>771</c:v>
                </c:pt>
                <c:pt idx="120">
                  <c:v>608</c:v>
                </c:pt>
                <c:pt idx="121">
                  <c:v>605</c:v>
                </c:pt>
                <c:pt idx="122">
                  <c:v>606</c:v>
                </c:pt>
                <c:pt idx="123">
                  <c:v>601</c:v>
                </c:pt>
                <c:pt idx="124">
                  <c:v>496</c:v>
                </c:pt>
                <c:pt idx="125">
                  <c:v>252</c:v>
                </c:pt>
                <c:pt idx="126">
                  <c:v>594</c:v>
                </c:pt>
                <c:pt idx="127">
                  <c:v>591</c:v>
                </c:pt>
                <c:pt idx="128">
                  <c:v>360</c:v>
                </c:pt>
                <c:pt idx="129">
                  <c:v>792</c:v>
                </c:pt>
                <c:pt idx="130">
                  <c:v>806</c:v>
                </c:pt>
                <c:pt idx="131">
                  <c:v>793</c:v>
                </c:pt>
                <c:pt idx="132">
                  <c:v>615</c:v>
                </c:pt>
                <c:pt idx="133">
                  <c:v>630</c:v>
                </c:pt>
                <c:pt idx="134">
                  <c:v>610</c:v>
                </c:pt>
                <c:pt idx="135">
                  <c:v>614</c:v>
                </c:pt>
                <c:pt idx="136">
                  <c:v>510</c:v>
                </c:pt>
                <c:pt idx="137">
                  <c:v>259</c:v>
                </c:pt>
                <c:pt idx="138">
                  <c:v>617</c:v>
                </c:pt>
                <c:pt idx="139">
                  <c:v>623</c:v>
                </c:pt>
                <c:pt idx="140">
                  <c:v>366</c:v>
                </c:pt>
                <c:pt idx="141">
                  <c:v>823</c:v>
                </c:pt>
                <c:pt idx="142">
                  <c:v>820</c:v>
                </c:pt>
                <c:pt idx="143">
                  <c:v>813</c:v>
                </c:pt>
                <c:pt idx="144">
                  <c:v>634</c:v>
                </c:pt>
                <c:pt idx="145">
                  <c:v>636</c:v>
                </c:pt>
                <c:pt idx="146">
                  <c:v>644</c:v>
                </c:pt>
                <c:pt idx="147">
                  <c:v>642</c:v>
                </c:pt>
                <c:pt idx="148">
                  <c:v>541</c:v>
                </c:pt>
                <c:pt idx="149">
                  <c:v>273</c:v>
                </c:pt>
                <c:pt idx="150">
                  <c:v>640</c:v>
                </c:pt>
                <c:pt idx="151">
                  <c:v>639</c:v>
                </c:pt>
                <c:pt idx="152">
                  <c:v>370</c:v>
                </c:pt>
                <c:pt idx="153">
                  <c:v>840</c:v>
                </c:pt>
                <c:pt idx="154">
                  <c:v>835</c:v>
                </c:pt>
                <c:pt idx="155">
                  <c:v>847</c:v>
                </c:pt>
                <c:pt idx="156">
                  <c:v>665</c:v>
                </c:pt>
                <c:pt idx="157">
                  <c:v>658</c:v>
                </c:pt>
                <c:pt idx="158">
                  <c:v>652</c:v>
                </c:pt>
                <c:pt idx="159">
                  <c:v>656</c:v>
                </c:pt>
                <c:pt idx="160">
                  <c:v>555</c:v>
                </c:pt>
                <c:pt idx="161">
                  <c:v>281</c:v>
                </c:pt>
                <c:pt idx="162">
                  <c:v>669</c:v>
                </c:pt>
                <c:pt idx="163">
                  <c:v>653</c:v>
                </c:pt>
                <c:pt idx="164">
                  <c:v>387</c:v>
                </c:pt>
                <c:pt idx="165">
                  <c:v>851</c:v>
                </c:pt>
                <c:pt idx="166">
                  <c:v>853</c:v>
                </c:pt>
                <c:pt idx="167">
                  <c:v>868</c:v>
                </c:pt>
                <c:pt idx="168">
                  <c:v>681</c:v>
                </c:pt>
                <c:pt idx="169">
                  <c:v>689</c:v>
                </c:pt>
                <c:pt idx="170">
                  <c:v>680</c:v>
                </c:pt>
                <c:pt idx="171">
                  <c:v>681</c:v>
                </c:pt>
                <c:pt idx="172">
                  <c:v>583</c:v>
                </c:pt>
                <c:pt idx="173">
                  <c:v>282</c:v>
                </c:pt>
                <c:pt idx="174">
                  <c:v>673</c:v>
                </c:pt>
                <c:pt idx="175">
                  <c:v>671</c:v>
                </c:pt>
                <c:pt idx="176">
                  <c:v>395</c:v>
                </c:pt>
                <c:pt idx="177">
                  <c:v>877</c:v>
                </c:pt>
                <c:pt idx="178">
                  <c:v>878</c:v>
                </c:pt>
                <c:pt idx="179">
                  <c:v>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9-456F-9A01-3E8141AE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529967"/>
        <c:axId val="1942515407"/>
      </c:lineChart>
      <c:catAx>
        <c:axId val="194252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2515407"/>
        <c:crosses val="autoZero"/>
        <c:auto val="1"/>
        <c:lblAlgn val="ctr"/>
        <c:lblOffset val="100"/>
        <c:noMultiLvlLbl val="0"/>
      </c:catAx>
      <c:valAx>
        <c:axId val="19425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25299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31</xdr:row>
      <xdr:rowOff>100012</xdr:rowOff>
    </xdr:from>
    <xdr:to>
      <xdr:col>18</xdr:col>
      <xdr:colOff>685800</xdr:colOff>
      <xdr:row>60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89ABED-9FE7-99B9-0757-50F629DDD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31</xdr:row>
      <xdr:rowOff>53340</xdr:rowOff>
    </xdr:from>
    <xdr:to>
      <xdr:col>8</xdr:col>
      <xdr:colOff>320040</xdr:colOff>
      <xdr:row>46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962D3A-CD6E-1FAA-1207-217E90B02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291190</xdr:colOff>
      <xdr:row>9</xdr:row>
      <xdr:rowOff>179613</xdr:rowOff>
    </xdr:from>
    <xdr:to>
      <xdr:col>40</xdr:col>
      <xdr:colOff>225877</xdr:colOff>
      <xdr:row>43</xdr:row>
      <xdr:rowOff>176894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0525B-E41A-44C4-9BE0-0CEA66625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304800</xdr:colOff>
      <xdr:row>46</xdr:row>
      <xdr:rowOff>10885</xdr:rowOff>
    </xdr:from>
    <xdr:to>
      <xdr:col>40</xdr:col>
      <xdr:colOff>239487</xdr:colOff>
      <xdr:row>80</xdr:row>
      <xdr:rowOff>8167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4FED15-80BE-4777-852F-256E998D6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2"/>
  <sheetViews>
    <sheetView topLeftCell="A188" workbookViewId="0">
      <selection activeCell="C33" sqref="C33:C212"/>
    </sheetView>
  </sheetViews>
  <sheetFormatPr baseColWidth="10" defaultColWidth="11.44140625" defaultRowHeight="14.4" x14ac:dyDescent="0.3"/>
  <cols>
    <col min="1" max="1" width="11.44140625" style="2"/>
    <col min="2" max="2" width="14" style="2" bestFit="1" customWidth="1"/>
    <col min="3" max="16384" width="11.44140625" style="2"/>
  </cols>
  <sheetData>
    <row r="1" spans="1:17" x14ac:dyDescent="0.3">
      <c r="B1" s="5"/>
      <c r="C1" s="42" t="s">
        <v>13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4"/>
    </row>
    <row r="2" spans="1:17" ht="15" thickBot="1" x14ac:dyDescent="0.35">
      <c r="B2" s="6" t="s">
        <v>0</v>
      </c>
      <c r="C2" s="9">
        <v>2001</v>
      </c>
      <c r="D2" s="3">
        <v>2002</v>
      </c>
      <c r="E2" s="3">
        <v>2003</v>
      </c>
      <c r="F2" s="3">
        <v>2004</v>
      </c>
      <c r="G2" s="3">
        <v>2005</v>
      </c>
      <c r="H2" s="3">
        <v>2006</v>
      </c>
      <c r="I2" s="3">
        <v>2007</v>
      </c>
      <c r="J2" s="3">
        <v>2008</v>
      </c>
      <c r="K2" s="3">
        <v>2009</v>
      </c>
      <c r="L2" s="3">
        <v>2010</v>
      </c>
      <c r="M2" s="3">
        <v>2011</v>
      </c>
      <c r="N2" s="3">
        <v>2012</v>
      </c>
      <c r="O2" s="3">
        <v>2013</v>
      </c>
      <c r="P2" s="3">
        <v>2014</v>
      </c>
      <c r="Q2" s="6">
        <v>2015</v>
      </c>
    </row>
    <row r="3" spans="1:17" ht="15" thickTop="1" x14ac:dyDescent="0.3">
      <c r="A3" s="2">
        <v>1</v>
      </c>
      <c r="B3" s="7" t="s">
        <v>1</v>
      </c>
      <c r="C3" s="10">
        <v>208</v>
      </c>
      <c r="D3" s="1">
        <v>214</v>
      </c>
      <c r="E3" s="1">
        <v>215</v>
      </c>
      <c r="F3" s="1">
        <v>226</v>
      </c>
      <c r="G3" s="1">
        <v>237</v>
      </c>
      <c r="H3" s="1">
        <v>240</v>
      </c>
      <c r="I3" s="1">
        <v>252</v>
      </c>
      <c r="J3" s="1">
        <v>262</v>
      </c>
      <c r="K3" s="1">
        <v>281</v>
      </c>
      <c r="L3" s="1">
        <v>289</v>
      </c>
      <c r="M3" s="1">
        <v>297</v>
      </c>
      <c r="N3" s="1">
        <v>313</v>
      </c>
      <c r="O3" s="1">
        <v>322</v>
      </c>
      <c r="P3" s="1">
        <v>323</v>
      </c>
      <c r="Q3" s="5">
        <v>349</v>
      </c>
    </row>
    <row r="4" spans="1:17" x14ac:dyDescent="0.3">
      <c r="A4" s="2">
        <v>2</v>
      </c>
      <c r="B4" s="7" t="s">
        <v>2</v>
      </c>
      <c r="C4" s="10">
        <v>203</v>
      </c>
      <c r="D4" s="1">
        <v>220</v>
      </c>
      <c r="E4" s="1">
        <v>227</v>
      </c>
      <c r="F4" s="1">
        <v>230</v>
      </c>
      <c r="G4" s="1">
        <v>236</v>
      </c>
      <c r="H4" s="1">
        <v>242</v>
      </c>
      <c r="I4" s="1">
        <v>258</v>
      </c>
      <c r="J4" s="1">
        <v>278</v>
      </c>
      <c r="K4" s="1">
        <v>270</v>
      </c>
      <c r="L4" s="1">
        <v>290</v>
      </c>
      <c r="M4" s="1">
        <v>300</v>
      </c>
      <c r="N4" s="1">
        <v>300</v>
      </c>
      <c r="O4" s="1">
        <v>323</v>
      </c>
      <c r="P4" s="1">
        <v>323</v>
      </c>
      <c r="Q4" s="5">
        <v>349</v>
      </c>
    </row>
    <row r="5" spans="1:17" x14ac:dyDescent="0.3">
      <c r="A5" s="2">
        <v>3</v>
      </c>
      <c r="B5" s="7" t="s">
        <v>3</v>
      </c>
      <c r="C5" s="10">
        <v>344</v>
      </c>
      <c r="D5" s="1">
        <v>352</v>
      </c>
      <c r="E5" s="1">
        <v>362</v>
      </c>
      <c r="F5" s="1">
        <v>373</v>
      </c>
      <c r="G5" s="1">
        <v>394</v>
      </c>
      <c r="H5" s="1">
        <v>399</v>
      </c>
      <c r="I5" s="1">
        <v>418</v>
      </c>
      <c r="J5" s="1">
        <v>427</v>
      </c>
      <c r="K5" s="1">
        <v>436</v>
      </c>
      <c r="L5" s="1">
        <v>447</v>
      </c>
      <c r="M5" s="1">
        <v>447</v>
      </c>
      <c r="N5" s="1">
        <v>451</v>
      </c>
      <c r="O5" s="1">
        <v>479</v>
      </c>
      <c r="P5" s="1">
        <v>470</v>
      </c>
      <c r="Q5" s="5">
        <v>500</v>
      </c>
    </row>
    <row r="6" spans="1:17" x14ac:dyDescent="0.3">
      <c r="A6" s="2">
        <v>4</v>
      </c>
      <c r="B6" s="7" t="s">
        <v>4</v>
      </c>
      <c r="C6" s="10">
        <v>194</v>
      </c>
      <c r="D6" s="1">
        <v>203</v>
      </c>
      <c r="E6" s="1">
        <v>201</v>
      </c>
      <c r="F6" s="1">
        <v>212</v>
      </c>
      <c r="G6" s="1">
        <v>221</v>
      </c>
      <c r="H6" s="1">
        <v>245</v>
      </c>
      <c r="I6" s="1">
        <v>248</v>
      </c>
      <c r="J6" s="1">
        <v>265</v>
      </c>
      <c r="K6" s="1">
        <v>269</v>
      </c>
      <c r="L6" s="1">
        <v>283</v>
      </c>
      <c r="M6" s="1">
        <v>298</v>
      </c>
      <c r="N6" s="1">
        <v>305</v>
      </c>
      <c r="O6" s="1">
        <v>300</v>
      </c>
      <c r="P6" s="1">
        <v>319</v>
      </c>
      <c r="Q6" s="5">
        <v>322</v>
      </c>
    </row>
    <row r="7" spans="1:17" x14ac:dyDescent="0.3">
      <c r="A7" s="2">
        <v>5</v>
      </c>
      <c r="B7" s="7" t="s">
        <v>5</v>
      </c>
      <c r="C7" s="10">
        <v>125</v>
      </c>
      <c r="D7" s="1">
        <v>127</v>
      </c>
      <c r="E7" s="1">
        <v>144</v>
      </c>
      <c r="F7" s="1">
        <v>147</v>
      </c>
      <c r="G7" s="1">
        <v>141</v>
      </c>
      <c r="H7" s="1">
        <v>153</v>
      </c>
      <c r="I7" s="1">
        <v>158</v>
      </c>
      <c r="J7" s="1">
        <v>154</v>
      </c>
      <c r="K7" s="1">
        <v>172</v>
      </c>
      <c r="L7" s="1">
        <v>174</v>
      </c>
      <c r="M7" s="1">
        <v>177</v>
      </c>
      <c r="N7" s="1">
        <v>172</v>
      </c>
      <c r="O7" s="1">
        <v>190</v>
      </c>
      <c r="P7" s="1">
        <v>183</v>
      </c>
      <c r="Q7" s="5">
        <v>192</v>
      </c>
    </row>
    <row r="8" spans="1:17" x14ac:dyDescent="0.3">
      <c r="A8" s="2">
        <v>6</v>
      </c>
      <c r="B8" s="7" t="s">
        <v>6</v>
      </c>
      <c r="C8" s="10">
        <v>179</v>
      </c>
      <c r="D8" s="1">
        <v>193</v>
      </c>
      <c r="E8" s="1">
        <v>198</v>
      </c>
      <c r="F8" s="1">
        <v>212</v>
      </c>
      <c r="G8" s="1">
        <v>234</v>
      </c>
      <c r="H8" s="1">
        <v>254</v>
      </c>
      <c r="I8" s="1">
        <v>259</v>
      </c>
      <c r="J8" s="1">
        <v>286</v>
      </c>
      <c r="K8" s="1">
        <v>290</v>
      </c>
      <c r="L8" s="1">
        <v>315</v>
      </c>
      <c r="M8" s="1">
        <v>324</v>
      </c>
      <c r="N8" s="1">
        <v>350</v>
      </c>
      <c r="O8" s="1">
        <v>354</v>
      </c>
      <c r="P8" s="1">
        <v>377</v>
      </c>
      <c r="Q8" s="5">
        <v>378</v>
      </c>
    </row>
    <row r="9" spans="1:17" x14ac:dyDescent="0.3">
      <c r="A9" s="2">
        <v>7</v>
      </c>
      <c r="B9" s="7" t="s">
        <v>7</v>
      </c>
      <c r="C9" s="10">
        <v>249</v>
      </c>
      <c r="D9" s="1">
        <v>274</v>
      </c>
      <c r="E9" s="1">
        <v>287</v>
      </c>
      <c r="F9" s="1">
        <v>296</v>
      </c>
      <c r="G9" s="1">
        <v>308</v>
      </c>
      <c r="H9" s="1">
        <v>333</v>
      </c>
      <c r="I9" s="1">
        <v>348</v>
      </c>
      <c r="J9" s="1">
        <v>355</v>
      </c>
      <c r="K9" s="1">
        <v>368</v>
      </c>
      <c r="L9" s="1">
        <v>380</v>
      </c>
      <c r="M9" s="1">
        <v>401</v>
      </c>
      <c r="N9" s="1">
        <v>425</v>
      </c>
      <c r="O9" s="1">
        <v>441</v>
      </c>
      <c r="P9" s="1">
        <v>443</v>
      </c>
      <c r="Q9" s="5">
        <v>458</v>
      </c>
    </row>
    <row r="10" spans="1:17" x14ac:dyDescent="0.3">
      <c r="A10" s="2">
        <v>8</v>
      </c>
      <c r="B10" s="7" t="s">
        <v>8</v>
      </c>
      <c r="C10" s="10">
        <v>303</v>
      </c>
      <c r="D10" s="1">
        <v>315</v>
      </c>
      <c r="E10" s="1">
        <v>324</v>
      </c>
      <c r="F10" s="1">
        <v>349</v>
      </c>
      <c r="G10" s="1">
        <v>358</v>
      </c>
      <c r="H10" s="1">
        <v>366</v>
      </c>
      <c r="I10" s="1">
        <v>375</v>
      </c>
      <c r="J10" s="1">
        <v>400</v>
      </c>
      <c r="K10" s="1">
        <v>425</v>
      </c>
      <c r="L10" s="1">
        <v>440</v>
      </c>
      <c r="M10" s="1">
        <v>455</v>
      </c>
      <c r="N10" s="1">
        <v>453</v>
      </c>
      <c r="O10" s="1">
        <v>481</v>
      </c>
      <c r="P10" s="1">
        <v>480</v>
      </c>
      <c r="Q10" s="5">
        <v>513</v>
      </c>
    </row>
    <row r="11" spans="1:17" x14ac:dyDescent="0.3">
      <c r="A11" s="2">
        <v>9</v>
      </c>
      <c r="B11" s="7" t="s">
        <v>9</v>
      </c>
      <c r="C11" s="10">
        <v>491</v>
      </c>
      <c r="D11" s="1">
        <v>528</v>
      </c>
      <c r="E11" s="1">
        <v>549</v>
      </c>
      <c r="F11" s="1">
        <v>567</v>
      </c>
      <c r="G11" s="1">
        <v>575</v>
      </c>
      <c r="H11" s="1">
        <v>609</v>
      </c>
      <c r="I11" s="1">
        <v>626</v>
      </c>
      <c r="J11" s="1">
        <v>637</v>
      </c>
      <c r="K11" s="1">
        <v>667</v>
      </c>
      <c r="L11" s="1">
        <v>672</v>
      </c>
      <c r="M11" s="1">
        <v>691</v>
      </c>
      <c r="N11" s="1">
        <v>717</v>
      </c>
      <c r="O11" s="1">
        <v>732</v>
      </c>
      <c r="P11" s="1">
        <v>764</v>
      </c>
      <c r="Q11" s="5">
        <v>789</v>
      </c>
    </row>
    <row r="12" spans="1:17" x14ac:dyDescent="0.3">
      <c r="A12" s="2">
        <v>10</v>
      </c>
      <c r="B12" s="7" t="s">
        <v>10</v>
      </c>
      <c r="C12" s="10">
        <v>652</v>
      </c>
      <c r="D12" s="1">
        <v>668</v>
      </c>
      <c r="E12" s="1">
        <v>683</v>
      </c>
      <c r="F12" s="1">
        <v>719</v>
      </c>
      <c r="G12" s="1">
        <v>737</v>
      </c>
      <c r="H12" s="1">
        <v>749</v>
      </c>
      <c r="I12" s="1">
        <v>763</v>
      </c>
      <c r="J12" s="1">
        <v>793</v>
      </c>
      <c r="K12" s="1">
        <v>805</v>
      </c>
      <c r="L12" s="1">
        <v>832</v>
      </c>
      <c r="M12" s="1">
        <v>842</v>
      </c>
      <c r="N12" s="1">
        <v>874</v>
      </c>
      <c r="O12" s="1">
        <v>894</v>
      </c>
      <c r="P12" s="1">
        <v>913</v>
      </c>
      <c r="Q12" s="5">
        <v>939</v>
      </c>
    </row>
    <row r="13" spans="1:17" x14ac:dyDescent="0.3">
      <c r="A13" s="2">
        <v>11</v>
      </c>
      <c r="B13" s="7" t="s">
        <v>11</v>
      </c>
      <c r="C13" s="10">
        <v>701</v>
      </c>
      <c r="D13" s="1">
        <v>728</v>
      </c>
      <c r="E13" s="1">
        <v>731</v>
      </c>
      <c r="F13" s="1">
        <v>766</v>
      </c>
      <c r="G13" s="1">
        <v>784</v>
      </c>
      <c r="H13" s="1">
        <v>793</v>
      </c>
      <c r="I13" s="1">
        <v>820</v>
      </c>
      <c r="J13" s="1">
        <v>843</v>
      </c>
      <c r="K13" s="1">
        <v>851</v>
      </c>
      <c r="L13" s="1">
        <v>890</v>
      </c>
      <c r="M13" s="1">
        <v>904</v>
      </c>
      <c r="N13" s="1">
        <v>919</v>
      </c>
      <c r="O13" s="1">
        <v>939</v>
      </c>
      <c r="P13" s="1">
        <v>958</v>
      </c>
      <c r="Q13" s="5">
        <v>983</v>
      </c>
    </row>
    <row r="14" spans="1:17" ht="15" thickBot="1" x14ac:dyDescent="0.35">
      <c r="A14" s="2">
        <v>12</v>
      </c>
      <c r="B14" s="8" t="s">
        <v>12</v>
      </c>
      <c r="C14" s="11">
        <v>898</v>
      </c>
      <c r="D14" s="4">
        <v>910</v>
      </c>
      <c r="E14" s="4">
        <v>947</v>
      </c>
      <c r="F14" s="4">
        <v>967</v>
      </c>
      <c r="G14" s="4">
        <v>990</v>
      </c>
      <c r="H14" s="4">
        <v>1005</v>
      </c>
      <c r="I14" s="4">
        <v>1018</v>
      </c>
      <c r="J14" s="4">
        <v>1031</v>
      </c>
      <c r="K14" s="4">
        <v>1057</v>
      </c>
      <c r="L14" s="4">
        <v>1089</v>
      </c>
      <c r="M14" s="4">
        <v>1107</v>
      </c>
      <c r="N14" s="4">
        <v>1123</v>
      </c>
      <c r="O14" s="4">
        <v>1130</v>
      </c>
      <c r="P14" s="4">
        <v>1164</v>
      </c>
      <c r="Q14" s="12">
        <v>1178</v>
      </c>
    </row>
    <row r="15" spans="1:17" x14ac:dyDescent="0.3">
      <c r="B15" s="45" t="s">
        <v>22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ht="15" thickBot="1" x14ac:dyDescent="0.35"/>
    <row r="17" spans="2:31" x14ac:dyDescent="0.3">
      <c r="B17" s="24" t="s">
        <v>38</v>
      </c>
      <c r="C17" s="24"/>
      <c r="D17" s="24" t="s">
        <v>39</v>
      </c>
      <c r="E17" s="24"/>
      <c r="F17" s="24" t="s">
        <v>40</v>
      </c>
      <c r="G17" s="24"/>
      <c r="H17" s="24" t="s">
        <v>41</v>
      </c>
      <c r="I17" s="24"/>
      <c r="J17" s="24" t="s">
        <v>42</v>
      </c>
      <c r="K17" s="24"/>
      <c r="L17" s="24" t="s">
        <v>43</v>
      </c>
      <c r="M17" s="24"/>
      <c r="N17" s="24" t="s">
        <v>44</v>
      </c>
      <c r="O17" s="24"/>
      <c r="P17" s="24" t="s">
        <v>45</v>
      </c>
      <c r="Q17" s="24"/>
      <c r="R17" s="24" t="s">
        <v>46</v>
      </c>
      <c r="S17" s="24"/>
      <c r="T17" s="24" t="s">
        <v>47</v>
      </c>
      <c r="U17" s="24"/>
      <c r="V17" s="24" t="s">
        <v>48</v>
      </c>
      <c r="W17" s="24"/>
      <c r="X17" s="24" t="s">
        <v>49</v>
      </c>
      <c r="Y17" s="24"/>
      <c r="Z17" s="24" t="s">
        <v>50</v>
      </c>
      <c r="AA17" s="24"/>
      <c r="AB17" s="24" t="s">
        <v>51</v>
      </c>
      <c r="AC17" s="24"/>
      <c r="AD17" s="24" t="s">
        <v>52</v>
      </c>
      <c r="AE17" s="24"/>
    </row>
    <row r="18" spans="2:31" x14ac:dyDescent="0.3">
      <c r="B18" t="s">
        <v>25</v>
      </c>
      <c r="C18">
        <v>378.91666666666669</v>
      </c>
      <c r="D18" t="s">
        <v>25</v>
      </c>
      <c r="E18">
        <v>394.33333333333331</v>
      </c>
      <c r="F18" t="s">
        <v>25</v>
      </c>
      <c r="G18">
        <v>405.66666666666669</v>
      </c>
      <c r="H18" t="s">
        <v>25</v>
      </c>
      <c r="I18">
        <v>422</v>
      </c>
      <c r="J18" t="s">
        <v>25</v>
      </c>
      <c r="K18">
        <v>434.58333333333331</v>
      </c>
      <c r="L18" t="s">
        <v>25</v>
      </c>
      <c r="M18">
        <v>449</v>
      </c>
      <c r="N18" t="s">
        <v>25</v>
      </c>
      <c r="O18">
        <v>461.91666666666669</v>
      </c>
      <c r="P18" t="s">
        <v>25</v>
      </c>
      <c r="Q18">
        <v>477.58333333333331</v>
      </c>
      <c r="R18" t="s">
        <v>25</v>
      </c>
      <c r="S18">
        <v>490.91666666666669</v>
      </c>
      <c r="T18" t="s">
        <v>25</v>
      </c>
      <c r="U18">
        <v>508.41666666666669</v>
      </c>
      <c r="V18" t="s">
        <v>25</v>
      </c>
      <c r="W18">
        <v>520.25</v>
      </c>
      <c r="X18" t="s">
        <v>25</v>
      </c>
      <c r="Y18">
        <v>533.5</v>
      </c>
      <c r="Z18" t="s">
        <v>25</v>
      </c>
      <c r="AA18">
        <v>548.75</v>
      </c>
      <c r="AB18" t="s">
        <v>25</v>
      </c>
      <c r="AC18">
        <v>559.75</v>
      </c>
      <c r="AD18" t="s">
        <v>25</v>
      </c>
      <c r="AE18">
        <v>579.16666666666663</v>
      </c>
    </row>
    <row r="19" spans="2:31" x14ac:dyDescent="0.3">
      <c r="B19" t="s">
        <v>26</v>
      </c>
      <c r="C19">
        <v>71.930991585720903</v>
      </c>
      <c r="D19" t="s">
        <v>26</v>
      </c>
      <c r="E19">
        <v>73.03458430805577</v>
      </c>
      <c r="F19" t="s">
        <v>26</v>
      </c>
      <c r="G19">
        <v>74.912002248024862</v>
      </c>
      <c r="H19" t="s">
        <v>26</v>
      </c>
      <c r="I19">
        <v>77.22978307582764</v>
      </c>
      <c r="J19" t="s">
        <v>26</v>
      </c>
      <c r="K19">
        <v>78.615140257953982</v>
      </c>
      <c r="L19" t="s">
        <v>26</v>
      </c>
      <c r="M19">
        <v>78.802784137863995</v>
      </c>
      <c r="N19" t="s">
        <v>26</v>
      </c>
      <c r="O19">
        <v>79.887938401364465</v>
      </c>
      <c r="P19" t="s">
        <v>26</v>
      </c>
      <c r="Q19">
        <v>80.773576006068225</v>
      </c>
      <c r="R19" t="s">
        <v>26</v>
      </c>
      <c r="S19">
        <v>81.947179803686822</v>
      </c>
      <c r="T19" t="s">
        <v>26</v>
      </c>
      <c r="U19">
        <v>84.162492395737814</v>
      </c>
      <c r="V19" t="s">
        <v>26</v>
      </c>
      <c r="W19">
        <v>84.930553181033531</v>
      </c>
      <c r="X19" t="s">
        <v>26</v>
      </c>
      <c r="Y19">
        <v>86.624450673845288</v>
      </c>
      <c r="Z19" t="s">
        <v>26</v>
      </c>
      <c r="AA19">
        <v>86.815471756845497</v>
      </c>
      <c r="AB19" t="s">
        <v>26</v>
      </c>
      <c r="AC19">
        <v>89.766964717235794</v>
      </c>
      <c r="AD19" t="s">
        <v>26</v>
      </c>
      <c r="AE19">
        <v>90.577844750225537</v>
      </c>
    </row>
    <row r="20" spans="2:31" x14ac:dyDescent="0.3">
      <c r="B20" t="s">
        <v>27</v>
      </c>
      <c r="C20">
        <v>276</v>
      </c>
      <c r="D20" t="s">
        <v>27</v>
      </c>
      <c r="E20">
        <v>294.5</v>
      </c>
      <c r="F20" t="s">
        <v>27</v>
      </c>
      <c r="G20">
        <v>305.5</v>
      </c>
      <c r="H20" t="s">
        <v>27</v>
      </c>
      <c r="I20">
        <v>322.5</v>
      </c>
      <c r="J20" t="s">
        <v>27</v>
      </c>
      <c r="K20">
        <v>333</v>
      </c>
      <c r="L20" t="s">
        <v>27</v>
      </c>
      <c r="M20">
        <v>349.5</v>
      </c>
      <c r="N20" t="s">
        <v>27</v>
      </c>
      <c r="O20">
        <v>361.5</v>
      </c>
      <c r="P20" t="s">
        <v>27</v>
      </c>
      <c r="Q20">
        <v>377.5</v>
      </c>
      <c r="R20" t="s">
        <v>27</v>
      </c>
      <c r="S20">
        <v>396.5</v>
      </c>
      <c r="T20" t="s">
        <v>27</v>
      </c>
      <c r="U20">
        <v>410</v>
      </c>
      <c r="V20" t="s">
        <v>27</v>
      </c>
      <c r="W20">
        <v>424</v>
      </c>
      <c r="X20" t="s">
        <v>27</v>
      </c>
      <c r="Y20">
        <v>438</v>
      </c>
      <c r="Z20" t="s">
        <v>27</v>
      </c>
      <c r="AA20">
        <v>460</v>
      </c>
      <c r="AB20" t="s">
        <v>27</v>
      </c>
      <c r="AC20">
        <v>456.5</v>
      </c>
      <c r="AD20" t="s">
        <v>27</v>
      </c>
      <c r="AE20">
        <v>479</v>
      </c>
    </row>
    <row r="21" spans="2:31" x14ac:dyDescent="0.3">
      <c r="B21" t="s">
        <v>28</v>
      </c>
      <c r="C21" t="e">
        <v>#N/A</v>
      </c>
      <c r="D21" t="s">
        <v>28</v>
      </c>
      <c r="E21" t="e">
        <v>#N/A</v>
      </c>
      <c r="F21" t="s">
        <v>28</v>
      </c>
      <c r="G21" t="e">
        <v>#N/A</v>
      </c>
      <c r="H21" t="s">
        <v>28</v>
      </c>
      <c r="I21">
        <v>212</v>
      </c>
      <c r="J21" t="s">
        <v>28</v>
      </c>
      <c r="K21" t="e">
        <v>#N/A</v>
      </c>
      <c r="L21" t="s">
        <v>28</v>
      </c>
      <c r="M21" t="e">
        <v>#N/A</v>
      </c>
      <c r="N21" t="s">
        <v>28</v>
      </c>
      <c r="O21" t="e">
        <v>#N/A</v>
      </c>
      <c r="P21" t="s">
        <v>28</v>
      </c>
      <c r="Q21" t="e">
        <v>#N/A</v>
      </c>
      <c r="R21" t="s">
        <v>28</v>
      </c>
      <c r="S21" t="e">
        <v>#N/A</v>
      </c>
      <c r="T21" t="s">
        <v>28</v>
      </c>
      <c r="U21" t="e">
        <v>#N/A</v>
      </c>
      <c r="V21" t="s">
        <v>28</v>
      </c>
      <c r="W21" t="e">
        <v>#N/A</v>
      </c>
      <c r="X21" t="s">
        <v>28</v>
      </c>
      <c r="Y21" t="e">
        <v>#N/A</v>
      </c>
      <c r="Z21" t="s">
        <v>28</v>
      </c>
      <c r="AA21" t="e">
        <v>#N/A</v>
      </c>
      <c r="AB21" t="s">
        <v>28</v>
      </c>
      <c r="AC21">
        <v>323</v>
      </c>
      <c r="AD21" t="s">
        <v>28</v>
      </c>
      <c r="AE21">
        <v>349</v>
      </c>
    </row>
    <row r="22" spans="2:31" x14ac:dyDescent="0.3">
      <c r="B22" t="s">
        <v>29</v>
      </c>
      <c r="C22">
        <v>249.17626413055601</v>
      </c>
      <c r="D22" t="s">
        <v>29</v>
      </c>
      <c r="E22">
        <v>252.99922146245049</v>
      </c>
      <c r="F22" t="s">
        <v>29</v>
      </c>
      <c r="G22">
        <v>259.50278798058599</v>
      </c>
      <c r="H22" t="s">
        <v>29</v>
      </c>
      <c r="I22">
        <v>267.53181628971294</v>
      </c>
      <c r="J22" t="s">
        <v>29</v>
      </c>
      <c r="K22">
        <v>272.33083434185949</v>
      </c>
      <c r="L22" t="s">
        <v>29</v>
      </c>
      <c r="M22">
        <v>272.98085180932645</v>
      </c>
      <c r="N22" t="s">
        <v>29</v>
      </c>
      <c r="O22">
        <v>276.73993644619208</v>
      </c>
      <c r="P22" t="s">
        <v>29</v>
      </c>
      <c r="Q22">
        <v>279.80787510307312</v>
      </c>
      <c r="R22" t="s">
        <v>29</v>
      </c>
      <c r="S22">
        <v>283.87335791393548</v>
      </c>
      <c r="T22" t="s">
        <v>29</v>
      </c>
      <c r="U22">
        <v>291.54742584209436</v>
      </c>
      <c r="V22" t="s">
        <v>29</v>
      </c>
      <c r="W22">
        <v>294.20806644896118</v>
      </c>
      <c r="X22" t="s">
        <v>29</v>
      </c>
      <c r="Y22">
        <v>300.0758994896882</v>
      </c>
      <c r="Z22" t="s">
        <v>29</v>
      </c>
      <c r="AA22">
        <v>300.73761593183457</v>
      </c>
      <c r="AB22" t="s">
        <v>29</v>
      </c>
      <c r="AC22">
        <v>310.96188746299032</v>
      </c>
      <c r="AD22" t="s">
        <v>29</v>
      </c>
      <c r="AE22">
        <v>313.77085829495303</v>
      </c>
    </row>
    <row r="23" spans="2:31" x14ac:dyDescent="0.3">
      <c r="B23" t="s">
        <v>30</v>
      </c>
      <c r="C23">
        <v>62088.810606060615</v>
      </c>
      <c r="D23" t="s">
        <v>30</v>
      </c>
      <c r="E23">
        <v>64008.606060606071</v>
      </c>
      <c r="F23" t="s">
        <v>30</v>
      </c>
      <c r="G23">
        <v>67341.696969696975</v>
      </c>
      <c r="H23" t="s">
        <v>30</v>
      </c>
      <c r="I23">
        <v>71573.272727272721</v>
      </c>
      <c r="J23" t="s">
        <v>30</v>
      </c>
      <c r="K23">
        <v>74164.083333333314</v>
      </c>
      <c r="L23" t="s">
        <v>30</v>
      </c>
      <c r="M23">
        <v>74518.545454545456</v>
      </c>
      <c r="N23" t="s">
        <v>30</v>
      </c>
      <c r="O23">
        <v>76584.992424242417</v>
      </c>
      <c r="P23" t="s">
        <v>30</v>
      </c>
      <c r="Q23">
        <v>78292.446969696961</v>
      </c>
      <c r="R23" t="s">
        <v>30</v>
      </c>
      <c r="S23">
        <v>80584.083333333314</v>
      </c>
      <c r="T23" t="s">
        <v>30</v>
      </c>
      <c r="U23">
        <v>84999.901515151505</v>
      </c>
      <c r="V23" t="s">
        <v>30</v>
      </c>
      <c r="W23">
        <v>86558.386363636368</v>
      </c>
      <c r="X23" t="s">
        <v>30</v>
      </c>
      <c r="Y23">
        <v>90045.545454545456</v>
      </c>
      <c r="Z23" t="s">
        <v>30</v>
      </c>
      <c r="AA23">
        <v>90443.113636363632</v>
      </c>
      <c r="AB23" t="s">
        <v>30</v>
      </c>
      <c r="AC23">
        <v>96697.295454545456</v>
      </c>
      <c r="AD23" t="s">
        <v>30</v>
      </c>
      <c r="AE23">
        <v>98452.151515151505</v>
      </c>
    </row>
    <row r="24" spans="2:31" x14ac:dyDescent="0.3">
      <c r="B24" t="s">
        <v>31</v>
      </c>
      <c r="C24">
        <v>-2.1949079534151927E-2</v>
      </c>
      <c r="D24" t="s">
        <v>31</v>
      </c>
      <c r="E24">
        <v>-0.21202591444529029</v>
      </c>
      <c r="F24" t="s">
        <v>31</v>
      </c>
      <c r="G24">
        <v>-6.1600535455760497E-2</v>
      </c>
      <c r="H24" t="s">
        <v>31</v>
      </c>
      <c r="I24">
        <v>-0.24430955135524002</v>
      </c>
      <c r="J24" t="s">
        <v>31</v>
      </c>
      <c r="K24">
        <v>-0.21374858450373369</v>
      </c>
      <c r="L24" t="s">
        <v>31</v>
      </c>
      <c r="M24">
        <v>-0.25478689214978756</v>
      </c>
      <c r="N24" t="s">
        <v>31</v>
      </c>
      <c r="O24">
        <v>-0.34660285134186131</v>
      </c>
      <c r="P24" t="s">
        <v>31</v>
      </c>
      <c r="Q24">
        <v>-0.42040259306776573</v>
      </c>
      <c r="R24" t="s">
        <v>31</v>
      </c>
      <c r="S24">
        <v>-0.41358507602134287</v>
      </c>
      <c r="T24" t="s">
        <v>31</v>
      </c>
      <c r="U24">
        <v>-0.37164453244892703</v>
      </c>
      <c r="V24" t="s">
        <v>31</v>
      </c>
      <c r="W24">
        <v>-0.35973768288140917</v>
      </c>
      <c r="X24" t="s">
        <v>31</v>
      </c>
      <c r="Y24">
        <v>-0.45889987926358433</v>
      </c>
      <c r="Z24" t="s">
        <v>31</v>
      </c>
      <c r="AA24">
        <v>-0.56732637368283534</v>
      </c>
      <c r="AB24" t="s">
        <v>31</v>
      </c>
      <c r="AC24">
        <v>-0.54532658068380213</v>
      </c>
      <c r="AD24" t="s">
        <v>31</v>
      </c>
      <c r="AE24">
        <v>-0.64762723867681782</v>
      </c>
    </row>
    <row r="25" spans="2:31" x14ac:dyDescent="0.3">
      <c r="B25" t="s">
        <v>32</v>
      </c>
      <c r="C25">
        <v>1.0665581006764049</v>
      </c>
      <c r="D25" t="s">
        <v>32</v>
      </c>
      <c r="E25">
        <v>1.0064446131875451</v>
      </c>
      <c r="F25" t="s">
        <v>32</v>
      </c>
      <c r="G25">
        <v>1.0422806875254975</v>
      </c>
      <c r="H25" t="s">
        <v>32</v>
      </c>
      <c r="I25">
        <v>0.99928820500447413</v>
      </c>
      <c r="J25" t="s">
        <v>32</v>
      </c>
      <c r="K25">
        <v>0.98962484898605729</v>
      </c>
      <c r="L25" t="s">
        <v>32</v>
      </c>
      <c r="M25">
        <v>0.97381873159710841</v>
      </c>
      <c r="N25" t="s">
        <v>32</v>
      </c>
      <c r="O25">
        <v>0.94409684656675996</v>
      </c>
      <c r="P25" t="s">
        <v>32</v>
      </c>
      <c r="Q25">
        <v>0.9102615328572865</v>
      </c>
      <c r="R25" t="s">
        <v>32</v>
      </c>
      <c r="S25">
        <v>0.90950291872707278</v>
      </c>
      <c r="T25" t="s">
        <v>32</v>
      </c>
      <c r="U25">
        <v>0.92346892698474126</v>
      </c>
      <c r="V25" t="s">
        <v>32</v>
      </c>
      <c r="W25">
        <v>0.91521141723852595</v>
      </c>
      <c r="X25" t="s">
        <v>32</v>
      </c>
      <c r="Y25">
        <v>0.87464866906464078</v>
      </c>
      <c r="Z25" t="s">
        <v>32</v>
      </c>
      <c r="AA25">
        <v>0.83865289347737226</v>
      </c>
      <c r="AB25" t="s">
        <v>32</v>
      </c>
      <c r="AC25">
        <v>0.84711107202600333</v>
      </c>
      <c r="AD25" t="s">
        <v>32</v>
      </c>
      <c r="AE25">
        <v>0.79914409354318083</v>
      </c>
    </row>
    <row r="26" spans="2:31" x14ac:dyDescent="0.3">
      <c r="B26" t="s">
        <v>33</v>
      </c>
      <c r="C26">
        <v>773</v>
      </c>
      <c r="D26" t="s">
        <v>33</v>
      </c>
      <c r="E26">
        <v>783</v>
      </c>
      <c r="F26" t="s">
        <v>33</v>
      </c>
      <c r="G26">
        <v>803</v>
      </c>
      <c r="H26" t="s">
        <v>33</v>
      </c>
      <c r="I26">
        <v>820</v>
      </c>
      <c r="J26" t="s">
        <v>33</v>
      </c>
      <c r="K26">
        <v>849</v>
      </c>
      <c r="L26" t="s">
        <v>33</v>
      </c>
      <c r="M26">
        <v>852</v>
      </c>
      <c r="N26" t="s">
        <v>33</v>
      </c>
      <c r="O26">
        <v>860</v>
      </c>
      <c r="P26" t="s">
        <v>33</v>
      </c>
      <c r="Q26">
        <v>877</v>
      </c>
      <c r="R26" t="s">
        <v>33</v>
      </c>
      <c r="S26">
        <v>885</v>
      </c>
      <c r="T26" t="s">
        <v>33</v>
      </c>
      <c r="U26">
        <v>915</v>
      </c>
      <c r="V26" t="s">
        <v>33</v>
      </c>
      <c r="W26">
        <v>930</v>
      </c>
      <c r="X26" t="s">
        <v>33</v>
      </c>
      <c r="Y26">
        <v>951</v>
      </c>
      <c r="Z26" t="s">
        <v>33</v>
      </c>
      <c r="AA26">
        <v>940</v>
      </c>
      <c r="AB26" t="s">
        <v>33</v>
      </c>
      <c r="AC26">
        <v>981</v>
      </c>
      <c r="AD26" t="s">
        <v>33</v>
      </c>
      <c r="AE26">
        <v>986</v>
      </c>
    </row>
    <row r="27" spans="2:31" x14ac:dyDescent="0.3">
      <c r="B27" t="s">
        <v>34</v>
      </c>
      <c r="C27">
        <v>125</v>
      </c>
      <c r="D27" t="s">
        <v>34</v>
      </c>
      <c r="E27">
        <v>127</v>
      </c>
      <c r="F27" t="s">
        <v>34</v>
      </c>
      <c r="G27">
        <v>144</v>
      </c>
      <c r="H27" t="s">
        <v>34</v>
      </c>
      <c r="I27">
        <v>147</v>
      </c>
      <c r="J27" t="s">
        <v>34</v>
      </c>
      <c r="K27">
        <v>141</v>
      </c>
      <c r="L27" t="s">
        <v>34</v>
      </c>
      <c r="M27">
        <v>153</v>
      </c>
      <c r="N27" t="s">
        <v>34</v>
      </c>
      <c r="O27">
        <v>158</v>
      </c>
      <c r="P27" t="s">
        <v>34</v>
      </c>
      <c r="Q27">
        <v>154</v>
      </c>
      <c r="R27" t="s">
        <v>34</v>
      </c>
      <c r="S27">
        <v>172</v>
      </c>
      <c r="T27" t="s">
        <v>34</v>
      </c>
      <c r="U27">
        <v>174</v>
      </c>
      <c r="V27" t="s">
        <v>34</v>
      </c>
      <c r="W27">
        <v>177</v>
      </c>
      <c r="X27" t="s">
        <v>34</v>
      </c>
      <c r="Y27">
        <v>172</v>
      </c>
      <c r="Z27" t="s">
        <v>34</v>
      </c>
      <c r="AA27">
        <v>190</v>
      </c>
      <c r="AB27" t="s">
        <v>34</v>
      </c>
      <c r="AC27">
        <v>183</v>
      </c>
      <c r="AD27" t="s">
        <v>34</v>
      </c>
      <c r="AE27">
        <v>192</v>
      </c>
    </row>
    <row r="28" spans="2:31" x14ac:dyDescent="0.3">
      <c r="B28" t="s">
        <v>35</v>
      </c>
      <c r="C28">
        <v>898</v>
      </c>
      <c r="D28" t="s">
        <v>35</v>
      </c>
      <c r="E28">
        <v>910</v>
      </c>
      <c r="F28" t="s">
        <v>35</v>
      </c>
      <c r="G28">
        <v>947</v>
      </c>
      <c r="H28" t="s">
        <v>35</v>
      </c>
      <c r="I28">
        <v>967</v>
      </c>
      <c r="J28" t="s">
        <v>35</v>
      </c>
      <c r="K28">
        <v>990</v>
      </c>
      <c r="L28" t="s">
        <v>35</v>
      </c>
      <c r="M28">
        <v>1005</v>
      </c>
      <c r="N28" t="s">
        <v>35</v>
      </c>
      <c r="O28">
        <v>1018</v>
      </c>
      <c r="P28" t="s">
        <v>35</v>
      </c>
      <c r="Q28">
        <v>1031</v>
      </c>
      <c r="R28" t="s">
        <v>35</v>
      </c>
      <c r="S28">
        <v>1057</v>
      </c>
      <c r="T28" t="s">
        <v>35</v>
      </c>
      <c r="U28">
        <v>1089</v>
      </c>
      <c r="V28" t="s">
        <v>35</v>
      </c>
      <c r="W28">
        <v>1107</v>
      </c>
      <c r="X28" t="s">
        <v>35</v>
      </c>
      <c r="Y28">
        <v>1123</v>
      </c>
      <c r="Z28" t="s">
        <v>35</v>
      </c>
      <c r="AA28">
        <v>1130</v>
      </c>
      <c r="AB28" t="s">
        <v>35</v>
      </c>
      <c r="AC28">
        <v>1164</v>
      </c>
      <c r="AD28" t="s">
        <v>35</v>
      </c>
      <c r="AE28">
        <v>1178</v>
      </c>
    </row>
    <row r="29" spans="2:31" x14ac:dyDescent="0.3">
      <c r="B29" t="s">
        <v>36</v>
      </c>
      <c r="C29">
        <v>4547</v>
      </c>
      <c r="D29" t="s">
        <v>36</v>
      </c>
      <c r="E29">
        <v>4732</v>
      </c>
      <c r="F29" t="s">
        <v>36</v>
      </c>
      <c r="G29">
        <v>4868</v>
      </c>
      <c r="H29" t="s">
        <v>36</v>
      </c>
      <c r="I29">
        <v>5064</v>
      </c>
      <c r="J29" t="s">
        <v>36</v>
      </c>
      <c r="K29">
        <v>5215</v>
      </c>
      <c r="L29" t="s">
        <v>36</v>
      </c>
      <c r="M29">
        <v>5388</v>
      </c>
      <c r="N29" t="s">
        <v>36</v>
      </c>
      <c r="O29">
        <v>5543</v>
      </c>
      <c r="P29" t="s">
        <v>36</v>
      </c>
      <c r="Q29">
        <v>5731</v>
      </c>
      <c r="R29" t="s">
        <v>36</v>
      </c>
      <c r="S29">
        <v>5891</v>
      </c>
      <c r="T29" t="s">
        <v>36</v>
      </c>
      <c r="U29">
        <v>6101</v>
      </c>
      <c r="V29" t="s">
        <v>36</v>
      </c>
      <c r="W29">
        <v>6243</v>
      </c>
      <c r="X29" t="s">
        <v>36</v>
      </c>
      <c r="Y29">
        <v>6402</v>
      </c>
      <c r="Z29" t="s">
        <v>36</v>
      </c>
      <c r="AA29">
        <v>6585</v>
      </c>
      <c r="AB29" t="s">
        <v>36</v>
      </c>
      <c r="AC29">
        <v>6717</v>
      </c>
      <c r="AD29" t="s">
        <v>36</v>
      </c>
      <c r="AE29">
        <v>6950</v>
      </c>
    </row>
    <row r="30" spans="2:31" ht="15" thickBot="1" x14ac:dyDescent="0.35">
      <c r="B30" s="23" t="s">
        <v>37</v>
      </c>
      <c r="C30" s="23">
        <v>12</v>
      </c>
      <c r="D30" s="23" t="s">
        <v>37</v>
      </c>
      <c r="E30" s="23">
        <v>12</v>
      </c>
      <c r="F30" s="23" t="s">
        <v>37</v>
      </c>
      <c r="G30" s="23">
        <v>12</v>
      </c>
      <c r="H30" s="23" t="s">
        <v>37</v>
      </c>
      <c r="I30" s="23">
        <v>12</v>
      </c>
      <c r="J30" s="23" t="s">
        <v>37</v>
      </c>
      <c r="K30" s="23">
        <v>12</v>
      </c>
      <c r="L30" s="23" t="s">
        <v>37</v>
      </c>
      <c r="M30" s="23">
        <v>12</v>
      </c>
      <c r="N30" s="23" t="s">
        <v>37</v>
      </c>
      <c r="O30" s="23">
        <v>12</v>
      </c>
      <c r="P30" s="23" t="s">
        <v>37</v>
      </c>
      <c r="Q30" s="23">
        <v>12</v>
      </c>
      <c r="R30" s="23" t="s">
        <v>37</v>
      </c>
      <c r="S30" s="23">
        <v>12</v>
      </c>
      <c r="T30" s="23" t="s">
        <v>37</v>
      </c>
      <c r="U30" s="23">
        <v>12</v>
      </c>
      <c r="V30" s="23" t="s">
        <v>37</v>
      </c>
      <c r="W30" s="23">
        <v>12</v>
      </c>
      <c r="X30" s="23" t="s">
        <v>37</v>
      </c>
      <c r="Y30" s="23">
        <v>12</v>
      </c>
      <c r="Z30" s="23" t="s">
        <v>37</v>
      </c>
      <c r="AA30" s="23">
        <v>12</v>
      </c>
      <c r="AB30" s="23" t="s">
        <v>37</v>
      </c>
      <c r="AC30" s="23">
        <v>12</v>
      </c>
      <c r="AD30" s="23" t="s">
        <v>37</v>
      </c>
      <c r="AE30" s="23">
        <v>12</v>
      </c>
    </row>
    <row r="31" spans="2:31" x14ac:dyDescent="0.3">
      <c r="C31" s="2">
        <f>+STEYX(A3:A14,C3:C14)</f>
        <v>2.1340723348843147</v>
      </c>
    </row>
    <row r="32" spans="2:31" x14ac:dyDescent="0.3">
      <c r="B32" s="27" t="s">
        <v>0</v>
      </c>
      <c r="C32" s="27" t="s">
        <v>53</v>
      </c>
    </row>
    <row r="33" spans="2:3" x14ac:dyDescent="0.3">
      <c r="B33" s="26">
        <v>36892</v>
      </c>
      <c r="C33" s="27">
        <f t="shared" ref="C33:C44" si="0">C3</f>
        <v>208</v>
      </c>
    </row>
    <row r="34" spans="2:3" x14ac:dyDescent="0.3">
      <c r="B34" s="25">
        <v>36923</v>
      </c>
      <c r="C34" s="27">
        <f t="shared" si="0"/>
        <v>203</v>
      </c>
    </row>
    <row r="35" spans="2:3" x14ac:dyDescent="0.3">
      <c r="B35" s="25">
        <v>36951</v>
      </c>
      <c r="C35" s="27">
        <f t="shared" si="0"/>
        <v>344</v>
      </c>
    </row>
    <row r="36" spans="2:3" x14ac:dyDescent="0.3">
      <c r="B36" s="25">
        <v>36982</v>
      </c>
      <c r="C36" s="27">
        <f t="shared" si="0"/>
        <v>194</v>
      </c>
    </row>
    <row r="37" spans="2:3" x14ac:dyDescent="0.3">
      <c r="B37" s="25">
        <v>37012</v>
      </c>
      <c r="C37" s="27">
        <f t="shared" si="0"/>
        <v>125</v>
      </c>
    </row>
    <row r="38" spans="2:3" x14ac:dyDescent="0.3">
      <c r="B38" s="25">
        <v>37043</v>
      </c>
      <c r="C38" s="27">
        <f t="shared" si="0"/>
        <v>179</v>
      </c>
    </row>
    <row r="39" spans="2:3" x14ac:dyDescent="0.3">
      <c r="B39" s="25">
        <v>37073</v>
      </c>
      <c r="C39" s="27">
        <f t="shared" si="0"/>
        <v>249</v>
      </c>
    </row>
    <row r="40" spans="2:3" x14ac:dyDescent="0.3">
      <c r="B40" s="25">
        <v>37104</v>
      </c>
      <c r="C40" s="27">
        <f t="shared" si="0"/>
        <v>303</v>
      </c>
    </row>
    <row r="41" spans="2:3" x14ac:dyDescent="0.3">
      <c r="B41" s="25">
        <v>37135</v>
      </c>
      <c r="C41" s="27">
        <f t="shared" si="0"/>
        <v>491</v>
      </c>
    </row>
    <row r="42" spans="2:3" x14ac:dyDescent="0.3">
      <c r="B42" s="25">
        <v>37165</v>
      </c>
      <c r="C42" s="27">
        <f t="shared" si="0"/>
        <v>652</v>
      </c>
    </row>
    <row r="43" spans="2:3" x14ac:dyDescent="0.3">
      <c r="B43" s="25">
        <v>37196</v>
      </c>
      <c r="C43" s="27">
        <f t="shared" si="0"/>
        <v>701</v>
      </c>
    </row>
    <row r="44" spans="2:3" x14ac:dyDescent="0.3">
      <c r="B44" s="25">
        <v>37226</v>
      </c>
      <c r="C44" s="27">
        <f t="shared" si="0"/>
        <v>898</v>
      </c>
    </row>
    <row r="45" spans="2:3" x14ac:dyDescent="0.3">
      <c r="B45" s="25">
        <v>37257</v>
      </c>
      <c r="C45" s="27">
        <f t="shared" ref="C45:C56" si="1">D3</f>
        <v>214</v>
      </c>
    </row>
    <row r="46" spans="2:3" x14ac:dyDescent="0.3">
      <c r="B46" s="25">
        <v>37288</v>
      </c>
      <c r="C46" s="27">
        <f t="shared" si="1"/>
        <v>220</v>
      </c>
    </row>
    <row r="47" spans="2:3" x14ac:dyDescent="0.3">
      <c r="B47" s="25">
        <v>37316</v>
      </c>
      <c r="C47" s="27">
        <f t="shared" si="1"/>
        <v>352</v>
      </c>
    </row>
    <row r="48" spans="2:3" x14ac:dyDescent="0.3">
      <c r="B48" s="25">
        <v>37347</v>
      </c>
      <c r="C48" s="27">
        <f t="shared" si="1"/>
        <v>203</v>
      </c>
    </row>
    <row r="49" spans="2:3" x14ac:dyDescent="0.3">
      <c r="B49" s="25">
        <v>37377</v>
      </c>
      <c r="C49" s="27">
        <f t="shared" si="1"/>
        <v>127</v>
      </c>
    </row>
    <row r="50" spans="2:3" x14ac:dyDescent="0.3">
      <c r="B50" s="25">
        <v>37408</v>
      </c>
      <c r="C50" s="27">
        <f t="shared" si="1"/>
        <v>193</v>
      </c>
    </row>
    <row r="51" spans="2:3" x14ac:dyDescent="0.3">
      <c r="B51" s="25">
        <v>37438</v>
      </c>
      <c r="C51" s="27">
        <f t="shared" si="1"/>
        <v>274</v>
      </c>
    </row>
    <row r="52" spans="2:3" x14ac:dyDescent="0.3">
      <c r="B52" s="25">
        <v>37469</v>
      </c>
      <c r="C52" s="27">
        <f t="shared" si="1"/>
        <v>315</v>
      </c>
    </row>
    <row r="53" spans="2:3" x14ac:dyDescent="0.3">
      <c r="B53" s="25">
        <v>37500</v>
      </c>
      <c r="C53" s="27">
        <f t="shared" si="1"/>
        <v>528</v>
      </c>
    </row>
    <row r="54" spans="2:3" x14ac:dyDescent="0.3">
      <c r="B54" s="25">
        <v>37530</v>
      </c>
      <c r="C54" s="27">
        <f t="shared" si="1"/>
        <v>668</v>
      </c>
    </row>
    <row r="55" spans="2:3" x14ac:dyDescent="0.3">
      <c r="B55" s="25">
        <v>37561</v>
      </c>
      <c r="C55" s="27">
        <f t="shared" si="1"/>
        <v>728</v>
      </c>
    </row>
    <row r="56" spans="2:3" x14ac:dyDescent="0.3">
      <c r="B56" s="25">
        <v>37591</v>
      </c>
      <c r="C56" s="27">
        <f t="shared" si="1"/>
        <v>910</v>
      </c>
    </row>
    <row r="57" spans="2:3" x14ac:dyDescent="0.3">
      <c r="B57" s="25">
        <v>37622</v>
      </c>
      <c r="C57" s="27">
        <f t="shared" ref="C57:C68" si="2">E3</f>
        <v>215</v>
      </c>
    </row>
    <row r="58" spans="2:3" x14ac:dyDescent="0.3">
      <c r="B58" s="25">
        <v>37653</v>
      </c>
      <c r="C58" s="27">
        <f t="shared" si="2"/>
        <v>227</v>
      </c>
    </row>
    <row r="59" spans="2:3" x14ac:dyDescent="0.3">
      <c r="B59" s="25">
        <v>37681</v>
      </c>
      <c r="C59" s="27">
        <f t="shared" si="2"/>
        <v>362</v>
      </c>
    </row>
    <row r="60" spans="2:3" x14ac:dyDescent="0.3">
      <c r="B60" s="25">
        <v>37712</v>
      </c>
      <c r="C60" s="27">
        <f t="shared" si="2"/>
        <v>201</v>
      </c>
    </row>
    <row r="61" spans="2:3" x14ac:dyDescent="0.3">
      <c r="B61" s="25">
        <v>37742</v>
      </c>
      <c r="C61" s="27">
        <f t="shared" si="2"/>
        <v>144</v>
      </c>
    </row>
    <row r="62" spans="2:3" x14ac:dyDescent="0.3">
      <c r="B62" s="25">
        <v>37773</v>
      </c>
      <c r="C62" s="27">
        <f t="shared" si="2"/>
        <v>198</v>
      </c>
    </row>
    <row r="63" spans="2:3" x14ac:dyDescent="0.3">
      <c r="B63" s="25">
        <v>37803</v>
      </c>
      <c r="C63" s="27">
        <f t="shared" si="2"/>
        <v>287</v>
      </c>
    </row>
    <row r="64" spans="2:3" x14ac:dyDescent="0.3">
      <c r="B64" s="25">
        <v>37834</v>
      </c>
      <c r="C64" s="27">
        <f t="shared" si="2"/>
        <v>324</v>
      </c>
    </row>
    <row r="65" spans="2:3" x14ac:dyDescent="0.3">
      <c r="B65" s="25">
        <v>37865</v>
      </c>
      <c r="C65" s="27">
        <f t="shared" si="2"/>
        <v>549</v>
      </c>
    </row>
    <row r="66" spans="2:3" x14ac:dyDescent="0.3">
      <c r="B66" s="25">
        <v>37895</v>
      </c>
      <c r="C66" s="27">
        <f t="shared" si="2"/>
        <v>683</v>
      </c>
    </row>
    <row r="67" spans="2:3" x14ac:dyDescent="0.3">
      <c r="B67" s="25">
        <v>37926</v>
      </c>
      <c r="C67" s="27">
        <f t="shared" si="2"/>
        <v>731</v>
      </c>
    </row>
    <row r="68" spans="2:3" x14ac:dyDescent="0.3">
      <c r="B68" s="25">
        <v>37956</v>
      </c>
      <c r="C68" s="27">
        <f t="shared" si="2"/>
        <v>947</v>
      </c>
    </row>
    <row r="69" spans="2:3" x14ac:dyDescent="0.3">
      <c r="B69" s="25">
        <v>37987</v>
      </c>
      <c r="C69" s="27">
        <f t="shared" ref="C69:C80" si="3">F3</f>
        <v>226</v>
      </c>
    </row>
    <row r="70" spans="2:3" x14ac:dyDescent="0.3">
      <c r="B70" s="25">
        <v>38018</v>
      </c>
      <c r="C70" s="27">
        <f t="shared" si="3"/>
        <v>230</v>
      </c>
    </row>
    <row r="71" spans="2:3" x14ac:dyDescent="0.3">
      <c r="B71" s="25">
        <v>38047</v>
      </c>
      <c r="C71" s="27">
        <f t="shared" si="3"/>
        <v>373</v>
      </c>
    </row>
    <row r="72" spans="2:3" x14ac:dyDescent="0.3">
      <c r="B72" s="25">
        <v>38078</v>
      </c>
      <c r="C72" s="27">
        <f t="shared" si="3"/>
        <v>212</v>
      </c>
    </row>
    <row r="73" spans="2:3" x14ac:dyDescent="0.3">
      <c r="B73" s="25">
        <v>38108</v>
      </c>
      <c r="C73" s="27">
        <f t="shared" si="3"/>
        <v>147</v>
      </c>
    </row>
    <row r="74" spans="2:3" x14ac:dyDescent="0.3">
      <c r="B74" s="25">
        <v>38139</v>
      </c>
      <c r="C74" s="27">
        <f t="shared" si="3"/>
        <v>212</v>
      </c>
    </row>
    <row r="75" spans="2:3" x14ac:dyDescent="0.3">
      <c r="B75" s="25">
        <v>38169</v>
      </c>
      <c r="C75" s="27">
        <f t="shared" si="3"/>
        <v>296</v>
      </c>
    </row>
    <row r="76" spans="2:3" x14ac:dyDescent="0.3">
      <c r="B76" s="25">
        <v>38200</v>
      </c>
      <c r="C76" s="27">
        <f t="shared" si="3"/>
        <v>349</v>
      </c>
    </row>
    <row r="77" spans="2:3" x14ac:dyDescent="0.3">
      <c r="B77" s="25">
        <v>38231</v>
      </c>
      <c r="C77" s="27">
        <f t="shared" si="3"/>
        <v>567</v>
      </c>
    </row>
    <row r="78" spans="2:3" x14ac:dyDescent="0.3">
      <c r="B78" s="25">
        <v>38261</v>
      </c>
      <c r="C78" s="27">
        <f t="shared" si="3"/>
        <v>719</v>
      </c>
    </row>
    <row r="79" spans="2:3" x14ac:dyDescent="0.3">
      <c r="B79" s="25">
        <v>38292</v>
      </c>
      <c r="C79" s="27">
        <f t="shared" si="3"/>
        <v>766</v>
      </c>
    </row>
    <row r="80" spans="2:3" x14ac:dyDescent="0.3">
      <c r="B80" s="25">
        <v>38322</v>
      </c>
      <c r="C80" s="27">
        <f t="shared" si="3"/>
        <v>967</v>
      </c>
    </row>
    <row r="81" spans="2:3" x14ac:dyDescent="0.3">
      <c r="B81" s="25">
        <v>38353</v>
      </c>
      <c r="C81" s="27">
        <f t="shared" ref="C81:C92" si="4">G3</f>
        <v>237</v>
      </c>
    </row>
    <row r="82" spans="2:3" x14ac:dyDescent="0.3">
      <c r="B82" s="25">
        <v>38384</v>
      </c>
      <c r="C82" s="27">
        <f t="shared" si="4"/>
        <v>236</v>
      </c>
    </row>
    <row r="83" spans="2:3" x14ac:dyDescent="0.3">
      <c r="B83" s="25">
        <v>38412</v>
      </c>
      <c r="C83" s="27">
        <f t="shared" si="4"/>
        <v>394</v>
      </c>
    </row>
    <row r="84" spans="2:3" x14ac:dyDescent="0.3">
      <c r="B84" s="25">
        <v>38443</v>
      </c>
      <c r="C84" s="27">
        <f t="shared" si="4"/>
        <v>221</v>
      </c>
    </row>
    <row r="85" spans="2:3" x14ac:dyDescent="0.3">
      <c r="B85" s="25">
        <v>38473</v>
      </c>
      <c r="C85" s="27">
        <f t="shared" si="4"/>
        <v>141</v>
      </c>
    </row>
    <row r="86" spans="2:3" x14ac:dyDescent="0.3">
      <c r="B86" s="25">
        <v>38504</v>
      </c>
      <c r="C86" s="27">
        <f t="shared" si="4"/>
        <v>234</v>
      </c>
    </row>
    <row r="87" spans="2:3" x14ac:dyDescent="0.3">
      <c r="B87" s="25">
        <v>38534</v>
      </c>
      <c r="C87" s="27">
        <f t="shared" si="4"/>
        <v>308</v>
      </c>
    </row>
    <row r="88" spans="2:3" x14ac:dyDescent="0.3">
      <c r="B88" s="25">
        <v>38565</v>
      </c>
      <c r="C88" s="27">
        <f t="shared" si="4"/>
        <v>358</v>
      </c>
    </row>
    <row r="89" spans="2:3" x14ac:dyDescent="0.3">
      <c r="B89" s="25">
        <v>38596</v>
      </c>
      <c r="C89" s="27">
        <f t="shared" si="4"/>
        <v>575</v>
      </c>
    </row>
    <row r="90" spans="2:3" x14ac:dyDescent="0.3">
      <c r="B90" s="25">
        <v>38626</v>
      </c>
      <c r="C90" s="27">
        <f t="shared" si="4"/>
        <v>737</v>
      </c>
    </row>
    <row r="91" spans="2:3" x14ac:dyDescent="0.3">
      <c r="B91" s="25">
        <v>38657</v>
      </c>
      <c r="C91" s="27">
        <f t="shared" si="4"/>
        <v>784</v>
      </c>
    </row>
    <row r="92" spans="2:3" x14ac:dyDescent="0.3">
      <c r="B92" s="25">
        <v>38687</v>
      </c>
      <c r="C92" s="27">
        <f t="shared" si="4"/>
        <v>990</v>
      </c>
    </row>
    <row r="93" spans="2:3" x14ac:dyDescent="0.3">
      <c r="B93" s="25">
        <v>38718</v>
      </c>
      <c r="C93" s="27">
        <f t="shared" ref="C93:C104" si="5">H3</f>
        <v>240</v>
      </c>
    </row>
    <row r="94" spans="2:3" x14ac:dyDescent="0.3">
      <c r="B94" s="25">
        <v>38749</v>
      </c>
      <c r="C94" s="27">
        <f t="shared" si="5"/>
        <v>242</v>
      </c>
    </row>
    <row r="95" spans="2:3" x14ac:dyDescent="0.3">
      <c r="B95" s="25">
        <v>38777</v>
      </c>
      <c r="C95" s="27">
        <f t="shared" si="5"/>
        <v>399</v>
      </c>
    </row>
    <row r="96" spans="2:3" x14ac:dyDescent="0.3">
      <c r="B96" s="25">
        <v>38808</v>
      </c>
      <c r="C96" s="27">
        <f t="shared" si="5"/>
        <v>245</v>
      </c>
    </row>
    <row r="97" spans="2:3" x14ac:dyDescent="0.3">
      <c r="B97" s="25">
        <v>38838</v>
      </c>
      <c r="C97" s="27">
        <f t="shared" si="5"/>
        <v>153</v>
      </c>
    </row>
    <row r="98" spans="2:3" x14ac:dyDescent="0.3">
      <c r="B98" s="25">
        <v>38869</v>
      </c>
      <c r="C98" s="27">
        <f t="shared" si="5"/>
        <v>254</v>
      </c>
    </row>
    <row r="99" spans="2:3" x14ac:dyDescent="0.3">
      <c r="B99" s="25">
        <v>38899</v>
      </c>
      <c r="C99" s="27">
        <f t="shared" si="5"/>
        <v>333</v>
      </c>
    </row>
    <row r="100" spans="2:3" x14ac:dyDescent="0.3">
      <c r="B100" s="25">
        <v>38930</v>
      </c>
      <c r="C100" s="27">
        <f t="shared" si="5"/>
        <v>366</v>
      </c>
    </row>
    <row r="101" spans="2:3" x14ac:dyDescent="0.3">
      <c r="B101" s="25">
        <v>38961</v>
      </c>
      <c r="C101" s="27">
        <f t="shared" si="5"/>
        <v>609</v>
      </c>
    </row>
    <row r="102" spans="2:3" x14ac:dyDescent="0.3">
      <c r="B102" s="25">
        <v>38991</v>
      </c>
      <c r="C102" s="27">
        <f t="shared" si="5"/>
        <v>749</v>
      </c>
    </row>
    <row r="103" spans="2:3" x14ac:dyDescent="0.3">
      <c r="B103" s="25">
        <v>39022</v>
      </c>
      <c r="C103" s="27">
        <f t="shared" si="5"/>
        <v>793</v>
      </c>
    </row>
    <row r="104" spans="2:3" x14ac:dyDescent="0.3">
      <c r="B104" s="25">
        <v>39052</v>
      </c>
      <c r="C104" s="27">
        <f t="shared" si="5"/>
        <v>1005</v>
      </c>
    </row>
    <row r="105" spans="2:3" x14ac:dyDescent="0.3">
      <c r="B105" s="25">
        <v>39083</v>
      </c>
      <c r="C105" s="27">
        <f t="shared" ref="C105:C116" si="6">I3</f>
        <v>252</v>
      </c>
    </row>
    <row r="106" spans="2:3" x14ac:dyDescent="0.3">
      <c r="B106" s="25">
        <v>39114</v>
      </c>
      <c r="C106" s="27">
        <f t="shared" si="6"/>
        <v>258</v>
      </c>
    </row>
    <row r="107" spans="2:3" x14ac:dyDescent="0.3">
      <c r="B107" s="25">
        <v>39142</v>
      </c>
      <c r="C107" s="27">
        <f t="shared" si="6"/>
        <v>418</v>
      </c>
    </row>
    <row r="108" spans="2:3" x14ac:dyDescent="0.3">
      <c r="B108" s="25">
        <v>39173</v>
      </c>
      <c r="C108" s="27">
        <f t="shared" si="6"/>
        <v>248</v>
      </c>
    </row>
    <row r="109" spans="2:3" x14ac:dyDescent="0.3">
      <c r="B109" s="25">
        <v>39203</v>
      </c>
      <c r="C109" s="27">
        <f t="shared" si="6"/>
        <v>158</v>
      </c>
    </row>
    <row r="110" spans="2:3" x14ac:dyDescent="0.3">
      <c r="B110" s="25">
        <v>39234</v>
      </c>
      <c r="C110" s="27">
        <f t="shared" si="6"/>
        <v>259</v>
      </c>
    </row>
    <row r="111" spans="2:3" x14ac:dyDescent="0.3">
      <c r="B111" s="25">
        <v>39264</v>
      </c>
      <c r="C111" s="27">
        <f t="shared" si="6"/>
        <v>348</v>
      </c>
    </row>
    <row r="112" spans="2:3" x14ac:dyDescent="0.3">
      <c r="B112" s="25">
        <v>39295</v>
      </c>
      <c r="C112" s="27">
        <f t="shared" si="6"/>
        <v>375</v>
      </c>
    </row>
    <row r="113" spans="2:3" x14ac:dyDescent="0.3">
      <c r="B113" s="25">
        <v>39326</v>
      </c>
      <c r="C113" s="27">
        <f t="shared" si="6"/>
        <v>626</v>
      </c>
    </row>
    <row r="114" spans="2:3" x14ac:dyDescent="0.3">
      <c r="B114" s="25">
        <v>39356</v>
      </c>
      <c r="C114" s="27">
        <f t="shared" si="6"/>
        <v>763</v>
      </c>
    </row>
    <row r="115" spans="2:3" x14ac:dyDescent="0.3">
      <c r="B115" s="25">
        <v>39387</v>
      </c>
      <c r="C115" s="27">
        <f t="shared" si="6"/>
        <v>820</v>
      </c>
    </row>
    <row r="116" spans="2:3" x14ac:dyDescent="0.3">
      <c r="B116" s="25">
        <v>39417</v>
      </c>
      <c r="C116" s="27">
        <f t="shared" si="6"/>
        <v>1018</v>
      </c>
    </row>
    <row r="117" spans="2:3" x14ac:dyDescent="0.3">
      <c r="B117" s="25">
        <v>39448</v>
      </c>
      <c r="C117" s="27">
        <f t="shared" ref="C117:C128" si="7">J3</f>
        <v>262</v>
      </c>
    </row>
    <row r="118" spans="2:3" x14ac:dyDescent="0.3">
      <c r="B118" s="25">
        <v>39479</v>
      </c>
      <c r="C118" s="27">
        <f t="shared" si="7"/>
        <v>278</v>
      </c>
    </row>
    <row r="119" spans="2:3" x14ac:dyDescent="0.3">
      <c r="B119" s="25">
        <v>39508</v>
      </c>
      <c r="C119" s="27">
        <f t="shared" si="7"/>
        <v>427</v>
      </c>
    </row>
    <row r="120" spans="2:3" x14ac:dyDescent="0.3">
      <c r="B120" s="25">
        <v>39539</v>
      </c>
      <c r="C120" s="27">
        <f t="shared" si="7"/>
        <v>265</v>
      </c>
    </row>
    <row r="121" spans="2:3" x14ac:dyDescent="0.3">
      <c r="B121" s="25">
        <v>39569</v>
      </c>
      <c r="C121" s="27">
        <f t="shared" si="7"/>
        <v>154</v>
      </c>
    </row>
    <row r="122" spans="2:3" x14ac:dyDescent="0.3">
      <c r="B122" s="25">
        <v>39600</v>
      </c>
      <c r="C122" s="27">
        <f t="shared" si="7"/>
        <v>286</v>
      </c>
    </row>
    <row r="123" spans="2:3" x14ac:dyDescent="0.3">
      <c r="B123" s="25">
        <v>39630</v>
      </c>
      <c r="C123" s="27">
        <f t="shared" si="7"/>
        <v>355</v>
      </c>
    </row>
    <row r="124" spans="2:3" x14ac:dyDescent="0.3">
      <c r="B124" s="25">
        <v>39661</v>
      </c>
      <c r="C124" s="27">
        <f t="shared" si="7"/>
        <v>400</v>
      </c>
    </row>
    <row r="125" spans="2:3" x14ac:dyDescent="0.3">
      <c r="B125" s="25">
        <v>39692</v>
      </c>
      <c r="C125" s="27">
        <f t="shared" si="7"/>
        <v>637</v>
      </c>
    </row>
    <row r="126" spans="2:3" x14ac:dyDescent="0.3">
      <c r="B126" s="25">
        <v>39722</v>
      </c>
      <c r="C126" s="27">
        <f t="shared" si="7"/>
        <v>793</v>
      </c>
    </row>
    <row r="127" spans="2:3" x14ac:dyDescent="0.3">
      <c r="B127" s="25">
        <v>39753</v>
      </c>
      <c r="C127" s="27">
        <f t="shared" si="7"/>
        <v>843</v>
      </c>
    </row>
    <row r="128" spans="2:3" x14ac:dyDescent="0.3">
      <c r="B128" s="25">
        <v>39783</v>
      </c>
      <c r="C128" s="27">
        <f t="shared" si="7"/>
        <v>1031</v>
      </c>
    </row>
    <row r="129" spans="2:3" x14ac:dyDescent="0.3">
      <c r="B129" s="25">
        <v>39814</v>
      </c>
      <c r="C129" s="27">
        <f t="shared" ref="C129:C140" si="8">K3</f>
        <v>281</v>
      </c>
    </row>
    <row r="130" spans="2:3" x14ac:dyDescent="0.3">
      <c r="B130" s="25">
        <v>39845</v>
      </c>
      <c r="C130" s="27">
        <f t="shared" si="8"/>
        <v>270</v>
      </c>
    </row>
    <row r="131" spans="2:3" x14ac:dyDescent="0.3">
      <c r="B131" s="25">
        <v>39873</v>
      </c>
      <c r="C131" s="27">
        <f t="shared" si="8"/>
        <v>436</v>
      </c>
    </row>
    <row r="132" spans="2:3" x14ac:dyDescent="0.3">
      <c r="B132" s="25">
        <v>39904</v>
      </c>
      <c r="C132" s="27">
        <f t="shared" si="8"/>
        <v>269</v>
      </c>
    </row>
    <row r="133" spans="2:3" x14ac:dyDescent="0.3">
      <c r="B133" s="25">
        <v>39934</v>
      </c>
      <c r="C133" s="27">
        <f t="shared" si="8"/>
        <v>172</v>
      </c>
    </row>
    <row r="134" spans="2:3" x14ac:dyDescent="0.3">
      <c r="B134" s="25">
        <v>39965</v>
      </c>
      <c r="C134" s="27">
        <f t="shared" si="8"/>
        <v>290</v>
      </c>
    </row>
    <row r="135" spans="2:3" x14ac:dyDescent="0.3">
      <c r="B135" s="25">
        <v>39995</v>
      </c>
      <c r="C135" s="27">
        <f t="shared" si="8"/>
        <v>368</v>
      </c>
    </row>
    <row r="136" spans="2:3" x14ac:dyDescent="0.3">
      <c r="B136" s="25">
        <v>40026</v>
      </c>
      <c r="C136" s="27">
        <f t="shared" si="8"/>
        <v>425</v>
      </c>
    </row>
    <row r="137" spans="2:3" x14ac:dyDescent="0.3">
      <c r="B137" s="25">
        <v>40057</v>
      </c>
      <c r="C137" s="27">
        <f t="shared" si="8"/>
        <v>667</v>
      </c>
    </row>
    <row r="138" spans="2:3" x14ac:dyDescent="0.3">
      <c r="B138" s="25">
        <v>40087</v>
      </c>
      <c r="C138" s="27">
        <f t="shared" si="8"/>
        <v>805</v>
      </c>
    </row>
    <row r="139" spans="2:3" x14ac:dyDescent="0.3">
      <c r="B139" s="25">
        <v>40118</v>
      </c>
      <c r="C139" s="27">
        <f t="shared" si="8"/>
        <v>851</v>
      </c>
    </row>
    <row r="140" spans="2:3" x14ac:dyDescent="0.3">
      <c r="B140" s="25">
        <v>40148</v>
      </c>
      <c r="C140" s="27">
        <f t="shared" si="8"/>
        <v>1057</v>
      </c>
    </row>
    <row r="141" spans="2:3" x14ac:dyDescent="0.3">
      <c r="B141" s="25">
        <v>40179</v>
      </c>
      <c r="C141" s="27">
        <f t="shared" ref="C141:C152" si="9">L3</f>
        <v>289</v>
      </c>
    </row>
    <row r="142" spans="2:3" x14ac:dyDescent="0.3">
      <c r="B142" s="25">
        <v>40210</v>
      </c>
      <c r="C142" s="27">
        <f t="shared" si="9"/>
        <v>290</v>
      </c>
    </row>
    <row r="143" spans="2:3" x14ac:dyDescent="0.3">
      <c r="B143" s="25">
        <v>40238</v>
      </c>
      <c r="C143" s="27">
        <f t="shared" si="9"/>
        <v>447</v>
      </c>
    </row>
    <row r="144" spans="2:3" x14ac:dyDescent="0.3">
      <c r="B144" s="25">
        <v>40269</v>
      </c>
      <c r="C144" s="27">
        <f t="shared" si="9"/>
        <v>283</v>
      </c>
    </row>
    <row r="145" spans="2:3" x14ac:dyDescent="0.3">
      <c r="B145" s="25">
        <v>40299</v>
      </c>
      <c r="C145" s="27">
        <f t="shared" si="9"/>
        <v>174</v>
      </c>
    </row>
    <row r="146" spans="2:3" x14ac:dyDescent="0.3">
      <c r="B146" s="25">
        <v>40330</v>
      </c>
      <c r="C146" s="27">
        <f t="shared" si="9"/>
        <v>315</v>
      </c>
    </row>
    <row r="147" spans="2:3" x14ac:dyDescent="0.3">
      <c r="B147" s="25">
        <v>40360</v>
      </c>
      <c r="C147" s="27">
        <f t="shared" si="9"/>
        <v>380</v>
      </c>
    </row>
    <row r="148" spans="2:3" x14ac:dyDescent="0.3">
      <c r="B148" s="25">
        <v>40391</v>
      </c>
      <c r="C148" s="27">
        <f t="shared" si="9"/>
        <v>440</v>
      </c>
    </row>
    <row r="149" spans="2:3" x14ac:dyDescent="0.3">
      <c r="B149" s="25">
        <v>40422</v>
      </c>
      <c r="C149" s="27">
        <f t="shared" si="9"/>
        <v>672</v>
      </c>
    </row>
    <row r="150" spans="2:3" x14ac:dyDescent="0.3">
      <c r="B150" s="25">
        <v>40452</v>
      </c>
      <c r="C150" s="27">
        <f t="shared" si="9"/>
        <v>832</v>
      </c>
    </row>
    <row r="151" spans="2:3" x14ac:dyDescent="0.3">
      <c r="B151" s="25">
        <v>40483</v>
      </c>
      <c r="C151" s="27">
        <f t="shared" si="9"/>
        <v>890</v>
      </c>
    </row>
    <row r="152" spans="2:3" x14ac:dyDescent="0.3">
      <c r="B152" s="25">
        <v>40513</v>
      </c>
      <c r="C152" s="27">
        <f t="shared" si="9"/>
        <v>1089</v>
      </c>
    </row>
    <row r="153" spans="2:3" x14ac:dyDescent="0.3">
      <c r="B153" s="25">
        <v>40544</v>
      </c>
      <c r="C153" s="27">
        <f t="shared" ref="C153:C164" si="10">M3</f>
        <v>297</v>
      </c>
    </row>
    <row r="154" spans="2:3" x14ac:dyDescent="0.3">
      <c r="B154" s="25">
        <v>40575</v>
      </c>
      <c r="C154" s="27">
        <f t="shared" si="10"/>
        <v>300</v>
      </c>
    </row>
    <row r="155" spans="2:3" x14ac:dyDescent="0.3">
      <c r="B155" s="25">
        <v>40603</v>
      </c>
      <c r="C155" s="27">
        <f t="shared" si="10"/>
        <v>447</v>
      </c>
    </row>
    <row r="156" spans="2:3" x14ac:dyDescent="0.3">
      <c r="B156" s="25">
        <v>40634</v>
      </c>
      <c r="C156" s="27">
        <f t="shared" si="10"/>
        <v>298</v>
      </c>
    </row>
    <row r="157" spans="2:3" x14ac:dyDescent="0.3">
      <c r="B157" s="25">
        <v>40664</v>
      </c>
      <c r="C157" s="27">
        <f t="shared" si="10"/>
        <v>177</v>
      </c>
    </row>
    <row r="158" spans="2:3" x14ac:dyDescent="0.3">
      <c r="B158" s="25">
        <v>40695</v>
      </c>
      <c r="C158" s="27">
        <f t="shared" si="10"/>
        <v>324</v>
      </c>
    </row>
    <row r="159" spans="2:3" x14ac:dyDescent="0.3">
      <c r="B159" s="25">
        <v>40725</v>
      </c>
      <c r="C159" s="27">
        <f t="shared" si="10"/>
        <v>401</v>
      </c>
    </row>
    <row r="160" spans="2:3" x14ac:dyDescent="0.3">
      <c r="B160" s="25">
        <v>40756</v>
      </c>
      <c r="C160" s="27">
        <f t="shared" si="10"/>
        <v>455</v>
      </c>
    </row>
    <row r="161" spans="2:3" x14ac:dyDescent="0.3">
      <c r="B161" s="25">
        <v>40787</v>
      </c>
      <c r="C161" s="27">
        <f t="shared" si="10"/>
        <v>691</v>
      </c>
    </row>
    <row r="162" spans="2:3" x14ac:dyDescent="0.3">
      <c r="B162" s="25">
        <v>40817</v>
      </c>
      <c r="C162" s="27">
        <f t="shared" si="10"/>
        <v>842</v>
      </c>
    </row>
    <row r="163" spans="2:3" x14ac:dyDescent="0.3">
      <c r="B163" s="25">
        <v>40848</v>
      </c>
      <c r="C163" s="27">
        <f t="shared" si="10"/>
        <v>904</v>
      </c>
    </row>
    <row r="164" spans="2:3" x14ac:dyDescent="0.3">
      <c r="B164" s="25">
        <v>40878</v>
      </c>
      <c r="C164" s="27">
        <f t="shared" si="10"/>
        <v>1107</v>
      </c>
    </row>
    <row r="165" spans="2:3" x14ac:dyDescent="0.3">
      <c r="B165" s="25">
        <v>40909</v>
      </c>
      <c r="C165" s="27">
        <f t="shared" ref="C165:C176" si="11">N3</f>
        <v>313</v>
      </c>
    </row>
    <row r="166" spans="2:3" x14ac:dyDescent="0.3">
      <c r="B166" s="25">
        <v>40940</v>
      </c>
      <c r="C166" s="27">
        <f t="shared" si="11"/>
        <v>300</v>
      </c>
    </row>
    <row r="167" spans="2:3" x14ac:dyDescent="0.3">
      <c r="B167" s="25">
        <v>40969</v>
      </c>
      <c r="C167" s="27">
        <f t="shared" si="11"/>
        <v>451</v>
      </c>
    </row>
    <row r="168" spans="2:3" x14ac:dyDescent="0.3">
      <c r="B168" s="25">
        <v>41000</v>
      </c>
      <c r="C168" s="27">
        <f t="shared" si="11"/>
        <v>305</v>
      </c>
    </row>
    <row r="169" spans="2:3" x14ac:dyDescent="0.3">
      <c r="B169" s="25">
        <v>41030</v>
      </c>
      <c r="C169" s="27">
        <f t="shared" si="11"/>
        <v>172</v>
      </c>
    </row>
    <row r="170" spans="2:3" x14ac:dyDescent="0.3">
      <c r="B170" s="25">
        <v>41061</v>
      </c>
      <c r="C170" s="27">
        <f t="shared" si="11"/>
        <v>350</v>
      </c>
    </row>
    <row r="171" spans="2:3" x14ac:dyDescent="0.3">
      <c r="B171" s="25">
        <v>41091</v>
      </c>
      <c r="C171" s="27">
        <f t="shared" si="11"/>
        <v>425</v>
      </c>
    </row>
    <row r="172" spans="2:3" x14ac:dyDescent="0.3">
      <c r="B172" s="25">
        <v>41122</v>
      </c>
      <c r="C172" s="27">
        <f t="shared" si="11"/>
        <v>453</v>
      </c>
    </row>
    <row r="173" spans="2:3" x14ac:dyDescent="0.3">
      <c r="B173" s="25">
        <v>41153</v>
      </c>
      <c r="C173" s="27">
        <f t="shared" si="11"/>
        <v>717</v>
      </c>
    </row>
    <row r="174" spans="2:3" x14ac:dyDescent="0.3">
      <c r="B174" s="25">
        <v>41183</v>
      </c>
      <c r="C174" s="27">
        <f t="shared" si="11"/>
        <v>874</v>
      </c>
    </row>
    <row r="175" spans="2:3" x14ac:dyDescent="0.3">
      <c r="B175" s="25">
        <v>41214</v>
      </c>
      <c r="C175" s="27">
        <f t="shared" si="11"/>
        <v>919</v>
      </c>
    </row>
    <row r="176" spans="2:3" x14ac:dyDescent="0.3">
      <c r="B176" s="25">
        <v>41244</v>
      </c>
      <c r="C176" s="27">
        <f t="shared" si="11"/>
        <v>1123</v>
      </c>
    </row>
    <row r="177" spans="2:3" x14ac:dyDescent="0.3">
      <c r="B177" s="25">
        <v>41275</v>
      </c>
      <c r="C177" s="27">
        <f t="shared" ref="C177:C188" si="12">O3</f>
        <v>322</v>
      </c>
    </row>
    <row r="178" spans="2:3" x14ac:dyDescent="0.3">
      <c r="B178" s="25">
        <v>41306</v>
      </c>
      <c r="C178" s="27">
        <f t="shared" si="12"/>
        <v>323</v>
      </c>
    </row>
    <row r="179" spans="2:3" x14ac:dyDescent="0.3">
      <c r="B179" s="25">
        <v>41334</v>
      </c>
      <c r="C179" s="27">
        <f t="shared" si="12"/>
        <v>479</v>
      </c>
    </row>
    <row r="180" spans="2:3" x14ac:dyDescent="0.3">
      <c r="B180" s="25">
        <v>41365</v>
      </c>
      <c r="C180" s="27">
        <f t="shared" si="12"/>
        <v>300</v>
      </c>
    </row>
    <row r="181" spans="2:3" x14ac:dyDescent="0.3">
      <c r="B181" s="25">
        <v>41395</v>
      </c>
      <c r="C181" s="27">
        <f t="shared" si="12"/>
        <v>190</v>
      </c>
    </row>
    <row r="182" spans="2:3" x14ac:dyDescent="0.3">
      <c r="B182" s="25">
        <v>41426</v>
      </c>
      <c r="C182" s="27">
        <f t="shared" si="12"/>
        <v>354</v>
      </c>
    </row>
    <row r="183" spans="2:3" x14ac:dyDescent="0.3">
      <c r="B183" s="25">
        <v>41456</v>
      </c>
      <c r="C183" s="27">
        <f t="shared" si="12"/>
        <v>441</v>
      </c>
    </row>
    <row r="184" spans="2:3" x14ac:dyDescent="0.3">
      <c r="B184" s="25">
        <v>41487</v>
      </c>
      <c r="C184" s="27">
        <f t="shared" si="12"/>
        <v>481</v>
      </c>
    </row>
    <row r="185" spans="2:3" x14ac:dyDescent="0.3">
      <c r="B185" s="25">
        <v>41518</v>
      </c>
      <c r="C185" s="27">
        <f t="shared" si="12"/>
        <v>732</v>
      </c>
    </row>
    <row r="186" spans="2:3" x14ac:dyDescent="0.3">
      <c r="B186" s="25">
        <v>41548</v>
      </c>
      <c r="C186" s="27">
        <f t="shared" si="12"/>
        <v>894</v>
      </c>
    </row>
    <row r="187" spans="2:3" x14ac:dyDescent="0.3">
      <c r="B187" s="25">
        <v>41579</v>
      </c>
      <c r="C187" s="27">
        <f t="shared" si="12"/>
        <v>939</v>
      </c>
    </row>
    <row r="188" spans="2:3" x14ac:dyDescent="0.3">
      <c r="B188" s="25">
        <v>41609</v>
      </c>
      <c r="C188" s="27">
        <f t="shared" si="12"/>
        <v>1130</v>
      </c>
    </row>
    <row r="189" spans="2:3" x14ac:dyDescent="0.3">
      <c r="B189" s="25">
        <v>41640</v>
      </c>
      <c r="C189" s="27">
        <f t="shared" ref="C189:C200" si="13">P3</f>
        <v>323</v>
      </c>
    </row>
    <row r="190" spans="2:3" x14ac:dyDescent="0.3">
      <c r="B190" s="25">
        <v>41671</v>
      </c>
      <c r="C190" s="27">
        <f t="shared" si="13"/>
        <v>323</v>
      </c>
    </row>
    <row r="191" spans="2:3" x14ac:dyDescent="0.3">
      <c r="B191" s="25">
        <v>41699</v>
      </c>
      <c r="C191" s="27">
        <f t="shared" si="13"/>
        <v>470</v>
      </c>
    </row>
    <row r="192" spans="2:3" x14ac:dyDescent="0.3">
      <c r="B192" s="25">
        <v>41730</v>
      </c>
      <c r="C192" s="27">
        <f t="shared" si="13"/>
        <v>319</v>
      </c>
    </row>
    <row r="193" spans="2:3" x14ac:dyDescent="0.3">
      <c r="B193" s="25">
        <v>41760</v>
      </c>
      <c r="C193" s="27">
        <f t="shared" si="13"/>
        <v>183</v>
      </c>
    </row>
    <row r="194" spans="2:3" x14ac:dyDescent="0.3">
      <c r="B194" s="25">
        <v>41791</v>
      </c>
      <c r="C194" s="27">
        <f t="shared" si="13"/>
        <v>377</v>
      </c>
    </row>
    <row r="195" spans="2:3" x14ac:dyDescent="0.3">
      <c r="B195" s="25">
        <v>41821</v>
      </c>
      <c r="C195" s="27">
        <f t="shared" si="13"/>
        <v>443</v>
      </c>
    </row>
    <row r="196" spans="2:3" x14ac:dyDescent="0.3">
      <c r="B196" s="25">
        <v>41852</v>
      </c>
      <c r="C196" s="27">
        <f t="shared" si="13"/>
        <v>480</v>
      </c>
    </row>
    <row r="197" spans="2:3" x14ac:dyDescent="0.3">
      <c r="B197" s="25">
        <v>41883</v>
      </c>
      <c r="C197" s="27">
        <f t="shared" si="13"/>
        <v>764</v>
      </c>
    </row>
    <row r="198" spans="2:3" x14ac:dyDescent="0.3">
      <c r="B198" s="25">
        <v>41913</v>
      </c>
      <c r="C198" s="27">
        <f t="shared" si="13"/>
        <v>913</v>
      </c>
    </row>
    <row r="199" spans="2:3" x14ac:dyDescent="0.3">
      <c r="B199" s="25">
        <v>41944</v>
      </c>
      <c r="C199" s="27">
        <f t="shared" si="13"/>
        <v>958</v>
      </c>
    </row>
    <row r="200" spans="2:3" x14ac:dyDescent="0.3">
      <c r="B200" s="25">
        <v>41974</v>
      </c>
      <c r="C200" s="27">
        <f t="shared" si="13"/>
        <v>1164</v>
      </c>
    </row>
    <row r="201" spans="2:3" x14ac:dyDescent="0.3">
      <c r="B201" s="25">
        <v>42005</v>
      </c>
      <c r="C201" s="27">
        <f t="shared" ref="C201:C212" si="14">Q3</f>
        <v>349</v>
      </c>
    </row>
    <row r="202" spans="2:3" x14ac:dyDescent="0.3">
      <c r="B202" s="25">
        <v>42036</v>
      </c>
      <c r="C202" s="27">
        <f t="shared" si="14"/>
        <v>349</v>
      </c>
    </row>
    <row r="203" spans="2:3" x14ac:dyDescent="0.3">
      <c r="B203" s="25">
        <v>42064</v>
      </c>
      <c r="C203" s="27">
        <f t="shared" si="14"/>
        <v>500</v>
      </c>
    </row>
    <row r="204" spans="2:3" x14ac:dyDescent="0.3">
      <c r="B204" s="25">
        <v>42095</v>
      </c>
      <c r="C204" s="27">
        <f t="shared" si="14"/>
        <v>322</v>
      </c>
    </row>
    <row r="205" spans="2:3" x14ac:dyDescent="0.3">
      <c r="B205" s="25">
        <v>42125</v>
      </c>
      <c r="C205" s="27">
        <f t="shared" si="14"/>
        <v>192</v>
      </c>
    </row>
    <row r="206" spans="2:3" x14ac:dyDescent="0.3">
      <c r="B206" s="25">
        <v>42156</v>
      </c>
      <c r="C206" s="27">
        <f t="shared" si="14"/>
        <v>378</v>
      </c>
    </row>
    <row r="207" spans="2:3" x14ac:dyDescent="0.3">
      <c r="B207" s="25">
        <v>42186</v>
      </c>
      <c r="C207" s="27">
        <f t="shared" si="14"/>
        <v>458</v>
      </c>
    </row>
    <row r="208" spans="2:3" x14ac:dyDescent="0.3">
      <c r="B208" s="25">
        <v>42217</v>
      </c>
      <c r="C208" s="27">
        <f t="shared" si="14"/>
        <v>513</v>
      </c>
    </row>
    <row r="209" spans="2:3" x14ac:dyDescent="0.3">
      <c r="B209" s="25">
        <v>42248</v>
      </c>
      <c r="C209" s="27">
        <f t="shared" si="14"/>
        <v>789</v>
      </c>
    </row>
    <row r="210" spans="2:3" x14ac:dyDescent="0.3">
      <c r="B210" s="25">
        <v>42278</v>
      </c>
      <c r="C210" s="27">
        <f t="shared" si="14"/>
        <v>939</v>
      </c>
    </row>
    <row r="211" spans="2:3" x14ac:dyDescent="0.3">
      <c r="B211" s="25">
        <v>42309</v>
      </c>
      <c r="C211" s="27">
        <f t="shared" si="14"/>
        <v>983</v>
      </c>
    </row>
    <row r="212" spans="2:3" x14ac:dyDescent="0.3">
      <c r="B212" s="25">
        <v>42339</v>
      </c>
      <c r="C212" s="27">
        <f t="shared" si="14"/>
        <v>1178</v>
      </c>
    </row>
  </sheetData>
  <mergeCells count="2">
    <mergeCell ref="C1:Q1"/>
    <mergeCell ref="B15:Q1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0744-A1B5-4C7B-9964-D2C82502A57D}">
  <dimension ref="A1:AD211"/>
  <sheetViews>
    <sheetView topLeftCell="A27" workbookViewId="0">
      <selection activeCell="B32" sqref="B32:B211"/>
    </sheetView>
  </sheetViews>
  <sheetFormatPr baseColWidth="10" defaultColWidth="11.44140625" defaultRowHeight="14.4" x14ac:dyDescent="0.3"/>
  <cols>
    <col min="1" max="1" width="14" style="2" bestFit="1" customWidth="1"/>
    <col min="2" max="2" width="11.44140625" style="2"/>
    <col min="3" max="3" width="11.88671875" style="2" bestFit="1" customWidth="1"/>
    <col min="4" max="16384" width="11.44140625" style="2"/>
  </cols>
  <sheetData>
    <row r="1" spans="1:16" x14ac:dyDescent="0.3">
      <c r="A1" s="5"/>
      <c r="B1" s="42" t="s">
        <v>13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4"/>
    </row>
    <row r="2" spans="1:16" ht="15" thickBot="1" x14ac:dyDescent="0.35">
      <c r="A2" s="6" t="s">
        <v>0</v>
      </c>
      <c r="B2" s="9">
        <v>2001</v>
      </c>
      <c r="C2" s="3">
        <v>2002</v>
      </c>
      <c r="D2" s="3">
        <v>2003</v>
      </c>
      <c r="E2" s="3">
        <v>2004</v>
      </c>
      <c r="F2" s="3">
        <v>2005</v>
      </c>
      <c r="G2" s="3">
        <v>2006</v>
      </c>
      <c r="H2" s="3">
        <v>2007</v>
      </c>
      <c r="I2" s="3">
        <v>2008</v>
      </c>
      <c r="J2" s="3">
        <v>2009</v>
      </c>
      <c r="K2" s="3">
        <v>2010</v>
      </c>
      <c r="L2" s="3">
        <v>2011</v>
      </c>
      <c r="M2" s="3">
        <v>2012</v>
      </c>
      <c r="N2" s="3">
        <v>2013</v>
      </c>
      <c r="O2" s="3">
        <v>2014</v>
      </c>
      <c r="P2" s="6">
        <v>2015</v>
      </c>
    </row>
    <row r="3" spans="1:16" ht="15" thickTop="1" x14ac:dyDescent="0.3">
      <c r="A3" s="7" t="s">
        <v>1</v>
      </c>
      <c r="B3" s="10">
        <v>394</v>
      </c>
      <c r="C3" s="1">
        <v>419</v>
      </c>
      <c r="D3" s="1">
        <v>444</v>
      </c>
      <c r="E3" s="1">
        <v>460</v>
      </c>
      <c r="F3" s="1">
        <v>485</v>
      </c>
      <c r="G3" s="1">
        <v>504</v>
      </c>
      <c r="H3" s="1">
        <v>520</v>
      </c>
      <c r="I3" s="1">
        <v>537</v>
      </c>
      <c r="J3" s="1">
        <v>553</v>
      </c>
      <c r="K3" s="1">
        <v>571</v>
      </c>
      <c r="L3" s="1">
        <v>608</v>
      </c>
      <c r="M3" s="1">
        <v>615</v>
      </c>
      <c r="N3" s="1">
        <v>634</v>
      </c>
      <c r="O3" s="1">
        <v>665</v>
      </c>
      <c r="P3" s="5">
        <v>681</v>
      </c>
    </row>
    <row r="4" spans="1:16" x14ac:dyDescent="0.3">
      <c r="A4" s="7" t="s">
        <v>2</v>
      </c>
      <c r="B4" s="10">
        <v>410</v>
      </c>
      <c r="C4" s="1">
        <v>423</v>
      </c>
      <c r="D4" s="1">
        <v>442</v>
      </c>
      <c r="E4" s="1">
        <v>458</v>
      </c>
      <c r="F4" s="1">
        <v>478</v>
      </c>
      <c r="G4" s="1">
        <v>505</v>
      </c>
      <c r="H4" s="1">
        <v>515</v>
      </c>
      <c r="I4" s="1">
        <v>538</v>
      </c>
      <c r="J4" s="1">
        <v>556</v>
      </c>
      <c r="K4" s="1">
        <v>573</v>
      </c>
      <c r="L4" s="1">
        <v>605</v>
      </c>
      <c r="M4" s="1">
        <v>630</v>
      </c>
      <c r="N4" s="1">
        <v>636</v>
      </c>
      <c r="O4" s="1">
        <v>658</v>
      </c>
      <c r="P4" s="5">
        <v>689</v>
      </c>
    </row>
    <row r="5" spans="1:16" x14ac:dyDescent="0.3">
      <c r="A5" s="7" t="s">
        <v>3</v>
      </c>
      <c r="B5" s="10">
        <v>407</v>
      </c>
      <c r="C5" s="1">
        <v>419</v>
      </c>
      <c r="D5" s="1">
        <v>430</v>
      </c>
      <c r="E5" s="1">
        <v>456</v>
      </c>
      <c r="F5" s="1">
        <v>485</v>
      </c>
      <c r="G5" s="1">
        <v>502</v>
      </c>
      <c r="H5" s="1">
        <v>522</v>
      </c>
      <c r="I5" s="1">
        <v>547</v>
      </c>
      <c r="J5" s="1">
        <v>566</v>
      </c>
      <c r="K5" s="1">
        <v>587</v>
      </c>
      <c r="L5" s="1">
        <v>606</v>
      </c>
      <c r="M5" s="1">
        <v>610</v>
      </c>
      <c r="N5" s="1">
        <v>644</v>
      </c>
      <c r="O5" s="1">
        <v>652</v>
      </c>
      <c r="P5" s="5">
        <v>680</v>
      </c>
    </row>
    <row r="6" spans="1:16" x14ac:dyDescent="0.3">
      <c r="A6" s="7" t="s">
        <v>4</v>
      </c>
      <c r="B6" s="10">
        <v>391</v>
      </c>
      <c r="C6" s="1">
        <v>417</v>
      </c>
      <c r="D6" s="1">
        <v>449</v>
      </c>
      <c r="E6" s="1">
        <v>459</v>
      </c>
      <c r="F6" s="1">
        <v>480</v>
      </c>
      <c r="G6" s="1">
        <v>501</v>
      </c>
      <c r="H6" s="1">
        <v>528</v>
      </c>
      <c r="I6" s="1">
        <v>545</v>
      </c>
      <c r="J6" s="1">
        <v>561</v>
      </c>
      <c r="K6" s="1">
        <v>583</v>
      </c>
      <c r="L6" s="1">
        <v>601</v>
      </c>
      <c r="M6" s="1">
        <v>614</v>
      </c>
      <c r="N6" s="1">
        <v>642</v>
      </c>
      <c r="O6" s="1">
        <v>656</v>
      </c>
      <c r="P6" s="5">
        <v>681</v>
      </c>
    </row>
    <row r="7" spans="1:16" x14ac:dyDescent="0.3">
      <c r="A7" s="7" t="s">
        <v>5</v>
      </c>
      <c r="B7" s="10">
        <v>297</v>
      </c>
      <c r="C7" s="1">
        <v>327</v>
      </c>
      <c r="D7" s="1">
        <v>343</v>
      </c>
      <c r="E7" s="1">
        <v>350</v>
      </c>
      <c r="F7" s="1">
        <v>383</v>
      </c>
      <c r="G7" s="1">
        <v>393</v>
      </c>
      <c r="H7" s="1">
        <v>414</v>
      </c>
      <c r="I7" s="1">
        <v>434</v>
      </c>
      <c r="J7" s="1">
        <v>457</v>
      </c>
      <c r="K7" s="1">
        <v>476</v>
      </c>
      <c r="L7" s="1">
        <v>496</v>
      </c>
      <c r="M7" s="1">
        <v>510</v>
      </c>
      <c r="N7" s="1">
        <v>541</v>
      </c>
      <c r="O7" s="1">
        <v>555</v>
      </c>
      <c r="P7" s="5">
        <v>583</v>
      </c>
    </row>
    <row r="8" spans="1:16" x14ac:dyDescent="0.3">
      <c r="A8" s="7" t="s">
        <v>6</v>
      </c>
      <c r="B8" s="10">
        <v>146</v>
      </c>
      <c r="C8" s="1">
        <v>159</v>
      </c>
      <c r="D8" s="1">
        <v>172</v>
      </c>
      <c r="E8" s="1">
        <v>173</v>
      </c>
      <c r="F8" s="1">
        <v>195</v>
      </c>
      <c r="G8" s="1">
        <v>190</v>
      </c>
      <c r="H8" s="1">
        <v>210</v>
      </c>
      <c r="I8" s="1">
        <v>212</v>
      </c>
      <c r="J8" s="1">
        <v>225</v>
      </c>
      <c r="K8" s="1">
        <v>246</v>
      </c>
      <c r="L8" s="1">
        <v>252</v>
      </c>
      <c r="M8" s="1">
        <v>259</v>
      </c>
      <c r="N8" s="1">
        <v>273</v>
      </c>
      <c r="O8" s="1">
        <v>281</v>
      </c>
      <c r="P8" s="5">
        <v>282</v>
      </c>
    </row>
    <row r="9" spans="1:16" x14ac:dyDescent="0.3">
      <c r="A9" s="7" t="s">
        <v>7</v>
      </c>
      <c r="B9" s="10">
        <v>398</v>
      </c>
      <c r="C9" s="1">
        <v>422</v>
      </c>
      <c r="D9" s="1">
        <v>441</v>
      </c>
      <c r="E9" s="1">
        <v>464</v>
      </c>
      <c r="F9" s="1">
        <v>481</v>
      </c>
      <c r="G9" s="1">
        <v>492</v>
      </c>
      <c r="H9" s="1">
        <v>530</v>
      </c>
      <c r="I9" s="1">
        <v>546</v>
      </c>
      <c r="J9" s="1">
        <v>569</v>
      </c>
      <c r="K9" s="1">
        <v>575</v>
      </c>
      <c r="L9" s="1">
        <v>594</v>
      </c>
      <c r="M9" s="1">
        <v>617</v>
      </c>
      <c r="N9" s="1">
        <v>640</v>
      </c>
      <c r="O9" s="1">
        <v>669</v>
      </c>
      <c r="P9" s="5">
        <v>673</v>
      </c>
    </row>
    <row r="10" spans="1:16" x14ac:dyDescent="0.3">
      <c r="A10" s="7" t="s">
        <v>8</v>
      </c>
      <c r="B10" s="10">
        <v>406</v>
      </c>
      <c r="C10" s="1">
        <v>418</v>
      </c>
      <c r="D10" s="1">
        <v>435</v>
      </c>
      <c r="E10" s="1">
        <v>462</v>
      </c>
      <c r="F10" s="1">
        <v>471</v>
      </c>
      <c r="G10" s="1">
        <v>507</v>
      </c>
      <c r="H10" s="1">
        <v>530</v>
      </c>
      <c r="I10" s="1">
        <v>550</v>
      </c>
      <c r="J10" s="1">
        <v>569</v>
      </c>
      <c r="K10" s="1">
        <v>576</v>
      </c>
      <c r="L10" s="1">
        <v>591</v>
      </c>
      <c r="M10" s="1">
        <v>623</v>
      </c>
      <c r="N10" s="1">
        <v>639</v>
      </c>
      <c r="O10" s="1">
        <v>653</v>
      </c>
      <c r="P10" s="5">
        <v>671</v>
      </c>
    </row>
    <row r="11" spans="1:16" x14ac:dyDescent="0.3">
      <c r="A11" s="7" t="s">
        <v>9</v>
      </c>
      <c r="B11" s="10">
        <v>260</v>
      </c>
      <c r="C11" s="1">
        <v>254</v>
      </c>
      <c r="D11" s="1">
        <v>267</v>
      </c>
      <c r="E11" s="1">
        <v>282</v>
      </c>
      <c r="F11" s="1">
        <v>290</v>
      </c>
      <c r="G11" s="1">
        <v>300</v>
      </c>
      <c r="H11" s="1">
        <v>312</v>
      </c>
      <c r="I11" s="1">
        <v>311</v>
      </c>
      <c r="J11" s="1">
        <v>333</v>
      </c>
      <c r="K11" s="1">
        <v>330</v>
      </c>
      <c r="L11" s="1">
        <v>360</v>
      </c>
      <c r="M11" s="1">
        <v>366</v>
      </c>
      <c r="N11" s="1">
        <v>370</v>
      </c>
      <c r="O11" s="1">
        <v>387</v>
      </c>
      <c r="P11" s="5">
        <v>395</v>
      </c>
    </row>
    <row r="12" spans="1:16" x14ac:dyDescent="0.3">
      <c r="A12" s="7" t="s">
        <v>10</v>
      </c>
      <c r="B12" s="10">
        <v>598</v>
      </c>
      <c r="C12" s="1">
        <v>613</v>
      </c>
      <c r="D12" s="1">
        <v>634</v>
      </c>
      <c r="E12" s="1">
        <v>654</v>
      </c>
      <c r="F12" s="1">
        <v>690</v>
      </c>
      <c r="G12" s="1">
        <v>702</v>
      </c>
      <c r="H12" s="1">
        <v>714</v>
      </c>
      <c r="I12" s="1">
        <v>740</v>
      </c>
      <c r="J12" s="1">
        <v>770</v>
      </c>
      <c r="K12" s="1">
        <v>782</v>
      </c>
      <c r="L12" s="1">
        <v>792</v>
      </c>
      <c r="M12" s="1">
        <v>823</v>
      </c>
      <c r="N12" s="1">
        <v>840</v>
      </c>
      <c r="O12" s="1">
        <v>851</v>
      </c>
      <c r="P12" s="5">
        <v>877</v>
      </c>
    </row>
    <row r="13" spans="1:16" x14ac:dyDescent="0.3">
      <c r="A13" s="7" t="s">
        <v>11</v>
      </c>
      <c r="B13" s="10">
        <v>601</v>
      </c>
      <c r="C13" s="1">
        <v>610</v>
      </c>
      <c r="D13" s="1">
        <v>634</v>
      </c>
      <c r="E13" s="1">
        <v>659</v>
      </c>
      <c r="F13" s="1">
        <v>681</v>
      </c>
      <c r="G13" s="1">
        <v>698</v>
      </c>
      <c r="H13" s="1">
        <v>715</v>
      </c>
      <c r="I13" s="1">
        <v>741</v>
      </c>
      <c r="J13" s="1">
        <v>769</v>
      </c>
      <c r="K13" s="1">
        <v>774</v>
      </c>
      <c r="L13" s="1">
        <v>806</v>
      </c>
      <c r="M13" s="1">
        <v>820</v>
      </c>
      <c r="N13" s="1">
        <v>835</v>
      </c>
      <c r="O13" s="1">
        <v>853</v>
      </c>
      <c r="P13" s="5">
        <v>878</v>
      </c>
    </row>
    <row r="14" spans="1:16" ht="15" thickBot="1" x14ac:dyDescent="0.35">
      <c r="A14" s="8" t="s">
        <v>12</v>
      </c>
      <c r="B14" s="11">
        <v>596</v>
      </c>
      <c r="C14" s="4">
        <v>622</v>
      </c>
      <c r="D14" s="4">
        <v>649</v>
      </c>
      <c r="E14" s="4">
        <v>666</v>
      </c>
      <c r="F14" s="4">
        <v>678</v>
      </c>
      <c r="G14" s="4">
        <v>694</v>
      </c>
      <c r="H14" s="4">
        <v>714</v>
      </c>
      <c r="I14" s="4">
        <v>747</v>
      </c>
      <c r="J14" s="4">
        <v>758</v>
      </c>
      <c r="K14" s="4">
        <v>771</v>
      </c>
      <c r="L14" s="4">
        <v>793</v>
      </c>
      <c r="M14" s="4">
        <v>813</v>
      </c>
      <c r="N14" s="4">
        <v>847</v>
      </c>
      <c r="O14" s="4">
        <v>868</v>
      </c>
      <c r="P14" s="12">
        <v>888</v>
      </c>
    </row>
    <row r="15" spans="1:16" x14ac:dyDescent="0.3">
      <c r="A15" s="45" t="s">
        <v>22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</row>
    <row r="16" spans="1:16" ht="15" thickBot="1" x14ac:dyDescent="0.35"/>
    <row r="17" spans="1:30" x14ac:dyDescent="0.3">
      <c r="A17" s="30" t="s">
        <v>54</v>
      </c>
      <c r="B17" s="30"/>
      <c r="C17" s="30" t="s">
        <v>54</v>
      </c>
      <c r="D17" s="30"/>
      <c r="E17" s="30" t="s">
        <v>54</v>
      </c>
      <c r="F17" s="30"/>
      <c r="G17" s="30" t="s">
        <v>54</v>
      </c>
      <c r="H17" s="30"/>
      <c r="I17" s="30" t="s">
        <v>54</v>
      </c>
      <c r="J17" s="30"/>
      <c r="K17" s="30" t="s">
        <v>54</v>
      </c>
      <c r="L17" s="30"/>
      <c r="M17" s="30" t="s">
        <v>54</v>
      </c>
      <c r="N17" s="30"/>
      <c r="O17" s="30" t="s">
        <v>54</v>
      </c>
      <c r="P17" s="30"/>
      <c r="Q17" s="30" t="s">
        <v>54</v>
      </c>
      <c r="R17" s="30"/>
      <c r="S17" s="30" t="s">
        <v>54</v>
      </c>
      <c r="T17" s="30"/>
      <c r="U17" s="30" t="s">
        <v>54</v>
      </c>
      <c r="V17" s="30"/>
      <c r="W17" s="30" t="s">
        <v>54</v>
      </c>
      <c r="X17" s="30"/>
      <c r="Y17" s="30" t="s">
        <v>54</v>
      </c>
      <c r="Z17" s="30"/>
      <c r="AA17" s="30" t="s">
        <v>54</v>
      </c>
      <c r="AB17" s="30"/>
      <c r="AC17" s="30" t="s">
        <v>54</v>
      </c>
      <c r="AD17" s="30"/>
    </row>
    <row r="18" spans="1:30" x14ac:dyDescent="0.3">
      <c r="A18" s="28" t="s">
        <v>25</v>
      </c>
      <c r="B18" s="28">
        <v>408.66666666666669</v>
      </c>
      <c r="C18" s="28" t="s">
        <v>25</v>
      </c>
      <c r="D18" s="28">
        <v>425.25</v>
      </c>
      <c r="E18" s="28" t="s">
        <v>25</v>
      </c>
      <c r="F18" s="28">
        <v>445</v>
      </c>
      <c r="G18" s="28" t="s">
        <v>25</v>
      </c>
      <c r="H18" s="28">
        <v>461.91666666666669</v>
      </c>
      <c r="I18" s="28" t="s">
        <v>25</v>
      </c>
      <c r="J18" s="28">
        <v>483.08333333333331</v>
      </c>
      <c r="K18" s="28" t="s">
        <v>25</v>
      </c>
      <c r="L18" s="28">
        <v>499</v>
      </c>
      <c r="M18" s="28" t="s">
        <v>25</v>
      </c>
      <c r="N18" s="28">
        <v>518.66666666666663</v>
      </c>
      <c r="O18" s="28" t="s">
        <v>25</v>
      </c>
      <c r="P18" s="28">
        <v>537.33333333333337</v>
      </c>
      <c r="Q18" s="28" t="s">
        <v>25</v>
      </c>
      <c r="R18" s="28">
        <v>557.16666666666663</v>
      </c>
      <c r="S18" s="28" t="s">
        <v>25</v>
      </c>
      <c r="T18" s="28">
        <v>570.33333333333337</v>
      </c>
      <c r="U18" s="28" t="s">
        <v>25</v>
      </c>
      <c r="V18" s="28">
        <v>592</v>
      </c>
      <c r="W18" s="28" t="s">
        <v>25</v>
      </c>
      <c r="X18" s="28">
        <v>608.33333333333337</v>
      </c>
      <c r="Y18" s="28" t="s">
        <v>25</v>
      </c>
      <c r="Z18" s="28">
        <v>628.41666666666663</v>
      </c>
      <c r="AA18" s="28" t="s">
        <v>25</v>
      </c>
      <c r="AB18" s="28">
        <v>645.66666666666663</v>
      </c>
      <c r="AC18" s="28" t="s">
        <v>25</v>
      </c>
      <c r="AD18" s="28">
        <v>664.83333333333337</v>
      </c>
    </row>
    <row r="19" spans="1:30" x14ac:dyDescent="0.3">
      <c r="A19" s="28" t="s">
        <v>26</v>
      </c>
      <c r="B19" s="28">
        <v>40.089924173063999</v>
      </c>
      <c r="C19" s="28" t="s">
        <v>26</v>
      </c>
      <c r="D19" s="28">
        <v>40.655262621066399</v>
      </c>
      <c r="E19" s="28" t="s">
        <v>26</v>
      </c>
      <c r="F19" s="28">
        <v>41.746166581405113</v>
      </c>
      <c r="G19" s="28" t="s">
        <v>26</v>
      </c>
      <c r="H19" s="28">
        <v>43.154314074404226</v>
      </c>
      <c r="I19" s="28" t="s">
        <v>26</v>
      </c>
      <c r="J19" s="28">
        <v>43.559513161520591</v>
      </c>
      <c r="K19" s="28" t="s">
        <v>26</v>
      </c>
      <c r="L19" s="28">
        <v>44.834713282807051</v>
      </c>
      <c r="M19" s="28" t="s">
        <v>26</v>
      </c>
      <c r="N19" s="28">
        <v>44.735643258790603</v>
      </c>
      <c r="O19" s="28" t="s">
        <v>26</v>
      </c>
      <c r="P19" s="28">
        <v>47.246024898258561</v>
      </c>
      <c r="Q19" s="28" t="s">
        <v>26</v>
      </c>
      <c r="R19" s="28">
        <v>47.793405360568258</v>
      </c>
      <c r="S19" s="28" t="s">
        <v>26</v>
      </c>
      <c r="T19" s="28">
        <v>47.585701527864323</v>
      </c>
      <c r="U19" s="28" t="s">
        <v>26</v>
      </c>
      <c r="V19" s="28">
        <v>48.111612659806703</v>
      </c>
      <c r="W19" s="28" t="s">
        <v>26</v>
      </c>
      <c r="X19" s="28">
        <v>49.546478536355515</v>
      </c>
      <c r="Y19" s="28" t="s">
        <v>26</v>
      </c>
      <c r="Z19" s="28">
        <v>50.507043963183911</v>
      </c>
      <c r="AA19" s="28" t="s">
        <v>26</v>
      </c>
      <c r="AB19" s="28">
        <v>51.046819467796226</v>
      </c>
      <c r="AC19" s="28" t="s">
        <v>26</v>
      </c>
      <c r="AD19" s="28">
        <v>52.783697169378819</v>
      </c>
    </row>
    <row r="20" spans="1:30" x14ac:dyDescent="0.3">
      <c r="A20" s="28" t="s">
        <v>27</v>
      </c>
      <c r="B20" s="28">
        <v>402</v>
      </c>
      <c r="C20" s="28" t="s">
        <v>27</v>
      </c>
      <c r="D20" s="28">
        <v>419</v>
      </c>
      <c r="E20" s="28" t="s">
        <v>27</v>
      </c>
      <c r="F20" s="28">
        <v>441.5</v>
      </c>
      <c r="G20" s="28" t="s">
        <v>27</v>
      </c>
      <c r="H20" s="28">
        <v>459.5</v>
      </c>
      <c r="I20" s="28" t="s">
        <v>27</v>
      </c>
      <c r="J20" s="28">
        <v>480.5</v>
      </c>
      <c r="K20" s="28" t="s">
        <v>27</v>
      </c>
      <c r="L20" s="28">
        <v>503</v>
      </c>
      <c r="M20" s="28" t="s">
        <v>27</v>
      </c>
      <c r="N20" s="28">
        <v>525</v>
      </c>
      <c r="O20" s="28" t="s">
        <v>27</v>
      </c>
      <c r="P20" s="28">
        <v>545.5</v>
      </c>
      <c r="Q20" s="28" t="s">
        <v>27</v>
      </c>
      <c r="R20" s="28">
        <v>563.5</v>
      </c>
      <c r="S20" s="28" t="s">
        <v>27</v>
      </c>
      <c r="T20" s="28">
        <v>575.5</v>
      </c>
      <c r="U20" s="28" t="s">
        <v>27</v>
      </c>
      <c r="V20" s="28">
        <v>603</v>
      </c>
      <c r="W20" s="28" t="s">
        <v>27</v>
      </c>
      <c r="X20" s="28">
        <v>616</v>
      </c>
      <c r="Y20" s="28" t="s">
        <v>27</v>
      </c>
      <c r="Z20" s="28">
        <v>639.5</v>
      </c>
      <c r="AA20" s="28" t="s">
        <v>27</v>
      </c>
      <c r="AB20" s="28">
        <v>657</v>
      </c>
      <c r="AC20" s="28" t="s">
        <v>27</v>
      </c>
      <c r="AD20" s="28">
        <v>680.5</v>
      </c>
    </row>
    <row r="21" spans="1:30" x14ac:dyDescent="0.3">
      <c r="A21" s="28" t="s">
        <v>28</v>
      </c>
      <c r="B21" s="28" t="e">
        <v>#N/A</v>
      </c>
      <c r="C21" s="28" t="s">
        <v>28</v>
      </c>
      <c r="D21" s="28">
        <v>419</v>
      </c>
      <c r="E21" s="28" t="s">
        <v>28</v>
      </c>
      <c r="F21" s="28">
        <v>634</v>
      </c>
      <c r="G21" s="28" t="s">
        <v>28</v>
      </c>
      <c r="H21" s="28" t="e">
        <v>#N/A</v>
      </c>
      <c r="I21" s="28" t="s">
        <v>28</v>
      </c>
      <c r="J21" s="28">
        <v>485</v>
      </c>
      <c r="K21" s="28" t="s">
        <v>28</v>
      </c>
      <c r="L21" s="28" t="e">
        <v>#N/A</v>
      </c>
      <c r="M21" s="28" t="s">
        <v>28</v>
      </c>
      <c r="N21" s="28">
        <v>530</v>
      </c>
      <c r="O21" s="28" t="s">
        <v>28</v>
      </c>
      <c r="P21" s="28" t="e">
        <v>#N/A</v>
      </c>
      <c r="Q21" s="28" t="s">
        <v>28</v>
      </c>
      <c r="R21" s="28">
        <v>569</v>
      </c>
      <c r="S21" s="28" t="s">
        <v>28</v>
      </c>
      <c r="T21" s="28" t="e">
        <v>#N/A</v>
      </c>
      <c r="U21" s="28" t="s">
        <v>28</v>
      </c>
      <c r="V21" s="28" t="e">
        <v>#N/A</v>
      </c>
      <c r="W21" s="28" t="s">
        <v>28</v>
      </c>
      <c r="X21" s="28" t="e">
        <v>#N/A</v>
      </c>
      <c r="Y21" s="28" t="s">
        <v>28</v>
      </c>
      <c r="Z21" s="28" t="e">
        <v>#N/A</v>
      </c>
      <c r="AA21" s="28" t="s">
        <v>28</v>
      </c>
      <c r="AB21" s="28" t="e">
        <v>#N/A</v>
      </c>
      <c r="AC21" s="28" t="s">
        <v>28</v>
      </c>
      <c r="AD21" s="28">
        <v>681</v>
      </c>
    </row>
    <row r="22" spans="1:30" x14ac:dyDescent="0.3">
      <c r="A22" s="28" t="s">
        <v>29</v>
      </c>
      <c r="B22" s="28">
        <v>138.8755710786611</v>
      </c>
      <c r="C22" s="28" t="s">
        <v>29</v>
      </c>
      <c r="D22" s="28">
        <v>140.83396090948568</v>
      </c>
      <c r="E22" s="28" t="s">
        <v>29</v>
      </c>
      <c r="F22" s="28">
        <v>144.61296308045519</v>
      </c>
      <c r="G22" s="28" t="s">
        <v>29</v>
      </c>
      <c r="H22" s="28">
        <v>149.49092908530559</v>
      </c>
      <c r="I22" s="28" t="s">
        <v>29</v>
      </c>
      <c r="J22" s="28">
        <v>150.89457989743775</v>
      </c>
      <c r="K22" s="28" t="s">
        <v>29</v>
      </c>
      <c r="L22" s="28">
        <v>155.31200269721003</v>
      </c>
      <c r="M22" s="28" t="s">
        <v>29</v>
      </c>
      <c r="N22" s="28">
        <v>154.96881406700291</v>
      </c>
      <c r="O22" s="28" t="s">
        <v>29</v>
      </c>
      <c r="P22" s="28">
        <v>163.66503115889603</v>
      </c>
      <c r="Q22" s="28" t="s">
        <v>29</v>
      </c>
      <c r="R22" s="28">
        <v>165.56121270247792</v>
      </c>
      <c r="S22" s="28" t="s">
        <v>29</v>
      </c>
      <c r="T22" s="28">
        <v>164.84170552013791</v>
      </c>
      <c r="U22" s="28" t="s">
        <v>29</v>
      </c>
      <c r="V22" s="28">
        <v>166.66351512171843</v>
      </c>
      <c r="W22" s="28" t="s">
        <v>29</v>
      </c>
      <c r="X22" s="28">
        <v>171.63403632217722</v>
      </c>
      <c r="Y22" s="28" t="s">
        <v>29</v>
      </c>
      <c r="Z22" s="28">
        <v>174.96153256869894</v>
      </c>
      <c r="AA22" s="28" t="s">
        <v>29</v>
      </c>
      <c r="AB22" s="28">
        <v>176.83136976603828</v>
      </c>
      <c r="AC22" s="28" t="s">
        <v>29</v>
      </c>
      <c r="AD22" s="28">
        <v>182.84809061738727</v>
      </c>
    </row>
    <row r="23" spans="1:30" x14ac:dyDescent="0.3">
      <c r="A23" s="28" t="s">
        <v>30</v>
      </c>
      <c r="B23" s="28">
        <v>19286.424242424251</v>
      </c>
      <c r="C23" s="28" t="s">
        <v>30</v>
      </c>
      <c r="D23" s="28">
        <v>19834.204545454544</v>
      </c>
      <c r="E23" s="28" t="s">
        <v>30</v>
      </c>
      <c r="F23" s="28">
        <v>20912.909090909092</v>
      </c>
      <c r="G23" s="28" t="s">
        <v>30</v>
      </c>
      <c r="H23" s="28">
        <v>22347.537878787865</v>
      </c>
      <c r="I23" s="28" t="s">
        <v>30</v>
      </c>
      <c r="J23" s="28">
        <v>22769.174242424229</v>
      </c>
      <c r="K23" s="28" t="s">
        <v>30</v>
      </c>
      <c r="L23" s="28">
        <v>24121.81818181818</v>
      </c>
      <c r="M23" s="28" t="s">
        <v>30</v>
      </c>
      <c r="N23" s="28">
        <v>24015.333333333318</v>
      </c>
      <c r="O23" s="28" t="s">
        <v>30</v>
      </c>
      <c r="P23" s="28">
        <v>26786.242424242409</v>
      </c>
      <c r="Q23" s="28" t="s">
        <v>30</v>
      </c>
      <c r="R23" s="28">
        <v>27410.515151515137</v>
      </c>
      <c r="S23" s="28" t="s">
        <v>30</v>
      </c>
      <c r="T23" s="28">
        <v>27172.787878787865</v>
      </c>
      <c r="U23" s="28" t="s">
        <v>30</v>
      </c>
      <c r="V23" s="28">
        <v>27776.727272727272</v>
      </c>
      <c r="W23" s="28" t="s">
        <v>30</v>
      </c>
      <c r="X23" s="28">
        <v>29458.242424242453</v>
      </c>
      <c r="Y23" s="28" t="s">
        <v>30</v>
      </c>
      <c r="Z23" s="28">
        <v>30611.537878787905</v>
      </c>
      <c r="AA23" s="28" t="s">
        <v>30</v>
      </c>
      <c r="AB23" s="28">
        <v>31269.333333333361</v>
      </c>
      <c r="AC23" s="28" t="s">
        <v>30</v>
      </c>
      <c r="AD23" s="28">
        <v>33433.424242424269</v>
      </c>
    </row>
    <row r="24" spans="1:30" x14ac:dyDescent="0.3">
      <c r="A24" s="28" t="s">
        <v>31</v>
      </c>
      <c r="B24" s="28">
        <v>-9.8122907887209898E-2</v>
      </c>
      <c r="C24" s="28" t="s">
        <v>31</v>
      </c>
      <c r="D24" s="28">
        <v>-7.4026598067387983E-2</v>
      </c>
      <c r="E24" s="28" t="s">
        <v>31</v>
      </c>
      <c r="F24" s="28">
        <v>-8.7857905426954375E-2</v>
      </c>
      <c r="G24" s="28" t="s">
        <v>31</v>
      </c>
      <c r="H24" s="28">
        <v>-1.8593072778267938E-3</v>
      </c>
      <c r="I24" s="28" t="s">
        <v>31</v>
      </c>
      <c r="J24" s="28">
        <v>-2.4666409959779756E-2</v>
      </c>
      <c r="K24" s="28" t="s">
        <v>31</v>
      </c>
      <c r="L24" s="28">
        <v>0.17061377894029484</v>
      </c>
      <c r="M24" s="28" t="s">
        <v>31</v>
      </c>
      <c r="N24" s="28">
        <v>0.17947558334072689</v>
      </c>
      <c r="O24" s="28" t="s">
        <v>31</v>
      </c>
      <c r="P24" s="28">
        <v>0.20107198712509788</v>
      </c>
      <c r="Q24" s="28" t="s">
        <v>31</v>
      </c>
      <c r="R24" s="28">
        <v>0.26438946063057678</v>
      </c>
      <c r="S24" s="28" t="s">
        <v>31</v>
      </c>
      <c r="T24" s="28">
        <v>0.1986973206116911</v>
      </c>
      <c r="U24" s="28" t="s">
        <v>31</v>
      </c>
      <c r="V24" s="28">
        <v>0.39342468138674747</v>
      </c>
      <c r="W24" s="28" t="s">
        <v>31</v>
      </c>
      <c r="X24" s="28">
        <v>0.38279901893881885</v>
      </c>
      <c r="Y24" s="28" t="s">
        <v>31</v>
      </c>
      <c r="Z24" s="28">
        <v>0.43686189244305762</v>
      </c>
      <c r="AA24" s="28" t="s">
        <v>31</v>
      </c>
      <c r="AB24" s="28">
        <v>0.52711636243683113</v>
      </c>
      <c r="AC24" s="28" t="s">
        <v>31</v>
      </c>
      <c r="AD24" s="28">
        <v>0.67485100723310065</v>
      </c>
    </row>
    <row r="25" spans="1:30" x14ac:dyDescent="0.3">
      <c r="A25" s="28" t="s">
        <v>32</v>
      </c>
      <c r="B25" s="28">
        <v>-9.5078747195895097E-2</v>
      </c>
      <c r="C25" s="28" t="s">
        <v>32</v>
      </c>
      <c r="D25" s="28">
        <v>-0.168158395918686</v>
      </c>
      <c r="E25" s="28" t="s">
        <v>32</v>
      </c>
      <c r="F25" s="28">
        <v>-0.18250769579194576</v>
      </c>
      <c r="G25" s="28" t="s">
        <v>32</v>
      </c>
      <c r="H25" s="28">
        <v>-0.26451588021878963</v>
      </c>
      <c r="I25" s="28" t="s">
        <v>32</v>
      </c>
      <c r="J25" s="28">
        <v>-0.25701154756674183</v>
      </c>
      <c r="K25" s="28" t="s">
        <v>32</v>
      </c>
      <c r="L25" s="28">
        <v>-0.43427192910220713</v>
      </c>
      <c r="M25" s="28" t="s">
        <v>32</v>
      </c>
      <c r="N25" s="28">
        <v>-0.49550714119618039</v>
      </c>
      <c r="O25" s="28" t="s">
        <v>32</v>
      </c>
      <c r="P25" s="28">
        <v>-0.52600247107598885</v>
      </c>
      <c r="Q25" s="28" t="s">
        <v>32</v>
      </c>
      <c r="R25" s="28">
        <v>-0.5208736534299192</v>
      </c>
      <c r="S25" s="28" t="s">
        <v>32</v>
      </c>
      <c r="T25" s="28">
        <v>-0.55577601844027136</v>
      </c>
      <c r="U25" s="28" t="s">
        <v>32</v>
      </c>
      <c r="V25" s="28">
        <v>-0.63024958938413755</v>
      </c>
      <c r="W25" s="28" t="s">
        <v>32</v>
      </c>
      <c r="X25" s="28">
        <v>-0.64403993910434543</v>
      </c>
      <c r="Y25" s="28" t="s">
        <v>32</v>
      </c>
      <c r="Z25" s="28">
        <v>-0.69415813460897602</v>
      </c>
      <c r="AA25" s="28" t="s">
        <v>32</v>
      </c>
      <c r="AB25" s="28">
        <v>-0.74897140466624479</v>
      </c>
      <c r="AC25" s="28" t="s">
        <v>32</v>
      </c>
      <c r="AD25" s="28">
        <v>-0.8195322714822002</v>
      </c>
    </row>
    <row r="26" spans="1:30" x14ac:dyDescent="0.3">
      <c r="A26" s="28" t="s">
        <v>33</v>
      </c>
      <c r="B26" s="28">
        <v>455</v>
      </c>
      <c r="C26" s="28" t="s">
        <v>33</v>
      </c>
      <c r="D26" s="28">
        <v>463</v>
      </c>
      <c r="E26" s="28" t="s">
        <v>33</v>
      </c>
      <c r="F26" s="28">
        <v>477</v>
      </c>
      <c r="G26" s="28" t="s">
        <v>33</v>
      </c>
      <c r="H26" s="28">
        <v>493</v>
      </c>
      <c r="I26" s="28" t="s">
        <v>33</v>
      </c>
      <c r="J26" s="28">
        <v>495</v>
      </c>
      <c r="K26" s="28" t="s">
        <v>33</v>
      </c>
      <c r="L26" s="28">
        <v>512</v>
      </c>
      <c r="M26" s="28" t="s">
        <v>33</v>
      </c>
      <c r="N26" s="28">
        <v>505</v>
      </c>
      <c r="O26" s="28" t="s">
        <v>33</v>
      </c>
      <c r="P26" s="28">
        <v>535</v>
      </c>
      <c r="Q26" s="28" t="s">
        <v>33</v>
      </c>
      <c r="R26" s="28">
        <v>545</v>
      </c>
      <c r="S26" s="28" t="s">
        <v>33</v>
      </c>
      <c r="T26" s="28">
        <v>536</v>
      </c>
      <c r="U26" s="28" t="s">
        <v>33</v>
      </c>
      <c r="V26" s="28">
        <v>554</v>
      </c>
      <c r="W26" s="28" t="s">
        <v>33</v>
      </c>
      <c r="X26" s="28">
        <v>564</v>
      </c>
      <c r="Y26" s="28" t="s">
        <v>33</v>
      </c>
      <c r="Z26" s="28">
        <v>574</v>
      </c>
      <c r="AA26" s="28" t="s">
        <v>33</v>
      </c>
      <c r="AB26" s="28">
        <v>587</v>
      </c>
      <c r="AC26" s="28" t="s">
        <v>33</v>
      </c>
      <c r="AD26" s="28">
        <v>606</v>
      </c>
    </row>
    <row r="27" spans="1:30" x14ac:dyDescent="0.3">
      <c r="A27" s="28" t="s">
        <v>34</v>
      </c>
      <c r="B27" s="28">
        <v>146</v>
      </c>
      <c r="C27" s="28" t="s">
        <v>34</v>
      </c>
      <c r="D27" s="28">
        <v>159</v>
      </c>
      <c r="E27" s="28" t="s">
        <v>34</v>
      </c>
      <c r="F27" s="28">
        <v>172</v>
      </c>
      <c r="G27" s="28" t="s">
        <v>34</v>
      </c>
      <c r="H27" s="28">
        <v>173</v>
      </c>
      <c r="I27" s="28" t="s">
        <v>34</v>
      </c>
      <c r="J27" s="28">
        <v>195</v>
      </c>
      <c r="K27" s="28" t="s">
        <v>34</v>
      </c>
      <c r="L27" s="28">
        <v>190</v>
      </c>
      <c r="M27" s="28" t="s">
        <v>34</v>
      </c>
      <c r="N27" s="28">
        <v>210</v>
      </c>
      <c r="O27" s="28" t="s">
        <v>34</v>
      </c>
      <c r="P27" s="28">
        <v>212</v>
      </c>
      <c r="Q27" s="28" t="s">
        <v>34</v>
      </c>
      <c r="R27" s="28">
        <v>225</v>
      </c>
      <c r="S27" s="28" t="s">
        <v>34</v>
      </c>
      <c r="T27" s="28">
        <v>246</v>
      </c>
      <c r="U27" s="28" t="s">
        <v>34</v>
      </c>
      <c r="V27" s="28">
        <v>252</v>
      </c>
      <c r="W27" s="28" t="s">
        <v>34</v>
      </c>
      <c r="X27" s="28">
        <v>259</v>
      </c>
      <c r="Y27" s="28" t="s">
        <v>34</v>
      </c>
      <c r="Z27" s="28">
        <v>273</v>
      </c>
      <c r="AA27" s="28" t="s">
        <v>34</v>
      </c>
      <c r="AB27" s="28">
        <v>281</v>
      </c>
      <c r="AC27" s="28" t="s">
        <v>34</v>
      </c>
      <c r="AD27" s="28">
        <v>282</v>
      </c>
    </row>
    <row r="28" spans="1:30" x14ac:dyDescent="0.3">
      <c r="A28" s="28" t="s">
        <v>35</v>
      </c>
      <c r="B28" s="28">
        <v>601</v>
      </c>
      <c r="C28" s="28" t="s">
        <v>35</v>
      </c>
      <c r="D28" s="28">
        <v>622</v>
      </c>
      <c r="E28" s="28" t="s">
        <v>35</v>
      </c>
      <c r="F28" s="28">
        <v>649</v>
      </c>
      <c r="G28" s="28" t="s">
        <v>35</v>
      </c>
      <c r="H28" s="28">
        <v>666</v>
      </c>
      <c r="I28" s="28" t="s">
        <v>35</v>
      </c>
      <c r="J28" s="28">
        <v>690</v>
      </c>
      <c r="K28" s="28" t="s">
        <v>35</v>
      </c>
      <c r="L28" s="28">
        <v>702</v>
      </c>
      <c r="M28" s="28" t="s">
        <v>35</v>
      </c>
      <c r="N28" s="28">
        <v>715</v>
      </c>
      <c r="O28" s="28" t="s">
        <v>35</v>
      </c>
      <c r="P28" s="28">
        <v>747</v>
      </c>
      <c r="Q28" s="28" t="s">
        <v>35</v>
      </c>
      <c r="R28" s="28">
        <v>770</v>
      </c>
      <c r="S28" s="28" t="s">
        <v>35</v>
      </c>
      <c r="T28" s="28">
        <v>782</v>
      </c>
      <c r="U28" s="28" t="s">
        <v>35</v>
      </c>
      <c r="V28" s="28">
        <v>806</v>
      </c>
      <c r="W28" s="28" t="s">
        <v>35</v>
      </c>
      <c r="X28" s="28">
        <v>823</v>
      </c>
      <c r="Y28" s="28" t="s">
        <v>35</v>
      </c>
      <c r="Z28" s="28">
        <v>847</v>
      </c>
      <c r="AA28" s="28" t="s">
        <v>35</v>
      </c>
      <c r="AB28" s="28">
        <v>868</v>
      </c>
      <c r="AC28" s="28" t="s">
        <v>35</v>
      </c>
      <c r="AD28" s="28">
        <v>888</v>
      </c>
    </row>
    <row r="29" spans="1:30" x14ac:dyDescent="0.3">
      <c r="A29" s="28" t="s">
        <v>36</v>
      </c>
      <c r="B29" s="28">
        <v>4904</v>
      </c>
      <c r="C29" s="28" t="s">
        <v>36</v>
      </c>
      <c r="D29" s="28">
        <v>5103</v>
      </c>
      <c r="E29" s="28" t="s">
        <v>36</v>
      </c>
      <c r="F29" s="28">
        <v>5340</v>
      </c>
      <c r="G29" s="28" t="s">
        <v>36</v>
      </c>
      <c r="H29" s="28">
        <v>5543</v>
      </c>
      <c r="I29" s="28" t="s">
        <v>36</v>
      </c>
      <c r="J29" s="28">
        <v>5797</v>
      </c>
      <c r="K29" s="28" t="s">
        <v>36</v>
      </c>
      <c r="L29" s="28">
        <v>5988</v>
      </c>
      <c r="M29" s="28" t="s">
        <v>36</v>
      </c>
      <c r="N29" s="28">
        <v>6224</v>
      </c>
      <c r="O29" s="28" t="s">
        <v>36</v>
      </c>
      <c r="P29" s="28">
        <v>6448</v>
      </c>
      <c r="Q29" s="28" t="s">
        <v>36</v>
      </c>
      <c r="R29" s="28">
        <v>6686</v>
      </c>
      <c r="S29" s="28" t="s">
        <v>36</v>
      </c>
      <c r="T29" s="28">
        <v>6844</v>
      </c>
      <c r="U29" s="28" t="s">
        <v>36</v>
      </c>
      <c r="V29" s="28">
        <v>7104</v>
      </c>
      <c r="W29" s="28" t="s">
        <v>36</v>
      </c>
      <c r="X29" s="28">
        <v>7300</v>
      </c>
      <c r="Y29" s="28" t="s">
        <v>36</v>
      </c>
      <c r="Z29" s="28">
        <v>7541</v>
      </c>
      <c r="AA29" s="28" t="s">
        <v>36</v>
      </c>
      <c r="AB29" s="28">
        <v>7748</v>
      </c>
      <c r="AC29" s="28" t="s">
        <v>36</v>
      </c>
      <c r="AD29" s="28">
        <v>7978</v>
      </c>
    </row>
    <row r="30" spans="1:30" ht="15" thickBot="1" x14ac:dyDescent="0.35">
      <c r="A30" s="29" t="s">
        <v>37</v>
      </c>
      <c r="B30" s="29">
        <v>12</v>
      </c>
      <c r="C30" s="29" t="s">
        <v>37</v>
      </c>
      <c r="D30" s="29">
        <v>12</v>
      </c>
      <c r="E30" s="29" t="s">
        <v>37</v>
      </c>
      <c r="F30" s="29">
        <v>12</v>
      </c>
      <c r="G30" s="29" t="s">
        <v>37</v>
      </c>
      <c r="H30" s="29">
        <v>12</v>
      </c>
      <c r="I30" s="29" t="s">
        <v>37</v>
      </c>
      <c r="J30" s="29">
        <v>12</v>
      </c>
      <c r="K30" s="29" t="s">
        <v>37</v>
      </c>
      <c r="L30" s="29">
        <v>12</v>
      </c>
      <c r="M30" s="29" t="s">
        <v>37</v>
      </c>
      <c r="N30" s="29">
        <v>12</v>
      </c>
      <c r="O30" s="29" t="s">
        <v>37</v>
      </c>
      <c r="P30" s="29">
        <v>12</v>
      </c>
      <c r="Q30" s="29" t="s">
        <v>37</v>
      </c>
      <c r="R30" s="29">
        <v>12</v>
      </c>
      <c r="S30" s="29" t="s">
        <v>37</v>
      </c>
      <c r="T30" s="29">
        <v>12</v>
      </c>
      <c r="U30" s="29" t="s">
        <v>37</v>
      </c>
      <c r="V30" s="29">
        <v>12</v>
      </c>
      <c r="W30" s="29" t="s">
        <v>37</v>
      </c>
      <c r="X30" s="29">
        <v>12</v>
      </c>
      <c r="Y30" s="29" t="s">
        <v>37</v>
      </c>
      <c r="Z30" s="29">
        <v>12</v>
      </c>
      <c r="AA30" s="29" t="s">
        <v>37</v>
      </c>
      <c r="AB30" s="29">
        <v>12</v>
      </c>
      <c r="AC30" s="29" t="s">
        <v>37</v>
      </c>
      <c r="AD30" s="29">
        <v>12</v>
      </c>
    </row>
    <row r="31" spans="1:30" x14ac:dyDescent="0.3">
      <c r="A31" s="27" t="s">
        <v>0</v>
      </c>
      <c r="B31" s="27">
        <v>0</v>
      </c>
      <c r="D31" s="2">
        <v>0</v>
      </c>
      <c r="F31" s="2">
        <v>0</v>
      </c>
      <c r="H31" s="2">
        <v>0</v>
      </c>
      <c r="J31" s="2">
        <v>0</v>
      </c>
      <c r="L31" s="2">
        <v>0</v>
      </c>
      <c r="N31" s="2">
        <v>0</v>
      </c>
      <c r="P31" s="2">
        <v>0</v>
      </c>
      <c r="R31" s="2">
        <v>0</v>
      </c>
      <c r="T31" s="2">
        <v>0</v>
      </c>
      <c r="V31" s="2">
        <v>0</v>
      </c>
      <c r="X31" s="2">
        <v>0</v>
      </c>
      <c r="Z31" s="2">
        <v>0</v>
      </c>
      <c r="AB31" s="2">
        <v>0</v>
      </c>
      <c r="AD31" s="2">
        <v>0</v>
      </c>
    </row>
    <row r="32" spans="1:30" x14ac:dyDescent="0.3">
      <c r="A32" s="26">
        <v>36892</v>
      </c>
      <c r="B32" s="27">
        <f t="shared" ref="B32:B43" si="0">B3</f>
        <v>394</v>
      </c>
    </row>
    <row r="33" spans="1:2" x14ac:dyDescent="0.3">
      <c r="A33" s="25">
        <v>36923</v>
      </c>
      <c r="B33" s="27">
        <f t="shared" si="0"/>
        <v>410</v>
      </c>
    </row>
    <row r="34" spans="1:2" x14ac:dyDescent="0.3">
      <c r="A34" s="25">
        <v>36951</v>
      </c>
      <c r="B34" s="27">
        <f t="shared" si="0"/>
        <v>407</v>
      </c>
    </row>
    <row r="35" spans="1:2" x14ac:dyDescent="0.3">
      <c r="A35" s="25">
        <v>36982</v>
      </c>
      <c r="B35" s="27">
        <f t="shared" si="0"/>
        <v>391</v>
      </c>
    </row>
    <row r="36" spans="1:2" x14ac:dyDescent="0.3">
      <c r="A36" s="25">
        <v>37012</v>
      </c>
      <c r="B36" s="27">
        <f t="shared" si="0"/>
        <v>297</v>
      </c>
    </row>
    <row r="37" spans="1:2" x14ac:dyDescent="0.3">
      <c r="A37" s="25">
        <v>37043</v>
      </c>
      <c r="B37" s="27">
        <f t="shared" si="0"/>
        <v>146</v>
      </c>
    </row>
    <row r="38" spans="1:2" x14ac:dyDescent="0.3">
      <c r="A38" s="25">
        <v>37073</v>
      </c>
      <c r="B38" s="27">
        <f t="shared" si="0"/>
        <v>398</v>
      </c>
    </row>
    <row r="39" spans="1:2" x14ac:dyDescent="0.3">
      <c r="A39" s="25">
        <v>37104</v>
      </c>
      <c r="B39" s="27">
        <f t="shared" si="0"/>
        <v>406</v>
      </c>
    </row>
    <row r="40" spans="1:2" x14ac:dyDescent="0.3">
      <c r="A40" s="25">
        <v>37135</v>
      </c>
      <c r="B40" s="27">
        <f t="shared" si="0"/>
        <v>260</v>
      </c>
    </row>
    <row r="41" spans="1:2" x14ac:dyDescent="0.3">
      <c r="A41" s="25">
        <v>37165</v>
      </c>
      <c r="B41" s="27">
        <f t="shared" si="0"/>
        <v>598</v>
      </c>
    </row>
    <row r="42" spans="1:2" x14ac:dyDescent="0.3">
      <c r="A42" s="25">
        <v>37196</v>
      </c>
      <c r="B42" s="27">
        <f t="shared" si="0"/>
        <v>601</v>
      </c>
    </row>
    <row r="43" spans="1:2" x14ac:dyDescent="0.3">
      <c r="A43" s="25">
        <v>37226</v>
      </c>
      <c r="B43" s="27">
        <f t="shared" si="0"/>
        <v>596</v>
      </c>
    </row>
    <row r="44" spans="1:2" x14ac:dyDescent="0.3">
      <c r="A44" s="25">
        <v>37257</v>
      </c>
      <c r="B44" s="27">
        <f t="shared" ref="B44:B55" si="1">C3</f>
        <v>419</v>
      </c>
    </row>
    <row r="45" spans="1:2" x14ac:dyDescent="0.3">
      <c r="A45" s="25">
        <v>37288</v>
      </c>
      <c r="B45" s="27">
        <f t="shared" si="1"/>
        <v>423</v>
      </c>
    </row>
    <row r="46" spans="1:2" x14ac:dyDescent="0.3">
      <c r="A46" s="25">
        <v>37316</v>
      </c>
      <c r="B46" s="27">
        <f t="shared" si="1"/>
        <v>419</v>
      </c>
    </row>
    <row r="47" spans="1:2" x14ac:dyDescent="0.3">
      <c r="A47" s="25">
        <v>37347</v>
      </c>
      <c r="B47" s="27">
        <f t="shared" si="1"/>
        <v>417</v>
      </c>
    </row>
    <row r="48" spans="1:2" x14ac:dyDescent="0.3">
      <c r="A48" s="25">
        <v>37377</v>
      </c>
      <c r="B48" s="27">
        <f t="shared" si="1"/>
        <v>327</v>
      </c>
    </row>
    <row r="49" spans="1:2" x14ac:dyDescent="0.3">
      <c r="A49" s="25">
        <v>37408</v>
      </c>
      <c r="B49" s="27">
        <f t="shared" si="1"/>
        <v>159</v>
      </c>
    </row>
    <row r="50" spans="1:2" x14ac:dyDescent="0.3">
      <c r="A50" s="25">
        <v>37438</v>
      </c>
      <c r="B50" s="27">
        <f t="shared" si="1"/>
        <v>422</v>
      </c>
    </row>
    <row r="51" spans="1:2" x14ac:dyDescent="0.3">
      <c r="A51" s="25">
        <v>37469</v>
      </c>
      <c r="B51" s="27">
        <f t="shared" si="1"/>
        <v>418</v>
      </c>
    </row>
    <row r="52" spans="1:2" x14ac:dyDescent="0.3">
      <c r="A52" s="25">
        <v>37500</v>
      </c>
      <c r="B52" s="27">
        <f t="shared" si="1"/>
        <v>254</v>
      </c>
    </row>
    <row r="53" spans="1:2" x14ac:dyDescent="0.3">
      <c r="A53" s="25">
        <v>37530</v>
      </c>
      <c r="B53" s="27">
        <f t="shared" si="1"/>
        <v>613</v>
      </c>
    </row>
    <row r="54" spans="1:2" x14ac:dyDescent="0.3">
      <c r="A54" s="25">
        <v>37561</v>
      </c>
      <c r="B54" s="27">
        <f t="shared" si="1"/>
        <v>610</v>
      </c>
    </row>
    <row r="55" spans="1:2" x14ac:dyDescent="0.3">
      <c r="A55" s="25">
        <v>37591</v>
      </c>
      <c r="B55" s="27">
        <f t="shared" si="1"/>
        <v>622</v>
      </c>
    </row>
    <row r="56" spans="1:2" x14ac:dyDescent="0.3">
      <c r="A56" s="25">
        <v>37622</v>
      </c>
      <c r="B56" s="27">
        <f t="shared" ref="B56:B67" si="2">D3</f>
        <v>444</v>
      </c>
    </row>
    <row r="57" spans="1:2" x14ac:dyDescent="0.3">
      <c r="A57" s="25">
        <v>37653</v>
      </c>
      <c r="B57" s="27">
        <f t="shared" si="2"/>
        <v>442</v>
      </c>
    </row>
    <row r="58" spans="1:2" x14ac:dyDescent="0.3">
      <c r="A58" s="25">
        <v>37681</v>
      </c>
      <c r="B58" s="27">
        <f t="shared" si="2"/>
        <v>430</v>
      </c>
    </row>
    <row r="59" spans="1:2" x14ac:dyDescent="0.3">
      <c r="A59" s="25">
        <v>37712</v>
      </c>
      <c r="B59" s="27">
        <f t="shared" si="2"/>
        <v>449</v>
      </c>
    </row>
    <row r="60" spans="1:2" x14ac:dyDescent="0.3">
      <c r="A60" s="25">
        <v>37742</v>
      </c>
      <c r="B60" s="27">
        <f t="shared" si="2"/>
        <v>343</v>
      </c>
    </row>
    <row r="61" spans="1:2" x14ac:dyDescent="0.3">
      <c r="A61" s="25">
        <v>37773</v>
      </c>
      <c r="B61" s="27">
        <f t="shared" si="2"/>
        <v>172</v>
      </c>
    </row>
    <row r="62" spans="1:2" x14ac:dyDescent="0.3">
      <c r="A62" s="25">
        <v>37803</v>
      </c>
      <c r="B62" s="27">
        <f t="shared" si="2"/>
        <v>441</v>
      </c>
    </row>
    <row r="63" spans="1:2" x14ac:dyDescent="0.3">
      <c r="A63" s="25">
        <v>37834</v>
      </c>
      <c r="B63" s="27">
        <f t="shared" si="2"/>
        <v>435</v>
      </c>
    </row>
    <row r="64" spans="1:2" x14ac:dyDescent="0.3">
      <c r="A64" s="25">
        <v>37865</v>
      </c>
      <c r="B64" s="27">
        <f t="shared" si="2"/>
        <v>267</v>
      </c>
    </row>
    <row r="65" spans="1:2" x14ac:dyDescent="0.3">
      <c r="A65" s="25">
        <v>37895</v>
      </c>
      <c r="B65" s="27">
        <f t="shared" si="2"/>
        <v>634</v>
      </c>
    </row>
    <row r="66" spans="1:2" x14ac:dyDescent="0.3">
      <c r="A66" s="25">
        <v>37926</v>
      </c>
      <c r="B66" s="27">
        <f t="shared" si="2"/>
        <v>634</v>
      </c>
    </row>
    <row r="67" spans="1:2" x14ac:dyDescent="0.3">
      <c r="A67" s="25">
        <v>37956</v>
      </c>
      <c r="B67" s="27">
        <f t="shared" si="2"/>
        <v>649</v>
      </c>
    </row>
    <row r="68" spans="1:2" x14ac:dyDescent="0.3">
      <c r="A68" s="25">
        <v>37987</v>
      </c>
      <c r="B68" s="27">
        <f t="shared" ref="B68:B79" si="3">E3</f>
        <v>460</v>
      </c>
    </row>
    <row r="69" spans="1:2" x14ac:dyDescent="0.3">
      <c r="A69" s="25">
        <v>38018</v>
      </c>
      <c r="B69" s="27">
        <f t="shared" si="3"/>
        <v>458</v>
      </c>
    </row>
    <row r="70" spans="1:2" x14ac:dyDescent="0.3">
      <c r="A70" s="25">
        <v>38047</v>
      </c>
      <c r="B70" s="27">
        <f t="shared" si="3"/>
        <v>456</v>
      </c>
    </row>
    <row r="71" spans="1:2" x14ac:dyDescent="0.3">
      <c r="A71" s="25">
        <v>38078</v>
      </c>
      <c r="B71" s="27">
        <f t="shared" si="3"/>
        <v>459</v>
      </c>
    </row>
    <row r="72" spans="1:2" x14ac:dyDescent="0.3">
      <c r="A72" s="25">
        <v>38108</v>
      </c>
      <c r="B72" s="27">
        <f t="shared" si="3"/>
        <v>350</v>
      </c>
    </row>
    <row r="73" spans="1:2" x14ac:dyDescent="0.3">
      <c r="A73" s="25">
        <v>38139</v>
      </c>
      <c r="B73" s="27">
        <f t="shared" si="3"/>
        <v>173</v>
      </c>
    </row>
    <row r="74" spans="1:2" x14ac:dyDescent="0.3">
      <c r="A74" s="25">
        <v>38169</v>
      </c>
      <c r="B74" s="27">
        <f t="shared" si="3"/>
        <v>464</v>
      </c>
    </row>
    <row r="75" spans="1:2" x14ac:dyDescent="0.3">
      <c r="A75" s="25">
        <v>38200</v>
      </c>
      <c r="B75" s="27">
        <f t="shared" si="3"/>
        <v>462</v>
      </c>
    </row>
    <row r="76" spans="1:2" x14ac:dyDescent="0.3">
      <c r="A76" s="25">
        <v>38231</v>
      </c>
      <c r="B76" s="27">
        <f t="shared" si="3"/>
        <v>282</v>
      </c>
    </row>
    <row r="77" spans="1:2" x14ac:dyDescent="0.3">
      <c r="A77" s="25">
        <v>38261</v>
      </c>
      <c r="B77" s="27">
        <f t="shared" si="3"/>
        <v>654</v>
      </c>
    </row>
    <row r="78" spans="1:2" x14ac:dyDescent="0.3">
      <c r="A78" s="25">
        <v>38292</v>
      </c>
      <c r="B78" s="27">
        <f t="shared" si="3"/>
        <v>659</v>
      </c>
    </row>
    <row r="79" spans="1:2" x14ac:dyDescent="0.3">
      <c r="A79" s="25">
        <v>38322</v>
      </c>
      <c r="B79" s="27">
        <f t="shared" si="3"/>
        <v>666</v>
      </c>
    </row>
    <row r="80" spans="1:2" x14ac:dyDescent="0.3">
      <c r="A80" s="25">
        <v>38353</v>
      </c>
      <c r="B80" s="27">
        <f t="shared" ref="B80:B91" si="4">F3</f>
        <v>485</v>
      </c>
    </row>
    <row r="81" spans="1:2" x14ac:dyDescent="0.3">
      <c r="A81" s="25">
        <v>38384</v>
      </c>
      <c r="B81" s="27">
        <f t="shared" si="4"/>
        <v>478</v>
      </c>
    </row>
    <row r="82" spans="1:2" x14ac:dyDescent="0.3">
      <c r="A82" s="25">
        <v>38412</v>
      </c>
      <c r="B82" s="27">
        <f t="shared" si="4"/>
        <v>485</v>
      </c>
    </row>
    <row r="83" spans="1:2" x14ac:dyDescent="0.3">
      <c r="A83" s="25">
        <v>38443</v>
      </c>
      <c r="B83" s="27">
        <f t="shared" si="4"/>
        <v>480</v>
      </c>
    </row>
    <row r="84" spans="1:2" x14ac:dyDescent="0.3">
      <c r="A84" s="25">
        <v>38473</v>
      </c>
      <c r="B84" s="27">
        <f t="shared" si="4"/>
        <v>383</v>
      </c>
    </row>
    <row r="85" spans="1:2" x14ac:dyDescent="0.3">
      <c r="A85" s="25">
        <v>38504</v>
      </c>
      <c r="B85" s="27">
        <f t="shared" si="4"/>
        <v>195</v>
      </c>
    </row>
    <row r="86" spans="1:2" x14ac:dyDescent="0.3">
      <c r="A86" s="25">
        <v>38534</v>
      </c>
      <c r="B86" s="27">
        <f t="shared" si="4"/>
        <v>481</v>
      </c>
    </row>
    <row r="87" spans="1:2" x14ac:dyDescent="0.3">
      <c r="A87" s="25">
        <v>38565</v>
      </c>
      <c r="B87" s="27">
        <f t="shared" si="4"/>
        <v>471</v>
      </c>
    </row>
    <row r="88" spans="1:2" x14ac:dyDescent="0.3">
      <c r="A88" s="25">
        <v>38596</v>
      </c>
      <c r="B88" s="27">
        <f t="shared" si="4"/>
        <v>290</v>
      </c>
    </row>
    <row r="89" spans="1:2" x14ac:dyDescent="0.3">
      <c r="A89" s="25">
        <v>38626</v>
      </c>
      <c r="B89" s="27">
        <f t="shared" si="4"/>
        <v>690</v>
      </c>
    </row>
    <row r="90" spans="1:2" x14ac:dyDescent="0.3">
      <c r="A90" s="25">
        <v>38657</v>
      </c>
      <c r="B90" s="27">
        <f t="shared" si="4"/>
        <v>681</v>
      </c>
    </row>
    <row r="91" spans="1:2" x14ac:dyDescent="0.3">
      <c r="A91" s="25">
        <v>38687</v>
      </c>
      <c r="B91" s="27">
        <f t="shared" si="4"/>
        <v>678</v>
      </c>
    </row>
    <row r="92" spans="1:2" x14ac:dyDescent="0.3">
      <c r="A92" s="25">
        <v>38718</v>
      </c>
      <c r="B92" s="27">
        <f t="shared" ref="B92:B103" si="5">G3</f>
        <v>504</v>
      </c>
    </row>
    <row r="93" spans="1:2" x14ac:dyDescent="0.3">
      <c r="A93" s="25">
        <v>38749</v>
      </c>
      <c r="B93" s="27">
        <f t="shared" si="5"/>
        <v>505</v>
      </c>
    </row>
    <row r="94" spans="1:2" x14ac:dyDescent="0.3">
      <c r="A94" s="25">
        <v>38777</v>
      </c>
      <c r="B94" s="27">
        <f t="shared" si="5"/>
        <v>502</v>
      </c>
    </row>
    <row r="95" spans="1:2" x14ac:dyDescent="0.3">
      <c r="A95" s="25">
        <v>38808</v>
      </c>
      <c r="B95" s="27">
        <f t="shared" si="5"/>
        <v>501</v>
      </c>
    </row>
    <row r="96" spans="1:2" x14ac:dyDescent="0.3">
      <c r="A96" s="25">
        <v>38838</v>
      </c>
      <c r="B96" s="27">
        <f t="shared" si="5"/>
        <v>393</v>
      </c>
    </row>
    <row r="97" spans="1:2" x14ac:dyDescent="0.3">
      <c r="A97" s="25">
        <v>38869</v>
      </c>
      <c r="B97" s="27">
        <f t="shared" si="5"/>
        <v>190</v>
      </c>
    </row>
    <row r="98" spans="1:2" x14ac:dyDescent="0.3">
      <c r="A98" s="25">
        <v>38899</v>
      </c>
      <c r="B98" s="27">
        <f t="shared" si="5"/>
        <v>492</v>
      </c>
    </row>
    <row r="99" spans="1:2" x14ac:dyDescent="0.3">
      <c r="A99" s="25">
        <v>38930</v>
      </c>
      <c r="B99" s="27">
        <f t="shared" si="5"/>
        <v>507</v>
      </c>
    </row>
    <row r="100" spans="1:2" x14ac:dyDescent="0.3">
      <c r="A100" s="25">
        <v>38961</v>
      </c>
      <c r="B100" s="27">
        <f t="shared" si="5"/>
        <v>300</v>
      </c>
    </row>
    <row r="101" spans="1:2" x14ac:dyDescent="0.3">
      <c r="A101" s="25">
        <v>38991</v>
      </c>
      <c r="B101" s="27">
        <f t="shared" si="5"/>
        <v>702</v>
      </c>
    </row>
    <row r="102" spans="1:2" x14ac:dyDescent="0.3">
      <c r="A102" s="25">
        <v>39022</v>
      </c>
      <c r="B102" s="27">
        <f t="shared" si="5"/>
        <v>698</v>
      </c>
    </row>
    <row r="103" spans="1:2" x14ac:dyDescent="0.3">
      <c r="A103" s="25">
        <v>39052</v>
      </c>
      <c r="B103" s="27">
        <f t="shared" si="5"/>
        <v>694</v>
      </c>
    </row>
    <row r="104" spans="1:2" x14ac:dyDescent="0.3">
      <c r="A104" s="25">
        <v>39083</v>
      </c>
      <c r="B104" s="27">
        <f t="shared" ref="B104:B115" si="6">H3</f>
        <v>520</v>
      </c>
    </row>
    <row r="105" spans="1:2" x14ac:dyDescent="0.3">
      <c r="A105" s="25">
        <v>39114</v>
      </c>
      <c r="B105" s="27">
        <f t="shared" si="6"/>
        <v>515</v>
      </c>
    </row>
    <row r="106" spans="1:2" x14ac:dyDescent="0.3">
      <c r="A106" s="25">
        <v>39142</v>
      </c>
      <c r="B106" s="27">
        <f t="shared" si="6"/>
        <v>522</v>
      </c>
    </row>
    <row r="107" spans="1:2" x14ac:dyDescent="0.3">
      <c r="A107" s="25">
        <v>39173</v>
      </c>
      <c r="B107" s="27">
        <f t="shared" si="6"/>
        <v>528</v>
      </c>
    </row>
    <row r="108" spans="1:2" x14ac:dyDescent="0.3">
      <c r="A108" s="25">
        <v>39203</v>
      </c>
      <c r="B108" s="27">
        <f t="shared" si="6"/>
        <v>414</v>
      </c>
    </row>
    <row r="109" spans="1:2" x14ac:dyDescent="0.3">
      <c r="A109" s="25">
        <v>39234</v>
      </c>
      <c r="B109" s="27">
        <f t="shared" si="6"/>
        <v>210</v>
      </c>
    </row>
    <row r="110" spans="1:2" x14ac:dyDescent="0.3">
      <c r="A110" s="25">
        <v>39264</v>
      </c>
      <c r="B110" s="27">
        <f t="shared" si="6"/>
        <v>530</v>
      </c>
    </row>
    <row r="111" spans="1:2" x14ac:dyDescent="0.3">
      <c r="A111" s="25">
        <v>39295</v>
      </c>
      <c r="B111" s="27">
        <f t="shared" si="6"/>
        <v>530</v>
      </c>
    </row>
    <row r="112" spans="1:2" x14ac:dyDescent="0.3">
      <c r="A112" s="25">
        <v>39326</v>
      </c>
      <c r="B112" s="27">
        <f t="shared" si="6"/>
        <v>312</v>
      </c>
    </row>
    <row r="113" spans="1:2" x14ac:dyDescent="0.3">
      <c r="A113" s="25">
        <v>39356</v>
      </c>
      <c r="B113" s="27">
        <f t="shared" si="6"/>
        <v>714</v>
      </c>
    </row>
    <row r="114" spans="1:2" x14ac:dyDescent="0.3">
      <c r="A114" s="25">
        <v>39387</v>
      </c>
      <c r="B114" s="27">
        <f t="shared" si="6"/>
        <v>715</v>
      </c>
    </row>
    <row r="115" spans="1:2" x14ac:dyDescent="0.3">
      <c r="A115" s="25">
        <v>39417</v>
      </c>
      <c r="B115" s="27">
        <f t="shared" si="6"/>
        <v>714</v>
      </c>
    </row>
    <row r="116" spans="1:2" x14ac:dyDescent="0.3">
      <c r="A116" s="25">
        <v>39448</v>
      </c>
      <c r="B116" s="27">
        <f t="shared" ref="B116:B127" si="7">I3</f>
        <v>537</v>
      </c>
    </row>
    <row r="117" spans="1:2" x14ac:dyDescent="0.3">
      <c r="A117" s="25">
        <v>39479</v>
      </c>
      <c r="B117" s="27">
        <f t="shared" si="7"/>
        <v>538</v>
      </c>
    </row>
    <row r="118" spans="1:2" x14ac:dyDescent="0.3">
      <c r="A118" s="25">
        <v>39508</v>
      </c>
      <c r="B118" s="27">
        <f t="shared" si="7"/>
        <v>547</v>
      </c>
    </row>
    <row r="119" spans="1:2" x14ac:dyDescent="0.3">
      <c r="A119" s="25">
        <v>39539</v>
      </c>
      <c r="B119" s="27">
        <f t="shared" si="7"/>
        <v>545</v>
      </c>
    </row>
    <row r="120" spans="1:2" x14ac:dyDescent="0.3">
      <c r="A120" s="25">
        <v>39569</v>
      </c>
      <c r="B120" s="27">
        <f t="shared" si="7"/>
        <v>434</v>
      </c>
    </row>
    <row r="121" spans="1:2" x14ac:dyDescent="0.3">
      <c r="A121" s="25">
        <v>39600</v>
      </c>
      <c r="B121" s="27">
        <f t="shared" si="7"/>
        <v>212</v>
      </c>
    </row>
    <row r="122" spans="1:2" x14ac:dyDescent="0.3">
      <c r="A122" s="25">
        <v>39630</v>
      </c>
      <c r="B122" s="27">
        <f t="shared" si="7"/>
        <v>546</v>
      </c>
    </row>
    <row r="123" spans="1:2" x14ac:dyDescent="0.3">
      <c r="A123" s="25">
        <v>39661</v>
      </c>
      <c r="B123" s="27">
        <f t="shared" si="7"/>
        <v>550</v>
      </c>
    </row>
    <row r="124" spans="1:2" x14ac:dyDescent="0.3">
      <c r="A124" s="25">
        <v>39692</v>
      </c>
      <c r="B124" s="27">
        <f t="shared" si="7"/>
        <v>311</v>
      </c>
    </row>
    <row r="125" spans="1:2" x14ac:dyDescent="0.3">
      <c r="A125" s="25">
        <v>39722</v>
      </c>
      <c r="B125" s="27">
        <f t="shared" si="7"/>
        <v>740</v>
      </c>
    </row>
    <row r="126" spans="1:2" x14ac:dyDescent="0.3">
      <c r="A126" s="25">
        <v>39753</v>
      </c>
      <c r="B126" s="27">
        <f t="shared" si="7"/>
        <v>741</v>
      </c>
    </row>
    <row r="127" spans="1:2" x14ac:dyDescent="0.3">
      <c r="A127" s="25">
        <v>39783</v>
      </c>
      <c r="B127" s="27">
        <f t="shared" si="7"/>
        <v>747</v>
      </c>
    </row>
    <row r="128" spans="1:2" x14ac:dyDescent="0.3">
      <c r="A128" s="25">
        <v>39814</v>
      </c>
      <c r="B128" s="27">
        <f t="shared" ref="B128:B139" si="8">J3</f>
        <v>553</v>
      </c>
    </row>
    <row r="129" spans="1:2" x14ac:dyDescent="0.3">
      <c r="A129" s="25">
        <v>39845</v>
      </c>
      <c r="B129" s="27">
        <f t="shared" si="8"/>
        <v>556</v>
      </c>
    </row>
    <row r="130" spans="1:2" x14ac:dyDescent="0.3">
      <c r="A130" s="25">
        <v>39873</v>
      </c>
      <c r="B130" s="27">
        <f t="shared" si="8"/>
        <v>566</v>
      </c>
    </row>
    <row r="131" spans="1:2" x14ac:dyDescent="0.3">
      <c r="A131" s="25">
        <v>39904</v>
      </c>
      <c r="B131" s="27">
        <f t="shared" si="8"/>
        <v>561</v>
      </c>
    </row>
    <row r="132" spans="1:2" x14ac:dyDescent="0.3">
      <c r="A132" s="25">
        <v>39934</v>
      </c>
      <c r="B132" s="27">
        <f t="shared" si="8"/>
        <v>457</v>
      </c>
    </row>
    <row r="133" spans="1:2" x14ac:dyDescent="0.3">
      <c r="A133" s="25">
        <v>39965</v>
      </c>
      <c r="B133" s="27">
        <f t="shared" si="8"/>
        <v>225</v>
      </c>
    </row>
    <row r="134" spans="1:2" x14ac:dyDescent="0.3">
      <c r="A134" s="25">
        <v>39995</v>
      </c>
      <c r="B134" s="27">
        <f t="shared" si="8"/>
        <v>569</v>
      </c>
    </row>
    <row r="135" spans="1:2" x14ac:dyDescent="0.3">
      <c r="A135" s="25">
        <v>40026</v>
      </c>
      <c r="B135" s="27">
        <f t="shared" si="8"/>
        <v>569</v>
      </c>
    </row>
    <row r="136" spans="1:2" x14ac:dyDescent="0.3">
      <c r="A136" s="25">
        <v>40057</v>
      </c>
      <c r="B136" s="27">
        <f t="shared" si="8"/>
        <v>333</v>
      </c>
    </row>
    <row r="137" spans="1:2" x14ac:dyDescent="0.3">
      <c r="A137" s="25">
        <v>40087</v>
      </c>
      <c r="B137" s="27">
        <f t="shared" si="8"/>
        <v>770</v>
      </c>
    </row>
    <row r="138" spans="1:2" x14ac:dyDescent="0.3">
      <c r="A138" s="25">
        <v>40118</v>
      </c>
      <c r="B138" s="27">
        <f t="shared" si="8"/>
        <v>769</v>
      </c>
    </row>
    <row r="139" spans="1:2" x14ac:dyDescent="0.3">
      <c r="A139" s="25">
        <v>40148</v>
      </c>
      <c r="B139" s="27">
        <f t="shared" si="8"/>
        <v>758</v>
      </c>
    </row>
    <row r="140" spans="1:2" x14ac:dyDescent="0.3">
      <c r="A140" s="25">
        <v>40179</v>
      </c>
      <c r="B140" s="27">
        <f t="shared" ref="B140:B151" si="9">K3</f>
        <v>571</v>
      </c>
    </row>
    <row r="141" spans="1:2" x14ac:dyDescent="0.3">
      <c r="A141" s="25">
        <v>40210</v>
      </c>
      <c r="B141" s="27">
        <f t="shared" si="9"/>
        <v>573</v>
      </c>
    </row>
    <row r="142" spans="1:2" x14ac:dyDescent="0.3">
      <c r="A142" s="25">
        <v>40238</v>
      </c>
      <c r="B142" s="27">
        <f t="shared" si="9"/>
        <v>587</v>
      </c>
    </row>
    <row r="143" spans="1:2" x14ac:dyDescent="0.3">
      <c r="A143" s="25">
        <v>40269</v>
      </c>
      <c r="B143" s="27">
        <f t="shared" si="9"/>
        <v>583</v>
      </c>
    </row>
    <row r="144" spans="1:2" x14ac:dyDescent="0.3">
      <c r="A144" s="25">
        <v>40299</v>
      </c>
      <c r="B144" s="27">
        <f t="shared" si="9"/>
        <v>476</v>
      </c>
    </row>
    <row r="145" spans="1:2" x14ac:dyDescent="0.3">
      <c r="A145" s="25">
        <v>40330</v>
      </c>
      <c r="B145" s="27">
        <f t="shared" si="9"/>
        <v>246</v>
      </c>
    </row>
    <row r="146" spans="1:2" x14ac:dyDescent="0.3">
      <c r="A146" s="25">
        <v>40360</v>
      </c>
      <c r="B146" s="27">
        <f t="shared" si="9"/>
        <v>575</v>
      </c>
    </row>
    <row r="147" spans="1:2" x14ac:dyDescent="0.3">
      <c r="A147" s="25">
        <v>40391</v>
      </c>
      <c r="B147" s="27">
        <f t="shared" si="9"/>
        <v>576</v>
      </c>
    </row>
    <row r="148" spans="1:2" x14ac:dyDescent="0.3">
      <c r="A148" s="25">
        <v>40422</v>
      </c>
      <c r="B148" s="27">
        <f t="shared" si="9"/>
        <v>330</v>
      </c>
    </row>
    <row r="149" spans="1:2" x14ac:dyDescent="0.3">
      <c r="A149" s="25">
        <v>40452</v>
      </c>
      <c r="B149" s="27">
        <f t="shared" si="9"/>
        <v>782</v>
      </c>
    </row>
    <row r="150" spans="1:2" x14ac:dyDescent="0.3">
      <c r="A150" s="25">
        <v>40483</v>
      </c>
      <c r="B150" s="27">
        <f t="shared" si="9"/>
        <v>774</v>
      </c>
    </row>
    <row r="151" spans="1:2" x14ac:dyDescent="0.3">
      <c r="A151" s="25">
        <v>40513</v>
      </c>
      <c r="B151" s="27">
        <f t="shared" si="9"/>
        <v>771</v>
      </c>
    </row>
    <row r="152" spans="1:2" x14ac:dyDescent="0.3">
      <c r="A152" s="25">
        <v>40544</v>
      </c>
      <c r="B152" s="27">
        <f t="shared" ref="B152:B163" si="10">L3</f>
        <v>608</v>
      </c>
    </row>
    <row r="153" spans="1:2" x14ac:dyDescent="0.3">
      <c r="A153" s="25">
        <v>40575</v>
      </c>
      <c r="B153" s="27">
        <f t="shared" si="10"/>
        <v>605</v>
      </c>
    </row>
    <row r="154" spans="1:2" x14ac:dyDescent="0.3">
      <c r="A154" s="25">
        <v>40603</v>
      </c>
      <c r="B154" s="27">
        <f t="shared" si="10"/>
        <v>606</v>
      </c>
    </row>
    <row r="155" spans="1:2" x14ac:dyDescent="0.3">
      <c r="A155" s="25">
        <v>40634</v>
      </c>
      <c r="B155" s="27">
        <f t="shared" si="10"/>
        <v>601</v>
      </c>
    </row>
    <row r="156" spans="1:2" x14ac:dyDescent="0.3">
      <c r="A156" s="25">
        <v>40664</v>
      </c>
      <c r="B156" s="27">
        <f t="shared" si="10"/>
        <v>496</v>
      </c>
    </row>
    <row r="157" spans="1:2" x14ac:dyDescent="0.3">
      <c r="A157" s="25">
        <v>40695</v>
      </c>
      <c r="B157" s="27">
        <f t="shared" si="10"/>
        <v>252</v>
      </c>
    </row>
    <row r="158" spans="1:2" x14ac:dyDescent="0.3">
      <c r="A158" s="25">
        <v>40725</v>
      </c>
      <c r="B158" s="27">
        <f t="shared" si="10"/>
        <v>594</v>
      </c>
    </row>
    <row r="159" spans="1:2" x14ac:dyDescent="0.3">
      <c r="A159" s="25">
        <v>40756</v>
      </c>
      <c r="B159" s="27">
        <f t="shared" si="10"/>
        <v>591</v>
      </c>
    </row>
    <row r="160" spans="1:2" x14ac:dyDescent="0.3">
      <c r="A160" s="25">
        <v>40787</v>
      </c>
      <c r="B160" s="27">
        <f t="shared" si="10"/>
        <v>360</v>
      </c>
    </row>
    <row r="161" spans="1:2" x14ac:dyDescent="0.3">
      <c r="A161" s="25">
        <v>40817</v>
      </c>
      <c r="B161" s="27">
        <f t="shared" si="10"/>
        <v>792</v>
      </c>
    </row>
    <row r="162" spans="1:2" x14ac:dyDescent="0.3">
      <c r="A162" s="25">
        <v>40848</v>
      </c>
      <c r="B162" s="27">
        <f t="shared" si="10"/>
        <v>806</v>
      </c>
    </row>
    <row r="163" spans="1:2" x14ac:dyDescent="0.3">
      <c r="A163" s="25">
        <v>40878</v>
      </c>
      <c r="B163" s="27">
        <f t="shared" si="10"/>
        <v>793</v>
      </c>
    </row>
    <row r="164" spans="1:2" x14ac:dyDescent="0.3">
      <c r="A164" s="25">
        <v>40909</v>
      </c>
      <c r="B164" s="27">
        <f t="shared" ref="B164:B175" si="11">M3</f>
        <v>615</v>
      </c>
    </row>
    <row r="165" spans="1:2" x14ac:dyDescent="0.3">
      <c r="A165" s="25">
        <v>40940</v>
      </c>
      <c r="B165" s="27">
        <f t="shared" si="11"/>
        <v>630</v>
      </c>
    </row>
    <row r="166" spans="1:2" x14ac:dyDescent="0.3">
      <c r="A166" s="25">
        <v>40969</v>
      </c>
      <c r="B166" s="27">
        <f t="shared" si="11"/>
        <v>610</v>
      </c>
    </row>
    <row r="167" spans="1:2" x14ac:dyDescent="0.3">
      <c r="A167" s="25">
        <v>41000</v>
      </c>
      <c r="B167" s="27">
        <f t="shared" si="11"/>
        <v>614</v>
      </c>
    </row>
    <row r="168" spans="1:2" x14ac:dyDescent="0.3">
      <c r="A168" s="25">
        <v>41030</v>
      </c>
      <c r="B168" s="27">
        <f t="shared" si="11"/>
        <v>510</v>
      </c>
    </row>
    <row r="169" spans="1:2" x14ac:dyDescent="0.3">
      <c r="A169" s="25">
        <v>41061</v>
      </c>
      <c r="B169" s="27">
        <f t="shared" si="11"/>
        <v>259</v>
      </c>
    </row>
    <row r="170" spans="1:2" x14ac:dyDescent="0.3">
      <c r="A170" s="25">
        <v>41091</v>
      </c>
      <c r="B170" s="27">
        <f t="shared" si="11"/>
        <v>617</v>
      </c>
    </row>
    <row r="171" spans="1:2" x14ac:dyDescent="0.3">
      <c r="A171" s="25">
        <v>41122</v>
      </c>
      <c r="B171" s="27">
        <f t="shared" si="11"/>
        <v>623</v>
      </c>
    </row>
    <row r="172" spans="1:2" x14ac:dyDescent="0.3">
      <c r="A172" s="25">
        <v>41153</v>
      </c>
      <c r="B172" s="27">
        <f t="shared" si="11"/>
        <v>366</v>
      </c>
    </row>
    <row r="173" spans="1:2" x14ac:dyDescent="0.3">
      <c r="A173" s="25">
        <v>41183</v>
      </c>
      <c r="B173" s="27">
        <f t="shared" si="11"/>
        <v>823</v>
      </c>
    </row>
    <row r="174" spans="1:2" x14ac:dyDescent="0.3">
      <c r="A174" s="25">
        <v>41214</v>
      </c>
      <c r="B174" s="27">
        <f t="shared" si="11"/>
        <v>820</v>
      </c>
    </row>
    <row r="175" spans="1:2" x14ac:dyDescent="0.3">
      <c r="A175" s="25">
        <v>41244</v>
      </c>
      <c r="B175" s="27">
        <f t="shared" si="11"/>
        <v>813</v>
      </c>
    </row>
    <row r="176" spans="1:2" x14ac:dyDescent="0.3">
      <c r="A176" s="25">
        <v>41275</v>
      </c>
      <c r="B176" s="27">
        <f t="shared" ref="B176:B187" si="12">N3</f>
        <v>634</v>
      </c>
    </row>
    <row r="177" spans="1:2" x14ac:dyDescent="0.3">
      <c r="A177" s="25">
        <v>41306</v>
      </c>
      <c r="B177" s="27">
        <f t="shared" si="12"/>
        <v>636</v>
      </c>
    </row>
    <row r="178" spans="1:2" x14ac:dyDescent="0.3">
      <c r="A178" s="25">
        <v>41334</v>
      </c>
      <c r="B178" s="27">
        <f t="shared" si="12"/>
        <v>644</v>
      </c>
    </row>
    <row r="179" spans="1:2" x14ac:dyDescent="0.3">
      <c r="A179" s="25">
        <v>41365</v>
      </c>
      <c r="B179" s="27">
        <f t="shared" si="12"/>
        <v>642</v>
      </c>
    </row>
    <row r="180" spans="1:2" x14ac:dyDescent="0.3">
      <c r="A180" s="25">
        <v>41395</v>
      </c>
      <c r="B180" s="27">
        <f t="shared" si="12"/>
        <v>541</v>
      </c>
    </row>
    <row r="181" spans="1:2" x14ac:dyDescent="0.3">
      <c r="A181" s="25">
        <v>41426</v>
      </c>
      <c r="B181" s="27">
        <f t="shared" si="12"/>
        <v>273</v>
      </c>
    </row>
    <row r="182" spans="1:2" x14ac:dyDescent="0.3">
      <c r="A182" s="25">
        <v>41456</v>
      </c>
      <c r="B182" s="27">
        <f t="shared" si="12"/>
        <v>640</v>
      </c>
    </row>
    <row r="183" spans="1:2" x14ac:dyDescent="0.3">
      <c r="A183" s="25">
        <v>41487</v>
      </c>
      <c r="B183" s="27">
        <f t="shared" si="12"/>
        <v>639</v>
      </c>
    </row>
    <row r="184" spans="1:2" x14ac:dyDescent="0.3">
      <c r="A184" s="25">
        <v>41518</v>
      </c>
      <c r="B184" s="27">
        <f t="shared" si="12"/>
        <v>370</v>
      </c>
    </row>
    <row r="185" spans="1:2" x14ac:dyDescent="0.3">
      <c r="A185" s="25">
        <v>41548</v>
      </c>
      <c r="B185" s="27">
        <f t="shared" si="12"/>
        <v>840</v>
      </c>
    </row>
    <row r="186" spans="1:2" x14ac:dyDescent="0.3">
      <c r="A186" s="25">
        <v>41579</v>
      </c>
      <c r="B186" s="27">
        <f t="shared" si="12"/>
        <v>835</v>
      </c>
    </row>
    <row r="187" spans="1:2" x14ac:dyDescent="0.3">
      <c r="A187" s="25">
        <v>41609</v>
      </c>
      <c r="B187" s="27">
        <f t="shared" si="12"/>
        <v>847</v>
      </c>
    </row>
    <row r="188" spans="1:2" x14ac:dyDescent="0.3">
      <c r="A188" s="25">
        <v>41640</v>
      </c>
      <c r="B188" s="27">
        <f t="shared" ref="B188:B199" si="13">O3</f>
        <v>665</v>
      </c>
    </row>
    <row r="189" spans="1:2" x14ac:dyDescent="0.3">
      <c r="A189" s="25">
        <v>41671</v>
      </c>
      <c r="B189" s="27">
        <f t="shared" si="13"/>
        <v>658</v>
      </c>
    </row>
    <row r="190" spans="1:2" x14ac:dyDescent="0.3">
      <c r="A190" s="25">
        <v>41699</v>
      </c>
      <c r="B190" s="27">
        <f t="shared" si="13"/>
        <v>652</v>
      </c>
    </row>
    <row r="191" spans="1:2" x14ac:dyDescent="0.3">
      <c r="A191" s="25">
        <v>41730</v>
      </c>
      <c r="B191" s="27">
        <f t="shared" si="13"/>
        <v>656</v>
      </c>
    </row>
    <row r="192" spans="1:2" x14ac:dyDescent="0.3">
      <c r="A192" s="25">
        <v>41760</v>
      </c>
      <c r="B192" s="27">
        <f t="shared" si="13"/>
        <v>555</v>
      </c>
    </row>
    <row r="193" spans="1:2" x14ac:dyDescent="0.3">
      <c r="A193" s="25">
        <v>41791</v>
      </c>
      <c r="B193" s="27">
        <f t="shared" si="13"/>
        <v>281</v>
      </c>
    </row>
    <row r="194" spans="1:2" x14ac:dyDescent="0.3">
      <c r="A194" s="25">
        <v>41821</v>
      </c>
      <c r="B194" s="27">
        <f t="shared" si="13"/>
        <v>669</v>
      </c>
    </row>
    <row r="195" spans="1:2" x14ac:dyDescent="0.3">
      <c r="A195" s="25">
        <v>41852</v>
      </c>
      <c r="B195" s="27">
        <f t="shared" si="13"/>
        <v>653</v>
      </c>
    </row>
    <row r="196" spans="1:2" x14ac:dyDescent="0.3">
      <c r="A196" s="25">
        <v>41883</v>
      </c>
      <c r="B196" s="27">
        <f t="shared" si="13"/>
        <v>387</v>
      </c>
    </row>
    <row r="197" spans="1:2" x14ac:dyDescent="0.3">
      <c r="A197" s="25">
        <v>41913</v>
      </c>
      <c r="B197" s="27">
        <f t="shared" si="13"/>
        <v>851</v>
      </c>
    </row>
    <row r="198" spans="1:2" x14ac:dyDescent="0.3">
      <c r="A198" s="25">
        <v>41944</v>
      </c>
      <c r="B198" s="27">
        <f t="shared" si="13"/>
        <v>853</v>
      </c>
    </row>
    <row r="199" spans="1:2" x14ac:dyDescent="0.3">
      <c r="A199" s="25">
        <v>41974</v>
      </c>
      <c r="B199" s="27">
        <f t="shared" si="13"/>
        <v>868</v>
      </c>
    </row>
    <row r="200" spans="1:2" x14ac:dyDescent="0.3">
      <c r="A200" s="25">
        <v>42005</v>
      </c>
      <c r="B200" s="27">
        <f t="shared" ref="B200:B211" si="14">P3</f>
        <v>681</v>
      </c>
    </row>
    <row r="201" spans="1:2" x14ac:dyDescent="0.3">
      <c r="A201" s="25">
        <v>42036</v>
      </c>
      <c r="B201" s="27">
        <f t="shared" si="14"/>
        <v>689</v>
      </c>
    </row>
    <row r="202" spans="1:2" x14ac:dyDescent="0.3">
      <c r="A202" s="25">
        <v>42064</v>
      </c>
      <c r="B202" s="27">
        <f t="shared" si="14"/>
        <v>680</v>
      </c>
    </row>
    <row r="203" spans="1:2" x14ac:dyDescent="0.3">
      <c r="A203" s="25">
        <v>42095</v>
      </c>
      <c r="B203" s="27">
        <f t="shared" si="14"/>
        <v>681</v>
      </c>
    </row>
    <row r="204" spans="1:2" x14ac:dyDescent="0.3">
      <c r="A204" s="25">
        <v>42125</v>
      </c>
      <c r="B204" s="27">
        <f t="shared" si="14"/>
        <v>583</v>
      </c>
    </row>
    <row r="205" spans="1:2" x14ac:dyDescent="0.3">
      <c r="A205" s="25">
        <v>42156</v>
      </c>
      <c r="B205" s="27">
        <f t="shared" si="14"/>
        <v>282</v>
      </c>
    </row>
    <row r="206" spans="1:2" x14ac:dyDescent="0.3">
      <c r="A206" s="25">
        <v>42186</v>
      </c>
      <c r="B206" s="27">
        <f t="shared" si="14"/>
        <v>673</v>
      </c>
    </row>
    <row r="207" spans="1:2" x14ac:dyDescent="0.3">
      <c r="A207" s="25">
        <v>42217</v>
      </c>
      <c r="B207" s="27">
        <f t="shared" si="14"/>
        <v>671</v>
      </c>
    </row>
    <row r="208" spans="1:2" x14ac:dyDescent="0.3">
      <c r="A208" s="25">
        <v>42248</v>
      </c>
      <c r="B208" s="27">
        <f t="shared" si="14"/>
        <v>395</v>
      </c>
    </row>
    <row r="209" spans="1:2" x14ac:dyDescent="0.3">
      <c r="A209" s="25">
        <v>42278</v>
      </c>
      <c r="B209" s="27">
        <f t="shared" si="14"/>
        <v>877</v>
      </c>
    </row>
    <row r="210" spans="1:2" x14ac:dyDescent="0.3">
      <c r="A210" s="25">
        <v>42309</v>
      </c>
      <c r="B210" s="27">
        <f t="shared" si="14"/>
        <v>878</v>
      </c>
    </row>
    <row r="211" spans="1:2" x14ac:dyDescent="0.3">
      <c r="A211" s="25">
        <v>42339</v>
      </c>
      <c r="B211" s="27">
        <f t="shared" si="14"/>
        <v>888</v>
      </c>
    </row>
  </sheetData>
  <mergeCells count="2">
    <mergeCell ref="B1:P1"/>
    <mergeCell ref="A15:P1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topLeftCell="A19" workbookViewId="0">
      <selection activeCell="F33" sqref="F33"/>
    </sheetView>
  </sheetViews>
  <sheetFormatPr baseColWidth="10" defaultColWidth="11.44140625" defaultRowHeight="14.4" x14ac:dyDescent="0.3"/>
  <cols>
    <col min="1" max="1" width="16" style="2" customWidth="1"/>
    <col min="2" max="5" width="20.6640625" style="2" customWidth="1"/>
    <col min="6" max="16384" width="11.44140625" style="2"/>
  </cols>
  <sheetData>
    <row r="1" spans="1:2" x14ac:dyDescent="0.3">
      <c r="A1" s="48" t="s">
        <v>20</v>
      </c>
      <c r="B1" s="48"/>
    </row>
    <row r="2" spans="1:2" ht="15" thickBot="1" x14ac:dyDescent="0.35">
      <c r="A2" s="13" t="s">
        <v>0</v>
      </c>
      <c r="B2" s="14" t="s">
        <v>23</v>
      </c>
    </row>
    <row r="3" spans="1:2" ht="15" thickTop="1" x14ac:dyDescent="0.3">
      <c r="A3" s="15" t="s">
        <v>1</v>
      </c>
      <c r="B3" s="5">
        <v>1000</v>
      </c>
    </row>
    <row r="4" spans="1:2" x14ac:dyDescent="0.3">
      <c r="A4" s="15" t="s">
        <v>2</v>
      </c>
      <c r="B4" s="5">
        <v>1000</v>
      </c>
    </row>
    <row r="5" spans="1:2" x14ac:dyDescent="0.3">
      <c r="A5" s="15" t="s">
        <v>3</v>
      </c>
      <c r="B5" s="5">
        <v>1000</v>
      </c>
    </row>
    <row r="6" spans="1:2" x14ac:dyDescent="0.3">
      <c r="A6" s="15" t="s">
        <v>4</v>
      </c>
      <c r="B6" s="5">
        <v>1300</v>
      </c>
    </row>
    <row r="7" spans="1:2" x14ac:dyDescent="0.3">
      <c r="A7" s="15" t="s">
        <v>5</v>
      </c>
      <c r="B7" s="5">
        <v>1300</v>
      </c>
    </row>
    <row r="8" spans="1:2" x14ac:dyDescent="0.3">
      <c r="A8" s="15" t="s">
        <v>6</v>
      </c>
      <c r="B8" s="5">
        <v>1700</v>
      </c>
    </row>
    <row r="9" spans="1:2" x14ac:dyDescent="0.3">
      <c r="A9" s="15" t="s">
        <v>7</v>
      </c>
      <c r="B9" s="5">
        <v>1200</v>
      </c>
    </row>
    <row r="10" spans="1:2" x14ac:dyDescent="0.3">
      <c r="A10" s="15" t="s">
        <v>8</v>
      </c>
      <c r="B10" s="5">
        <v>1200</v>
      </c>
    </row>
    <row r="11" spans="1:2" x14ac:dyDescent="0.3">
      <c r="A11" s="15" t="s">
        <v>9</v>
      </c>
      <c r="B11" s="5">
        <v>1400</v>
      </c>
    </row>
    <row r="12" spans="1:2" x14ac:dyDescent="0.3">
      <c r="A12" s="15" t="s">
        <v>10</v>
      </c>
      <c r="B12" s="5">
        <v>1000</v>
      </c>
    </row>
    <row r="13" spans="1:2" x14ac:dyDescent="0.3">
      <c r="A13" s="15" t="s">
        <v>11</v>
      </c>
      <c r="B13" s="5">
        <v>900</v>
      </c>
    </row>
    <row r="14" spans="1:2" x14ac:dyDescent="0.3">
      <c r="A14" s="16" t="s">
        <v>12</v>
      </c>
      <c r="B14" s="18">
        <v>900</v>
      </c>
    </row>
    <row r="15" spans="1:2" x14ac:dyDescent="0.3">
      <c r="A15" s="46" t="s">
        <v>14</v>
      </c>
      <c r="B15" s="46"/>
    </row>
    <row r="17" spans="1:5" x14ac:dyDescent="0.3">
      <c r="A17" s="47" t="s">
        <v>19</v>
      </c>
      <c r="B17" s="47"/>
      <c r="C17" s="47"/>
      <c r="D17" s="47"/>
      <c r="E17" s="47"/>
    </row>
    <row r="18" spans="1:5" ht="36.75" customHeight="1" thickBot="1" x14ac:dyDescent="0.35">
      <c r="A18" s="13" t="s">
        <v>0</v>
      </c>
      <c r="B18" s="17" t="s">
        <v>15</v>
      </c>
      <c r="C18" s="17" t="s">
        <v>16</v>
      </c>
      <c r="D18" s="17" t="s">
        <v>17</v>
      </c>
      <c r="E18" s="17" t="s">
        <v>18</v>
      </c>
    </row>
    <row r="19" spans="1:5" ht="15" thickTop="1" x14ac:dyDescent="0.3">
      <c r="A19" s="15" t="s">
        <v>1</v>
      </c>
      <c r="B19" s="5">
        <v>1</v>
      </c>
      <c r="C19" s="5">
        <v>1.5</v>
      </c>
      <c r="D19" s="5">
        <v>1</v>
      </c>
      <c r="E19" s="5">
        <v>2</v>
      </c>
    </row>
    <row r="20" spans="1:5" x14ac:dyDescent="0.3">
      <c r="A20" s="15" t="s">
        <v>2</v>
      </c>
      <c r="B20" s="5">
        <v>1</v>
      </c>
      <c r="C20" s="5">
        <v>1.5</v>
      </c>
      <c r="D20" s="5">
        <v>1</v>
      </c>
      <c r="E20" s="5">
        <v>2</v>
      </c>
    </row>
    <row r="21" spans="1:5" x14ac:dyDescent="0.3">
      <c r="A21" s="15" t="s">
        <v>3</v>
      </c>
      <c r="B21" s="5">
        <v>1</v>
      </c>
      <c r="C21" s="5">
        <v>1.5</v>
      </c>
      <c r="D21" s="5">
        <v>1</v>
      </c>
      <c r="E21" s="5">
        <v>2</v>
      </c>
    </row>
    <row r="22" spans="1:5" x14ac:dyDescent="0.3">
      <c r="A22" s="15" t="s">
        <v>4</v>
      </c>
      <c r="B22" s="5">
        <v>1</v>
      </c>
      <c r="C22" s="5">
        <v>1.5</v>
      </c>
      <c r="D22" s="5">
        <v>1</v>
      </c>
      <c r="E22" s="5">
        <v>2</v>
      </c>
    </row>
    <row r="23" spans="1:5" x14ac:dyDescent="0.3">
      <c r="A23" s="15" t="s">
        <v>5</v>
      </c>
      <c r="B23" s="5">
        <v>1.3</v>
      </c>
      <c r="C23" s="5">
        <v>1.5</v>
      </c>
      <c r="D23" s="5">
        <v>1</v>
      </c>
      <c r="E23" s="5">
        <v>2</v>
      </c>
    </row>
    <row r="24" spans="1:5" x14ac:dyDescent="0.3">
      <c r="A24" s="15" t="s">
        <v>6</v>
      </c>
      <c r="B24" s="5">
        <v>1.3</v>
      </c>
      <c r="C24" s="5">
        <v>1.5</v>
      </c>
      <c r="D24" s="5">
        <v>1</v>
      </c>
      <c r="E24" s="5">
        <v>2</v>
      </c>
    </row>
    <row r="25" spans="1:5" x14ac:dyDescent="0.3">
      <c r="A25" s="15" t="s">
        <v>7</v>
      </c>
      <c r="B25" s="5">
        <v>1.3</v>
      </c>
      <c r="C25" s="5">
        <v>1.5</v>
      </c>
      <c r="D25" s="5">
        <v>1.2</v>
      </c>
      <c r="E25" s="5">
        <v>2</v>
      </c>
    </row>
    <row r="26" spans="1:5" x14ac:dyDescent="0.3">
      <c r="A26" s="15" t="s">
        <v>8</v>
      </c>
      <c r="B26" s="5">
        <v>1.3</v>
      </c>
      <c r="C26" s="5">
        <v>1.5</v>
      </c>
      <c r="D26" s="5">
        <v>1.2</v>
      </c>
      <c r="E26" s="5">
        <v>2</v>
      </c>
    </row>
    <row r="27" spans="1:5" x14ac:dyDescent="0.3">
      <c r="A27" s="15" t="s">
        <v>9</v>
      </c>
      <c r="B27" s="5">
        <v>1.3</v>
      </c>
      <c r="C27" s="5">
        <v>1.5</v>
      </c>
      <c r="D27" s="5">
        <v>1.2</v>
      </c>
      <c r="E27" s="5">
        <v>2</v>
      </c>
    </row>
    <row r="28" spans="1:5" x14ac:dyDescent="0.3">
      <c r="A28" s="15" t="s">
        <v>10</v>
      </c>
      <c r="B28" s="5">
        <v>2</v>
      </c>
      <c r="C28" s="5">
        <v>1.5</v>
      </c>
      <c r="D28" s="5">
        <v>1.2</v>
      </c>
      <c r="E28" s="5">
        <v>2</v>
      </c>
    </row>
    <row r="29" spans="1:5" x14ac:dyDescent="0.3">
      <c r="A29" s="15" t="s">
        <v>11</v>
      </c>
      <c r="B29" s="5">
        <v>2</v>
      </c>
      <c r="C29" s="5">
        <v>1.5</v>
      </c>
      <c r="D29" s="5">
        <v>1.2</v>
      </c>
      <c r="E29" s="5">
        <v>2</v>
      </c>
    </row>
    <row r="30" spans="1:5" x14ac:dyDescent="0.3">
      <c r="A30" s="16" t="s">
        <v>12</v>
      </c>
      <c r="B30" s="18">
        <v>2</v>
      </c>
      <c r="C30" s="18">
        <v>1.5</v>
      </c>
      <c r="D30" s="18">
        <v>1.2</v>
      </c>
      <c r="E30" s="18">
        <v>2</v>
      </c>
    </row>
    <row r="31" spans="1:5" x14ac:dyDescent="0.3">
      <c r="A31" s="46" t="s">
        <v>24</v>
      </c>
      <c r="B31" s="46"/>
      <c r="C31" s="46"/>
      <c r="D31" s="46"/>
      <c r="E31" s="46"/>
    </row>
    <row r="33" spans="1:5" x14ac:dyDescent="0.3">
      <c r="A33" s="47" t="s">
        <v>21</v>
      </c>
      <c r="B33" s="47"/>
      <c r="C33" s="47"/>
      <c r="D33" s="47"/>
      <c r="E33" s="19"/>
    </row>
    <row r="34" spans="1:5" ht="29.4" thickBot="1" x14ac:dyDescent="0.35">
      <c r="A34" s="13" t="s">
        <v>0</v>
      </c>
      <c r="B34" s="17" t="s">
        <v>15</v>
      </c>
      <c r="C34" s="17" t="s">
        <v>16</v>
      </c>
      <c r="D34" s="20" t="s">
        <v>17</v>
      </c>
    </row>
    <row r="35" spans="1:5" ht="15" thickTop="1" x14ac:dyDescent="0.3">
      <c r="A35" s="15" t="s">
        <v>1</v>
      </c>
      <c r="B35" s="5">
        <v>1</v>
      </c>
      <c r="C35" s="5">
        <v>1.5</v>
      </c>
      <c r="D35" s="21">
        <v>3</v>
      </c>
    </row>
    <row r="36" spans="1:5" x14ac:dyDescent="0.3">
      <c r="A36" s="15" t="s">
        <v>2</v>
      </c>
      <c r="B36" s="5">
        <v>1</v>
      </c>
      <c r="C36" s="5">
        <v>1.5</v>
      </c>
      <c r="D36" s="21">
        <v>3</v>
      </c>
    </row>
    <row r="37" spans="1:5" x14ac:dyDescent="0.3">
      <c r="A37" s="15" t="s">
        <v>3</v>
      </c>
      <c r="B37" s="5">
        <v>1</v>
      </c>
      <c r="C37" s="5">
        <v>1.5</v>
      </c>
      <c r="D37" s="21">
        <v>3</v>
      </c>
    </row>
    <row r="38" spans="1:5" x14ac:dyDescent="0.3">
      <c r="A38" s="15" t="s">
        <v>4</v>
      </c>
      <c r="B38" s="5">
        <v>1</v>
      </c>
      <c r="C38" s="5">
        <v>1.5</v>
      </c>
      <c r="D38" s="21">
        <v>3</v>
      </c>
    </row>
    <row r="39" spans="1:5" x14ac:dyDescent="0.3">
      <c r="A39" s="15" t="s">
        <v>5</v>
      </c>
      <c r="B39" s="5">
        <v>1</v>
      </c>
      <c r="C39" s="5">
        <v>1.5</v>
      </c>
      <c r="D39" s="21">
        <v>3</v>
      </c>
    </row>
    <row r="40" spans="1:5" x14ac:dyDescent="0.3">
      <c r="A40" s="15" t="s">
        <v>6</v>
      </c>
      <c r="B40" s="5">
        <v>1</v>
      </c>
      <c r="C40" s="5">
        <v>1.5</v>
      </c>
      <c r="D40" s="21">
        <v>3</v>
      </c>
    </row>
    <row r="41" spans="1:5" x14ac:dyDescent="0.3">
      <c r="A41" s="15" t="s">
        <v>7</v>
      </c>
      <c r="B41" s="5">
        <v>1</v>
      </c>
      <c r="C41" s="5">
        <v>1.5</v>
      </c>
      <c r="D41" s="21">
        <v>3</v>
      </c>
    </row>
    <row r="42" spans="1:5" x14ac:dyDescent="0.3">
      <c r="A42" s="15" t="s">
        <v>8</v>
      </c>
      <c r="B42" s="5">
        <v>1</v>
      </c>
      <c r="C42" s="5">
        <v>1.5</v>
      </c>
      <c r="D42" s="21">
        <v>3</v>
      </c>
    </row>
    <row r="43" spans="1:5" x14ac:dyDescent="0.3">
      <c r="A43" s="15" t="s">
        <v>9</v>
      </c>
      <c r="B43" s="5">
        <v>1</v>
      </c>
      <c r="C43" s="5">
        <v>1.5</v>
      </c>
      <c r="D43" s="21">
        <v>3</v>
      </c>
    </row>
    <row r="44" spans="1:5" x14ac:dyDescent="0.3">
      <c r="A44" s="15" t="s">
        <v>10</v>
      </c>
      <c r="B44" s="5">
        <v>1.2</v>
      </c>
      <c r="C44" s="5">
        <v>1.8</v>
      </c>
      <c r="D44" s="21">
        <v>3</v>
      </c>
    </row>
    <row r="45" spans="1:5" x14ac:dyDescent="0.3">
      <c r="A45" s="15" t="s">
        <v>11</v>
      </c>
      <c r="B45" s="5">
        <v>1.2</v>
      </c>
      <c r="C45" s="5">
        <v>1.8</v>
      </c>
      <c r="D45" s="21">
        <v>3</v>
      </c>
    </row>
    <row r="46" spans="1:5" x14ac:dyDescent="0.3">
      <c r="A46" s="16" t="s">
        <v>12</v>
      </c>
      <c r="B46" s="18">
        <v>1.2</v>
      </c>
      <c r="C46" s="18">
        <v>1.8</v>
      </c>
      <c r="D46" s="22">
        <v>3</v>
      </c>
    </row>
    <row r="47" spans="1:5" x14ac:dyDescent="0.3">
      <c r="A47" s="46" t="s">
        <v>24</v>
      </c>
      <c r="B47" s="46"/>
      <c r="C47" s="46"/>
      <c r="D47" s="46"/>
    </row>
  </sheetData>
  <mergeCells count="6">
    <mergeCell ref="A47:D47"/>
    <mergeCell ref="A33:D33"/>
    <mergeCell ref="A1:B1"/>
    <mergeCell ref="A15:B15"/>
    <mergeCell ref="A17:E17"/>
    <mergeCell ref="A31:E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DE65-3DDF-43EE-925C-A1F379FAD3F4}">
  <dimension ref="A2:Z205"/>
  <sheetViews>
    <sheetView showGridLines="0" tabSelected="1" zoomScale="70" zoomScaleNormal="70" workbookViewId="0">
      <selection activeCell="C6" sqref="C6"/>
    </sheetView>
  </sheetViews>
  <sheetFormatPr baseColWidth="10" defaultRowHeight="14.4" x14ac:dyDescent="0.3"/>
  <cols>
    <col min="2" max="2" width="2.6640625" customWidth="1"/>
    <col min="3" max="3" width="15.44140625" bestFit="1" customWidth="1"/>
    <col min="4" max="4" width="7.33203125" customWidth="1"/>
    <col min="13" max="13" width="4.109375" customWidth="1"/>
    <col min="15" max="15" width="15.6640625" bestFit="1" customWidth="1"/>
    <col min="24" max="33" width="7.77734375" customWidth="1"/>
  </cols>
  <sheetData>
    <row r="2" spans="1:26" x14ac:dyDescent="0.3">
      <c r="E2" s="31" t="s">
        <v>55</v>
      </c>
    </row>
    <row r="4" spans="1:26" x14ac:dyDescent="0.3">
      <c r="E4" s="32" t="s">
        <v>56</v>
      </c>
      <c r="F4" s="32" t="s">
        <v>57</v>
      </c>
      <c r="G4" s="32" t="s">
        <v>58</v>
      </c>
      <c r="H4" s="32" t="s">
        <v>59</v>
      </c>
      <c r="I4" s="32" t="s">
        <v>60</v>
      </c>
      <c r="N4" s="32" t="s">
        <v>56</v>
      </c>
      <c r="O4" s="32" t="s">
        <v>57</v>
      </c>
      <c r="P4" s="32" t="s">
        <v>58</v>
      </c>
      <c r="Q4" s="32" t="s">
        <v>59</v>
      </c>
      <c r="R4" s="32" t="s">
        <v>60</v>
      </c>
    </row>
    <row r="5" spans="1:26" x14ac:dyDescent="0.3">
      <c r="E5" s="33">
        <v>7.5639153125443531E-2</v>
      </c>
      <c r="F5" s="33">
        <v>0.19959897709252217</v>
      </c>
      <c r="G5" s="33">
        <v>1</v>
      </c>
      <c r="H5" s="33">
        <f>AVERAGE(E12:E23)</f>
        <v>378.91666666666669</v>
      </c>
      <c r="I5" s="33">
        <f>SLOPE(E12:E191,A12:A191)</f>
        <v>1.4658466825107768</v>
      </c>
      <c r="N5" s="33">
        <v>7.5639153125443531E-2</v>
      </c>
      <c r="O5" s="33">
        <v>0.19959897709252217</v>
      </c>
      <c r="P5" s="33">
        <v>1</v>
      </c>
      <c r="Q5" s="33">
        <f>AVERAGE(N12:N23)</f>
        <v>408.66666666666669</v>
      </c>
      <c r="R5" s="33">
        <f>SLOPE(N12:N191,J12:J191)</f>
        <v>0.3939207333165276</v>
      </c>
    </row>
    <row r="8" spans="1:26" x14ac:dyDescent="0.3">
      <c r="C8" s="31" t="s">
        <v>61</v>
      </c>
      <c r="E8" s="50" t="s">
        <v>53</v>
      </c>
      <c r="F8" s="50"/>
      <c r="G8" s="50"/>
      <c r="H8" s="50"/>
      <c r="I8" s="50"/>
      <c r="J8" s="50"/>
      <c r="K8" s="50"/>
      <c r="L8" s="50"/>
      <c r="N8" s="50" t="s">
        <v>74</v>
      </c>
      <c r="O8" s="50"/>
      <c r="P8" s="50"/>
      <c r="Q8" s="50"/>
      <c r="R8" s="50"/>
      <c r="S8" s="50"/>
      <c r="T8" s="50"/>
      <c r="U8" s="50"/>
    </row>
    <row r="9" spans="1:26" x14ac:dyDescent="0.3">
      <c r="E9" s="34"/>
      <c r="Z9" s="31" t="s">
        <v>62</v>
      </c>
    </row>
    <row r="10" spans="1:26" x14ac:dyDescent="0.3">
      <c r="A10" t="s">
        <v>63</v>
      </c>
      <c r="C10" s="49" t="s">
        <v>75</v>
      </c>
      <c r="E10" s="49" t="s">
        <v>76</v>
      </c>
      <c r="F10" s="49" t="s">
        <v>64</v>
      </c>
      <c r="G10" s="49" t="s">
        <v>65</v>
      </c>
      <c r="H10" s="49" t="s">
        <v>66</v>
      </c>
      <c r="I10" s="49" t="s">
        <v>67</v>
      </c>
      <c r="J10" s="49" t="s">
        <v>68</v>
      </c>
      <c r="K10" s="49" t="s">
        <v>69</v>
      </c>
      <c r="L10" s="49" t="s">
        <v>70</v>
      </c>
      <c r="N10" s="49" t="s">
        <v>73</v>
      </c>
      <c r="O10" s="49" t="s">
        <v>64</v>
      </c>
      <c r="P10" s="49" t="s">
        <v>65</v>
      </c>
      <c r="Q10" s="49" t="s">
        <v>66</v>
      </c>
      <c r="R10" s="49" t="s">
        <v>67</v>
      </c>
      <c r="S10" s="49" t="s">
        <v>68</v>
      </c>
      <c r="T10" s="49" t="s">
        <v>69</v>
      </c>
      <c r="U10" s="49" t="s">
        <v>70</v>
      </c>
    </row>
    <row r="11" spans="1:26" x14ac:dyDescent="0.3">
      <c r="C11" s="49"/>
      <c r="E11" s="49"/>
      <c r="F11" s="49"/>
      <c r="G11" s="49"/>
      <c r="H11" s="49"/>
      <c r="I11" s="49"/>
      <c r="J11" s="49"/>
      <c r="K11" s="49"/>
      <c r="L11" s="49"/>
      <c r="N11" s="49"/>
      <c r="O11" s="49"/>
      <c r="P11" s="49"/>
      <c r="Q11" s="49"/>
      <c r="R11" s="49"/>
      <c r="S11" s="49"/>
      <c r="T11" s="49"/>
      <c r="U11" s="49"/>
    </row>
    <row r="12" spans="1:26" x14ac:dyDescent="0.3">
      <c r="A12">
        <v>1</v>
      </c>
      <c r="C12" s="35" t="s">
        <v>77</v>
      </c>
      <c r="E12" s="35">
        <v>208</v>
      </c>
      <c r="F12" s="35"/>
      <c r="G12" s="35"/>
      <c r="H12" s="35">
        <f t="shared" ref="H12:H23" si="0">E12-$H$5</f>
        <v>-170.91666666666669</v>
      </c>
      <c r="I12" s="35"/>
      <c r="J12" s="35"/>
      <c r="K12" s="35"/>
      <c r="L12" s="35"/>
      <c r="N12" s="35">
        <v>394</v>
      </c>
      <c r="O12" s="35"/>
      <c r="P12" s="35"/>
      <c r="Q12" s="33">
        <f>N12-$Q$5</f>
        <v>-14.666666666666686</v>
      </c>
      <c r="R12" s="35"/>
      <c r="S12" s="35"/>
      <c r="T12" s="35"/>
      <c r="U12" s="35"/>
    </row>
    <row r="13" spans="1:26" x14ac:dyDescent="0.3">
      <c r="A13">
        <v>2</v>
      </c>
      <c r="C13" s="35" t="s">
        <v>78</v>
      </c>
      <c r="E13" s="35">
        <v>203</v>
      </c>
      <c r="F13" s="35"/>
      <c r="G13" s="35"/>
      <c r="H13" s="35">
        <f t="shared" si="0"/>
        <v>-175.91666666666669</v>
      </c>
      <c r="I13" s="35"/>
      <c r="J13" s="35"/>
      <c r="K13" s="35"/>
      <c r="L13" s="35"/>
      <c r="N13" s="35">
        <v>410</v>
      </c>
      <c r="O13" s="35"/>
      <c r="P13" s="35"/>
      <c r="Q13" s="35">
        <f t="shared" ref="Q13:Q23" si="1">N13-$Q$5</f>
        <v>1.3333333333333144</v>
      </c>
      <c r="R13" s="35"/>
      <c r="S13" s="35"/>
      <c r="T13" s="35"/>
      <c r="U13" s="35"/>
    </row>
    <row r="14" spans="1:26" x14ac:dyDescent="0.3">
      <c r="A14">
        <v>3</v>
      </c>
      <c r="C14" s="35" t="s">
        <v>79</v>
      </c>
      <c r="E14" s="35">
        <v>344</v>
      </c>
      <c r="F14" s="35"/>
      <c r="G14" s="35"/>
      <c r="H14" s="35">
        <f t="shared" si="0"/>
        <v>-34.916666666666686</v>
      </c>
      <c r="I14" s="35"/>
      <c r="J14" s="35"/>
      <c r="K14" s="35"/>
      <c r="L14" s="35"/>
      <c r="N14" s="35">
        <v>407</v>
      </c>
      <c r="O14" s="35"/>
      <c r="P14" s="35"/>
      <c r="Q14" s="35">
        <f t="shared" si="1"/>
        <v>-1.6666666666666856</v>
      </c>
      <c r="R14" s="35"/>
      <c r="S14" s="35"/>
      <c r="T14" s="35"/>
      <c r="U14" s="35"/>
    </row>
    <row r="15" spans="1:26" x14ac:dyDescent="0.3">
      <c r="A15">
        <v>4</v>
      </c>
      <c r="C15" s="35" t="s">
        <v>80</v>
      </c>
      <c r="E15" s="35">
        <v>194</v>
      </c>
      <c r="F15" s="35"/>
      <c r="G15" s="35"/>
      <c r="H15" s="35">
        <f t="shared" si="0"/>
        <v>-184.91666666666669</v>
      </c>
      <c r="I15" s="35"/>
      <c r="J15" s="35"/>
      <c r="K15" s="35"/>
      <c r="L15" s="35"/>
      <c r="N15" s="35">
        <v>391</v>
      </c>
      <c r="O15" s="35"/>
      <c r="P15" s="35"/>
      <c r="Q15" s="35">
        <f t="shared" si="1"/>
        <v>-17.666666666666686</v>
      </c>
      <c r="R15" s="35"/>
      <c r="S15" s="35"/>
      <c r="T15" s="35"/>
      <c r="U15" s="35"/>
    </row>
    <row r="16" spans="1:26" x14ac:dyDescent="0.3">
      <c r="A16">
        <v>5</v>
      </c>
      <c r="C16" s="35" t="s">
        <v>81</v>
      </c>
      <c r="E16" s="35">
        <v>125</v>
      </c>
      <c r="F16" s="35"/>
      <c r="G16" s="35"/>
      <c r="H16" s="35">
        <f t="shared" si="0"/>
        <v>-253.91666666666669</v>
      </c>
      <c r="I16" s="35"/>
      <c r="J16" s="35"/>
      <c r="K16" s="35"/>
      <c r="L16" s="35"/>
      <c r="N16" s="35">
        <v>297</v>
      </c>
      <c r="O16" s="35"/>
      <c r="P16" s="35"/>
      <c r="Q16" s="35">
        <f t="shared" si="1"/>
        <v>-111.66666666666669</v>
      </c>
      <c r="R16" s="35"/>
      <c r="S16" s="35"/>
      <c r="T16" s="35"/>
      <c r="U16" s="35"/>
    </row>
    <row r="17" spans="1:21" x14ac:dyDescent="0.3">
      <c r="A17">
        <v>6</v>
      </c>
      <c r="C17" s="35" t="s">
        <v>82</v>
      </c>
      <c r="E17" s="35">
        <v>179</v>
      </c>
      <c r="F17" s="35"/>
      <c r="G17" s="35"/>
      <c r="H17" s="35">
        <f t="shared" si="0"/>
        <v>-199.91666666666669</v>
      </c>
      <c r="I17" s="35"/>
      <c r="J17" s="35"/>
      <c r="K17" s="35"/>
      <c r="L17" s="35"/>
      <c r="N17" s="35">
        <v>146</v>
      </c>
      <c r="O17" s="35"/>
      <c r="P17" s="35"/>
      <c r="Q17" s="35">
        <f t="shared" si="1"/>
        <v>-262.66666666666669</v>
      </c>
      <c r="R17" s="35"/>
      <c r="S17" s="35"/>
      <c r="T17" s="35"/>
      <c r="U17" s="35"/>
    </row>
    <row r="18" spans="1:21" x14ac:dyDescent="0.3">
      <c r="A18">
        <v>7</v>
      </c>
      <c r="C18" s="35" t="s">
        <v>83</v>
      </c>
      <c r="E18" s="35">
        <v>249</v>
      </c>
      <c r="F18" s="35"/>
      <c r="G18" s="35"/>
      <c r="H18" s="35">
        <f t="shared" si="0"/>
        <v>-129.91666666666669</v>
      </c>
      <c r="I18" s="35"/>
      <c r="J18" s="35"/>
      <c r="K18" s="35"/>
      <c r="L18" s="35"/>
      <c r="N18" s="35">
        <v>398</v>
      </c>
      <c r="O18" s="35"/>
      <c r="P18" s="35"/>
      <c r="Q18" s="35">
        <f t="shared" si="1"/>
        <v>-10.666666666666686</v>
      </c>
      <c r="R18" s="35"/>
      <c r="S18" s="35"/>
      <c r="T18" s="35"/>
      <c r="U18" s="35"/>
    </row>
    <row r="19" spans="1:21" x14ac:dyDescent="0.3">
      <c r="A19">
        <v>8</v>
      </c>
      <c r="C19" s="35" t="s">
        <v>84</v>
      </c>
      <c r="E19" s="35">
        <v>303</v>
      </c>
      <c r="F19" s="35"/>
      <c r="G19" s="35"/>
      <c r="H19" s="35">
        <f t="shared" si="0"/>
        <v>-75.916666666666686</v>
      </c>
      <c r="I19" s="35"/>
      <c r="J19" s="35"/>
      <c r="K19" s="35"/>
      <c r="L19" s="35"/>
      <c r="N19" s="35">
        <v>406</v>
      </c>
      <c r="O19" s="35"/>
      <c r="P19" s="35"/>
      <c r="Q19" s="35">
        <f t="shared" si="1"/>
        <v>-2.6666666666666856</v>
      </c>
      <c r="R19" s="35"/>
      <c r="S19" s="35"/>
      <c r="T19" s="35"/>
      <c r="U19" s="35"/>
    </row>
    <row r="20" spans="1:21" x14ac:dyDescent="0.3">
      <c r="A20">
        <v>9</v>
      </c>
      <c r="C20" s="35" t="s">
        <v>85</v>
      </c>
      <c r="E20" s="35">
        <v>491</v>
      </c>
      <c r="F20" s="35"/>
      <c r="G20" s="35"/>
      <c r="H20" s="35">
        <f t="shared" si="0"/>
        <v>112.08333333333331</v>
      </c>
      <c r="I20" s="35"/>
      <c r="J20" s="35"/>
      <c r="K20" s="35"/>
      <c r="L20" s="35"/>
      <c r="N20" s="35">
        <v>260</v>
      </c>
      <c r="O20" s="35"/>
      <c r="P20" s="35"/>
      <c r="Q20" s="35">
        <f t="shared" si="1"/>
        <v>-148.66666666666669</v>
      </c>
      <c r="R20" s="35"/>
      <c r="S20" s="35"/>
      <c r="T20" s="35"/>
      <c r="U20" s="35"/>
    </row>
    <row r="21" spans="1:21" x14ac:dyDescent="0.3">
      <c r="A21">
        <v>10</v>
      </c>
      <c r="C21" s="35" t="s">
        <v>86</v>
      </c>
      <c r="E21" s="35">
        <v>652</v>
      </c>
      <c r="F21" s="35"/>
      <c r="G21" s="35"/>
      <c r="H21" s="35">
        <f t="shared" si="0"/>
        <v>273.08333333333331</v>
      </c>
      <c r="I21" s="35"/>
      <c r="J21" s="35"/>
      <c r="K21" s="35"/>
      <c r="L21" s="35"/>
      <c r="N21" s="35">
        <v>598</v>
      </c>
      <c r="O21" s="35"/>
      <c r="P21" s="35"/>
      <c r="Q21" s="35">
        <f t="shared" si="1"/>
        <v>189.33333333333331</v>
      </c>
      <c r="R21" s="35"/>
      <c r="S21" s="35"/>
      <c r="T21" s="35"/>
      <c r="U21" s="35"/>
    </row>
    <row r="22" spans="1:21" x14ac:dyDescent="0.3">
      <c r="A22">
        <v>11</v>
      </c>
      <c r="C22" s="35" t="s">
        <v>87</v>
      </c>
      <c r="E22" s="35">
        <v>701</v>
      </c>
      <c r="F22" s="35"/>
      <c r="G22" s="35"/>
      <c r="H22" s="35">
        <f t="shared" si="0"/>
        <v>322.08333333333331</v>
      </c>
      <c r="I22" s="35"/>
      <c r="J22" s="35"/>
      <c r="K22" s="35"/>
      <c r="L22" s="35"/>
      <c r="N22" s="35">
        <v>601</v>
      </c>
      <c r="O22" s="35"/>
      <c r="P22" s="35"/>
      <c r="Q22" s="35">
        <f t="shared" si="1"/>
        <v>192.33333333333331</v>
      </c>
      <c r="R22" s="35"/>
      <c r="S22" s="35"/>
      <c r="T22" s="35"/>
      <c r="U22" s="35"/>
    </row>
    <row r="23" spans="1:21" x14ac:dyDescent="0.3">
      <c r="A23">
        <v>12</v>
      </c>
      <c r="C23" s="35" t="s">
        <v>88</v>
      </c>
      <c r="E23" s="35">
        <v>898</v>
      </c>
      <c r="F23" s="35">
        <f>H5</f>
        <v>378.91666666666669</v>
      </c>
      <c r="G23" s="35">
        <f>I5</f>
        <v>1.4658466825107768</v>
      </c>
      <c r="H23" s="35">
        <f t="shared" si="0"/>
        <v>519.08333333333326</v>
      </c>
      <c r="I23" s="35"/>
      <c r="J23" s="35"/>
      <c r="K23" s="35"/>
      <c r="L23" s="35"/>
      <c r="N23" s="35">
        <v>596</v>
      </c>
      <c r="O23" s="33">
        <f>Q5</f>
        <v>408.66666666666669</v>
      </c>
      <c r="P23" s="33">
        <f>R5</f>
        <v>0.3939207333165276</v>
      </c>
      <c r="Q23" s="35">
        <f t="shared" si="1"/>
        <v>187.33333333333331</v>
      </c>
      <c r="R23" s="35"/>
      <c r="S23" s="35"/>
      <c r="T23" s="35"/>
      <c r="U23" s="35"/>
    </row>
    <row r="24" spans="1:21" x14ac:dyDescent="0.3">
      <c r="A24">
        <v>13</v>
      </c>
      <c r="C24" s="35" t="s">
        <v>89</v>
      </c>
      <c r="E24" s="35">
        <v>214</v>
      </c>
      <c r="F24" s="35">
        <f t="shared" ref="F24:F55" si="2">$E$5*(E24-H12)+(1-$E$5)*(F23+G23)</f>
        <v>380.72547286625326</v>
      </c>
      <c r="G24" s="35">
        <f t="shared" ref="G24:G55" si="3">$F$5*(F24-F23)+(1-$F$5)*G23</f>
        <v>1.5343010513032505</v>
      </c>
      <c r="H24" s="35">
        <f t="shared" ref="H24:H55" si="4">$G$5*(E24-F24)+(1-$G$5)*(H23)</f>
        <v>-166.72547286625326</v>
      </c>
      <c r="I24" s="35"/>
      <c r="J24" s="35">
        <f>F23+G23+H12</f>
        <v>209.4658466825108</v>
      </c>
      <c r="K24" s="35"/>
      <c r="L24" s="35"/>
      <c r="N24" s="35">
        <v>419</v>
      </c>
      <c r="O24" s="35">
        <f>$N$5*(N24-Q12)+(1-$N$5)*(O23+P23)</f>
        <v>410.92177039745269</v>
      </c>
      <c r="P24" s="35">
        <f>$O$5*(O24-O23)+(1-$O$5)*P23</f>
        <v>0.76541095579342944</v>
      </c>
      <c r="Q24" s="35">
        <f>$P$5*(N24-O24)+(1-$P$5)*(Q23)</f>
        <v>8.0782296025473102</v>
      </c>
      <c r="R24" s="35"/>
      <c r="S24" s="35">
        <f>O23+P23+Q12</f>
        <v>394.39392073331652</v>
      </c>
      <c r="T24" s="35"/>
      <c r="U24" s="35"/>
    </row>
    <row r="25" spans="1:21" x14ac:dyDescent="0.3">
      <c r="A25">
        <v>14</v>
      </c>
      <c r="C25" s="35" t="s">
        <v>90</v>
      </c>
      <c r="E25" s="35">
        <v>220</v>
      </c>
      <c r="F25" s="35">
        <f t="shared" si="2"/>
        <v>383.2927697194242</v>
      </c>
      <c r="G25" s="35">
        <f t="shared" si="3"/>
        <v>1.7404859566969118</v>
      </c>
      <c r="H25" s="35">
        <f t="shared" si="4"/>
        <v>-163.2927697194242</v>
      </c>
      <c r="I25" s="35"/>
      <c r="J25" s="35">
        <f t="shared" ref="J25:J88" si="5">F24+G24+H13</f>
        <v>206.34310725088983</v>
      </c>
      <c r="K25" s="35">
        <f t="shared" ref="K25:K88" si="6">ABS(E25-J25)</f>
        <v>13.65689274911017</v>
      </c>
      <c r="L25" s="35">
        <f>K25/E25</f>
        <v>6.207678522322805E-2</v>
      </c>
      <c r="N25" s="35">
        <v>423</v>
      </c>
      <c r="O25" s="35">
        <f t="shared" ref="O25:O88" si="7">$N$5*(N25-Q13)+(1-$N$5)*(O24+P24)</f>
        <v>412.44202117098104</v>
      </c>
      <c r="P25" s="35">
        <f t="shared" ref="P25:P88" si="8">$O$5*(O25-O24)+(1-$O$5)*P24</f>
        <v>0.91607621128202465</v>
      </c>
      <c r="Q25" s="35">
        <f t="shared" ref="Q25:Q88" si="9">$P$5*(N25-O25)+(1-$P$5)*(Q24)</f>
        <v>10.557978829018964</v>
      </c>
      <c r="R25" s="35"/>
      <c r="S25" s="35">
        <f t="shared" ref="S25:S88" si="10">O24+P24+Q13</f>
        <v>413.02051468657942</v>
      </c>
      <c r="T25" s="35">
        <f t="shared" ref="T25:T88" si="11">ABS(N25-S25)</f>
        <v>9.9794853134205823</v>
      </c>
      <c r="U25" s="35">
        <f>T25/N25</f>
        <v>2.359216386151438E-2</v>
      </c>
    </row>
    <row r="26" spans="1:21" x14ac:dyDescent="0.3">
      <c r="A26">
        <v>15</v>
      </c>
      <c r="C26" s="35" t="s">
        <v>91</v>
      </c>
      <c r="E26" s="35">
        <v>352</v>
      </c>
      <c r="F26" s="35">
        <f t="shared" si="2"/>
        <v>385.17571528843308</v>
      </c>
      <c r="G26" s="35">
        <f t="shared" si="3"/>
        <v>1.7689207495913783</v>
      </c>
      <c r="H26" s="35">
        <f t="shared" si="4"/>
        <v>-33.175715288433082</v>
      </c>
      <c r="I26" s="35"/>
      <c r="J26" s="35">
        <f t="shared" si="5"/>
        <v>350.1165890094544</v>
      </c>
      <c r="K26" s="35">
        <f t="shared" si="6"/>
        <v>1.8834109905455989</v>
      </c>
      <c r="L26" s="35">
        <f t="shared" ref="L26:L89" si="12">K26/E26</f>
        <v>5.3505994049590881E-3</v>
      </c>
      <c r="N26" s="35">
        <v>419</v>
      </c>
      <c r="O26" s="35">
        <f t="shared" si="7"/>
        <v>413.91091137349395</v>
      </c>
      <c r="P26" s="35">
        <f t="shared" si="8"/>
        <v>1.0264173184541439</v>
      </c>
      <c r="Q26" s="35">
        <f t="shared" si="9"/>
        <v>5.0890886265060544</v>
      </c>
      <c r="R26" s="35"/>
      <c r="S26" s="35">
        <f t="shared" si="10"/>
        <v>411.69143071559637</v>
      </c>
      <c r="T26" s="35">
        <f t="shared" si="11"/>
        <v>7.3085692844036316</v>
      </c>
      <c r="U26" s="35">
        <f t="shared" ref="U26:U89" si="13">T26/N26</f>
        <v>1.7442886120295063E-2</v>
      </c>
    </row>
    <row r="27" spans="1:21" x14ac:dyDescent="0.3">
      <c r="A27">
        <v>16</v>
      </c>
      <c r="C27" s="35" t="s">
        <v>92</v>
      </c>
      <c r="E27" s="35">
        <v>203</v>
      </c>
      <c r="F27" s="35">
        <f t="shared" si="2"/>
        <v>387.01815961158695</v>
      </c>
      <c r="G27" s="35">
        <f t="shared" si="3"/>
        <v>1.7835959796666385</v>
      </c>
      <c r="H27" s="35">
        <f t="shared" si="4"/>
        <v>-184.01815961158695</v>
      </c>
      <c r="I27" s="35"/>
      <c r="J27" s="35">
        <f t="shared" si="5"/>
        <v>202.02796937135776</v>
      </c>
      <c r="K27" s="35">
        <f t="shared" si="6"/>
        <v>0.97203062864224421</v>
      </c>
      <c r="L27" s="35">
        <f t="shared" si="12"/>
        <v>4.7883282199125332E-3</v>
      </c>
      <c r="N27" s="35">
        <v>417</v>
      </c>
      <c r="O27" s="35">
        <f t="shared" si="7"/>
        <v>416.42963910808146</v>
      </c>
      <c r="P27" s="35">
        <f t="shared" si="8"/>
        <v>1.3242809510188809</v>
      </c>
      <c r="Q27" s="35">
        <f t="shared" si="9"/>
        <v>0.57036089191853989</v>
      </c>
      <c r="R27" s="35"/>
      <c r="S27" s="35">
        <f t="shared" si="10"/>
        <v>397.27066202528141</v>
      </c>
      <c r="T27" s="35">
        <f t="shared" si="11"/>
        <v>19.72933797471859</v>
      </c>
      <c r="U27" s="35">
        <f t="shared" si="13"/>
        <v>4.7312561090452253E-2</v>
      </c>
    </row>
    <row r="28" spans="1:21" x14ac:dyDescent="0.3">
      <c r="A28">
        <v>17</v>
      </c>
      <c r="C28" s="35" t="s">
        <v>93</v>
      </c>
      <c r="E28" s="35">
        <v>127</v>
      </c>
      <c r="F28" s="35">
        <f t="shared" si="2"/>
        <v>388.20533414267902</v>
      </c>
      <c r="G28" s="35">
        <f t="shared" si="3"/>
        <v>1.664550868615114</v>
      </c>
      <c r="H28" s="35">
        <f t="shared" si="4"/>
        <v>-261.20533414267902</v>
      </c>
      <c r="I28" s="35"/>
      <c r="J28" s="35">
        <f t="shared" si="5"/>
        <v>134.88508892458691</v>
      </c>
      <c r="K28" s="35">
        <f t="shared" si="6"/>
        <v>7.8850889245869098</v>
      </c>
      <c r="L28" s="35">
        <f t="shared" si="12"/>
        <v>6.208731436682606E-2</v>
      </c>
      <c r="N28" s="35">
        <v>327</v>
      </c>
      <c r="O28" s="35">
        <f t="shared" si="7"/>
        <v>419.33574250202361</v>
      </c>
      <c r="P28" s="35">
        <f t="shared" si="8"/>
        <v>1.6400110925683591</v>
      </c>
      <c r="Q28" s="35">
        <f t="shared" si="9"/>
        <v>-92.335742502023606</v>
      </c>
      <c r="R28" s="35"/>
      <c r="S28" s="35">
        <f t="shared" si="10"/>
        <v>306.08725339243364</v>
      </c>
      <c r="T28" s="35">
        <f t="shared" si="11"/>
        <v>20.912746607566362</v>
      </c>
      <c r="U28" s="35">
        <f t="shared" si="13"/>
        <v>6.3953353539958291E-2</v>
      </c>
    </row>
    <row r="29" spans="1:21" x14ac:dyDescent="0.3">
      <c r="A29">
        <v>18</v>
      </c>
      <c r="C29" s="35" t="s">
        <v>94</v>
      </c>
      <c r="E29" s="35">
        <v>193</v>
      </c>
      <c r="F29" s="35">
        <f t="shared" si="2"/>
        <v>390.10034099546459</v>
      </c>
      <c r="G29" s="35">
        <f t="shared" si="3"/>
        <v>1.7105496473203876</v>
      </c>
      <c r="H29" s="35">
        <f t="shared" si="4"/>
        <v>-197.10034099546459</v>
      </c>
      <c r="I29" s="35"/>
      <c r="J29" s="35">
        <f t="shared" si="5"/>
        <v>189.95321834462743</v>
      </c>
      <c r="K29" s="35">
        <f t="shared" si="6"/>
        <v>3.0467816553725697</v>
      </c>
      <c r="L29" s="35">
        <f t="shared" si="12"/>
        <v>1.5786433447526269E-2</v>
      </c>
      <c r="N29" s="35">
        <v>159</v>
      </c>
      <c r="O29" s="35">
        <f t="shared" si="7"/>
        <v>421.02801367424701</v>
      </c>
      <c r="P29" s="35">
        <f t="shared" si="8"/>
        <v>1.6504421510102789</v>
      </c>
      <c r="Q29" s="35">
        <f t="shared" si="9"/>
        <v>-262.02801367424701</v>
      </c>
      <c r="R29" s="35"/>
      <c r="S29" s="35">
        <f t="shared" si="10"/>
        <v>158.30908692792531</v>
      </c>
      <c r="T29" s="35">
        <f t="shared" si="11"/>
        <v>0.69091307207469299</v>
      </c>
      <c r="U29" s="35">
        <f t="shared" si="13"/>
        <v>4.3453652331741695E-3</v>
      </c>
    </row>
    <row r="30" spans="1:21" x14ac:dyDescent="0.3">
      <c r="A30">
        <v>19</v>
      </c>
      <c r="C30" s="35" t="s">
        <v>95</v>
      </c>
      <c r="E30" s="35">
        <v>274</v>
      </c>
      <c r="F30" s="35">
        <f t="shared" si="2"/>
        <v>392.72656128915764</v>
      </c>
      <c r="G30" s="35">
        <f t="shared" si="3"/>
        <v>1.89331657169002</v>
      </c>
      <c r="H30" s="35">
        <f t="shared" si="4"/>
        <v>-118.72656128915764</v>
      </c>
      <c r="I30" s="35"/>
      <c r="J30" s="35">
        <f t="shared" si="5"/>
        <v>261.89422397611827</v>
      </c>
      <c r="K30" s="35">
        <f t="shared" si="6"/>
        <v>12.105776023881731</v>
      </c>
      <c r="L30" s="35">
        <f t="shared" si="12"/>
        <v>4.4181664320736246E-2</v>
      </c>
      <c r="N30" s="35">
        <v>422</v>
      </c>
      <c r="O30" s="35">
        <f t="shared" si="7"/>
        <v>423.43395563453987</v>
      </c>
      <c r="P30" s="35">
        <f t="shared" si="8"/>
        <v>1.8012391401366785</v>
      </c>
      <c r="Q30" s="35">
        <f t="shared" si="9"/>
        <v>-1.4339556345398705</v>
      </c>
      <c r="R30" s="35"/>
      <c r="S30" s="35">
        <f t="shared" si="10"/>
        <v>412.0117891585906</v>
      </c>
      <c r="T30" s="35">
        <f t="shared" si="11"/>
        <v>9.9882108414093977</v>
      </c>
      <c r="U30" s="35">
        <f t="shared" si="13"/>
        <v>2.3668746069690515E-2</v>
      </c>
    </row>
    <row r="31" spans="1:21" x14ac:dyDescent="0.3">
      <c r="A31">
        <v>20</v>
      </c>
      <c r="C31" s="35" t="s">
        <v>96</v>
      </c>
      <c r="E31" s="35">
        <v>315</v>
      </c>
      <c r="F31" s="35">
        <f t="shared" si="2"/>
        <v>394.33977010227511</v>
      </c>
      <c r="G31" s="35">
        <f t="shared" si="3"/>
        <v>1.8374073496032592</v>
      </c>
      <c r="H31" s="35">
        <f t="shared" si="4"/>
        <v>-79.339770102275111</v>
      </c>
      <c r="I31" s="35"/>
      <c r="J31" s="35">
        <f t="shared" si="5"/>
        <v>318.70321119418099</v>
      </c>
      <c r="K31" s="35">
        <f t="shared" si="6"/>
        <v>3.7032111941809944</v>
      </c>
      <c r="L31" s="35">
        <f t="shared" si="12"/>
        <v>1.1756226013272999E-2</v>
      </c>
      <c r="N31" s="35">
        <v>418</v>
      </c>
      <c r="O31" s="35">
        <f t="shared" si="7"/>
        <v>424.88963517755684</v>
      </c>
      <c r="P31" s="35">
        <f t="shared" si="8"/>
        <v>1.7322657980270806</v>
      </c>
      <c r="Q31" s="35">
        <f t="shared" si="9"/>
        <v>-6.8896351775568405</v>
      </c>
      <c r="R31" s="35"/>
      <c r="S31" s="35">
        <f t="shared" si="10"/>
        <v>422.56852810800984</v>
      </c>
      <c r="T31" s="35">
        <f t="shared" si="11"/>
        <v>4.5685281080098434</v>
      </c>
      <c r="U31" s="35">
        <f t="shared" si="13"/>
        <v>1.0929493081363262E-2</v>
      </c>
    </row>
    <row r="32" spans="1:21" x14ac:dyDescent="0.3">
      <c r="A32">
        <v>21</v>
      </c>
      <c r="C32" s="35" t="s">
        <v>97</v>
      </c>
      <c r="E32" s="35">
        <v>528</v>
      </c>
      <c r="F32" s="35">
        <f t="shared" si="2"/>
        <v>397.67025569921378</v>
      </c>
      <c r="G32" s="35">
        <f t="shared" si="3"/>
        <v>2.1354242404905035</v>
      </c>
      <c r="H32" s="35">
        <f t="shared" si="4"/>
        <v>130.32974430078622</v>
      </c>
      <c r="I32" s="35"/>
      <c r="J32" s="35">
        <f t="shared" si="5"/>
        <v>508.26051078521169</v>
      </c>
      <c r="K32" s="35">
        <f t="shared" si="6"/>
        <v>19.739489214788307</v>
      </c>
      <c r="L32" s="35">
        <f t="shared" si="12"/>
        <v>3.7385396240129369E-2</v>
      </c>
      <c r="N32" s="35">
        <v>254</v>
      </c>
      <c r="O32" s="35">
        <f t="shared" si="7"/>
        <v>424.80994733953582</v>
      </c>
      <c r="P32" s="35">
        <f t="shared" si="8"/>
        <v>1.3706017057328044</v>
      </c>
      <c r="Q32" s="35">
        <f t="shared" si="9"/>
        <v>-170.80994733953582</v>
      </c>
      <c r="R32" s="35"/>
      <c r="S32" s="35">
        <f t="shared" si="10"/>
        <v>277.95523430891723</v>
      </c>
      <c r="T32" s="35">
        <f t="shared" si="11"/>
        <v>23.955234308917227</v>
      </c>
      <c r="U32" s="35">
        <f t="shared" si="13"/>
        <v>9.4311946098099314E-2</v>
      </c>
    </row>
    <row r="33" spans="1:21" x14ac:dyDescent="0.3">
      <c r="A33">
        <v>22</v>
      </c>
      <c r="C33" s="35" t="s">
        <v>98</v>
      </c>
      <c r="E33" s="35">
        <v>668</v>
      </c>
      <c r="F33" s="35">
        <f t="shared" si="2"/>
        <v>399.43587911611269</v>
      </c>
      <c r="G33" s="35">
        <f t="shared" si="3"/>
        <v>2.0616123743736479</v>
      </c>
      <c r="H33" s="35">
        <f t="shared" si="4"/>
        <v>268.56412088388731</v>
      </c>
      <c r="I33" s="35"/>
      <c r="J33" s="35">
        <f t="shared" si="5"/>
        <v>672.88901327303756</v>
      </c>
      <c r="K33" s="35">
        <f t="shared" si="6"/>
        <v>4.8890132730375626</v>
      </c>
      <c r="L33" s="35">
        <f t="shared" si="12"/>
        <v>7.318882145265812E-3</v>
      </c>
      <c r="N33" s="35">
        <v>613</v>
      </c>
      <c r="O33" s="35">
        <f t="shared" si="7"/>
        <v>425.99040111109417</v>
      </c>
      <c r="P33" s="35">
        <f t="shared" si="8"/>
        <v>1.3326483725753266</v>
      </c>
      <c r="Q33" s="35">
        <f t="shared" si="9"/>
        <v>187.00959888890583</v>
      </c>
      <c r="R33" s="35"/>
      <c r="S33" s="35">
        <f t="shared" si="10"/>
        <v>615.51388237860192</v>
      </c>
      <c r="T33" s="35">
        <f t="shared" si="11"/>
        <v>2.5138823786019202</v>
      </c>
      <c r="U33" s="35">
        <f t="shared" si="13"/>
        <v>4.100950046658924E-3</v>
      </c>
    </row>
    <row r="34" spans="1:21" x14ac:dyDescent="0.3">
      <c r="A34">
        <v>23</v>
      </c>
      <c r="C34" s="35" t="s">
        <v>99</v>
      </c>
      <c r="E34" s="35">
        <v>728</v>
      </c>
      <c r="F34" s="35">
        <f t="shared" si="2"/>
        <v>401.83175415832557</v>
      </c>
      <c r="G34" s="35">
        <f t="shared" si="3"/>
        <v>2.1283308609545757</v>
      </c>
      <c r="H34" s="35">
        <f t="shared" si="4"/>
        <v>326.16824584167443</v>
      </c>
      <c r="I34" s="35"/>
      <c r="J34" s="35">
        <f t="shared" si="5"/>
        <v>723.58082482381963</v>
      </c>
      <c r="K34" s="35">
        <f t="shared" si="6"/>
        <v>4.4191751761803744</v>
      </c>
      <c r="L34" s="35">
        <f t="shared" si="12"/>
        <v>6.0702955716763381E-3</v>
      </c>
      <c r="N34" s="35">
        <v>610</v>
      </c>
      <c r="O34" s="35">
        <f t="shared" si="7"/>
        <v>426.59264886513631</v>
      </c>
      <c r="P34" s="35">
        <f t="shared" si="8"/>
        <v>1.1868611562483571</v>
      </c>
      <c r="Q34" s="35">
        <f t="shared" si="9"/>
        <v>183.40735113486369</v>
      </c>
      <c r="R34" s="35"/>
      <c r="S34" s="35">
        <f t="shared" si="10"/>
        <v>619.65638281700285</v>
      </c>
      <c r="T34" s="35">
        <f t="shared" si="11"/>
        <v>9.6563828170028501</v>
      </c>
      <c r="U34" s="35">
        <f t="shared" si="13"/>
        <v>1.5830135765578443E-2</v>
      </c>
    </row>
    <row r="35" spans="1:21" x14ac:dyDescent="0.3">
      <c r="A35">
        <v>24</v>
      </c>
      <c r="C35" s="35" t="s">
        <v>100</v>
      </c>
      <c r="E35" s="35">
        <v>910</v>
      </c>
      <c r="F35" s="35">
        <f t="shared" si="2"/>
        <v>402.97349190122759</v>
      </c>
      <c r="G35" s="35">
        <f t="shared" si="3"/>
        <v>1.9314078837847644</v>
      </c>
      <c r="H35" s="35">
        <f t="shared" si="4"/>
        <v>507.02650809877241</v>
      </c>
      <c r="I35" s="35"/>
      <c r="J35" s="35">
        <f t="shared" si="5"/>
        <v>923.04341835261334</v>
      </c>
      <c r="K35" s="35">
        <f t="shared" si="6"/>
        <v>13.043418352613344</v>
      </c>
      <c r="L35" s="35">
        <f t="shared" si="12"/>
        <v>1.4333426761113564E-2</v>
      </c>
      <c r="N35" s="35">
        <v>622</v>
      </c>
      <c r="O35" s="35">
        <f t="shared" si="7"/>
        <v>428.30044871747612</v>
      </c>
      <c r="P35" s="35">
        <f t="shared" si="8"/>
        <v>1.2908399871161222</v>
      </c>
      <c r="Q35" s="35">
        <f t="shared" si="9"/>
        <v>193.69955128252388</v>
      </c>
      <c r="R35" s="35"/>
      <c r="S35" s="35">
        <f t="shared" si="10"/>
        <v>615.11284335471805</v>
      </c>
      <c r="T35" s="35">
        <f t="shared" si="11"/>
        <v>6.8871566452819479</v>
      </c>
      <c r="U35" s="35">
        <f t="shared" si="13"/>
        <v>1.1072599108170334E-2</v>
      </c>
    </row>
    <row r="36" spans="1:21" x14ac:dyDescent="0.3">
      <c r="A36">
        <v>25</v>
      </c>
      <c r="C36" s="35" t="s">
        <v>101</v>
      </c>
      <c r="E36" s="35">
        <v>215</v>
      </c>
      <c r="F36" s="35">
        <f t="shared" si="2"/>
        <v>403.15162756294427</v>
      </c>
      <c r="G36" s="35">
        <f t="shared" si="3"/>
        <v>1.5814565416952415</v>
      </c>
      <c r="H36" s="35">
        <f t="shared" si="4"/>
        <v>-188.15162756294427</v>
      </c>
      <c r="I36" s="35"/>
      <c r="J36" s="35">
        <f t="shared" si="5"/>
        <v>238.17942691875908</v>
      </c>
      <c r="K36" s="35">
        <f t="shared" si="6"/>
        <v>23.179426918759077</v>
      </c>
      <c r="L36" s="35">
        <f t="shared" si="12"/>
        <v>0.10781128799422826</v>
      </c>
      <c r="N36" s="35">
        <v>444</v>
      </c>
      <c r="O36" s="35">
        <f t="shared" si="7"/>
        <v>430.07012097871632</v>
      </c>
      <c r="P36" s="35">
        <f t="shared" si="8"/>
        <v>1.3864144192301748</v>
      </c>
      <c r="Q36" s="35">
        <f t="shared" si="9"/>
        <v>13.929879021283682</v>
      </c>
      <c r="R36" s="35"/>
      <c r="S36" s="35">
        <f t="shared" si="10"/>
        <v>437.66951830713953</v>
      </c>
      <c r="T36" s="35">
        <f t="shared" si="11"/>
        <v>6.3304816928604737</v>
      </c>
      <c r="U36" s="35">
        <f t="shared" si="13"/>
        <v>1.4257841650586653E-2</v>
      </c>
    </row>
    <row r="37" spans="1:21" x14ac:dyDescent="0.3">
      <c r="A37">
        <v>26</v>
      </c>
      <c r="C37" s="35" t="s">
        <v>102</v>
      </c>
      <c r="E37" s="35">
        <v>227</v>
      </c>
      <c r="F37" s="35">
        <f t="shared" si="2"/>
        <v>403.64083095367664</v>
      </c>
      <c r="G37" s="35">
        <f t="shared" si="3"/>
        <v>1.3634439300369683</v>
      </c>
      <c r="H37" s="35">
        <f t="shared" si="4"/>
        <v>-176.64083095367664</v>
      </c>
      <c r="I37" s="35"/>
      <c r="J37" s="35">
        <f t="shared" si="5"/>
        <v>241.44031438521529</v>
      </c>
      <c r="K37" s="35">
        <f t="shared" si="6"/>
        <v>14.440314385215288</v>
      </c>
      <c r="L37" s="35">
        <f t="shared" si="12"/>
        <v>6.361371975865765E-2</v>
      </c>
      <c r="N37" s="35">
        <v>442</v>
      </c>
      <c r="O37" s="35">
        <f t="shared" si="7"/>
        <v>431.45543755411052</v>
      </c>
      <c r="P37" s="35">
        <f t="shared" si="8"/>
        <v>1.3861952907235067</v>
      </c>
      <c r="Q37" s="35">
        <f t="shared" si="9"/>
        <v>10.544562445889483</v>
      </c>
      <c r="R37" s="35"/>
      <c r="S37" s="35">
        <f t="shared" si="10"/>
        <v>442.01451422696545</v>
      </c>
      <c r="T37" s="35">
        <f t="shared" si="11"/>
        <v>1.4514226965445687E-2</v>
      </c>
      <c r="U37" s="35">
        <f t="shared" si="13"/>
        <v>3.2837617568881644E-5</v>
      </c>
    </row>
    <row r="38" spans="1:21" x14ac:dyDescent="0.3">
      <c r="A38">
        <v>27</v>
      </c>
      <c r="C38" s="35" t="s">
        <v>103</v>
      </c>
      <c r="E38" s="35">
        <v>362</v>
      </c>
      <c r="F38" s="35">
        <f t="shared" si="2"/>
        <v>404.26085095948361</v>
      </c>
      <c r="G38" s="35">
        <f t="shared" si="3"/>
        <v>1.2150572752145508</v>
      </c>
      <c r="H38" s="35">
        <f t="shared" si="4"/>
        <v>-42.260850959483605</v>
      </c>
      <c r="I38" s="35"/>
      <c r="J38" s="35">
        <f t="shared" si="5"/>
        <v>371.82855959528052</v>
      </c>
      <c r="K38" s="35">
        <f t="shared" si="6"/>
        <v>9.8285595952805238</v>
      </c>
      <c r="L38" s="35">
        <f t="shared" si="12"/>
        <v>2.7150717114034596E-2</v>
      </c>
      <c r="N38" s="35">
        <v>430</v>
      </c>
      <c r="O38" s="35">
        <f t="shared" si="7"/>
        <v>432.24175978906806</v>
      </c>
      <c r="P38" s="35">
        <f t="shared" si="8"/>
        <v>1.2664612424072539</v>
      </c>
      <c r="Q38" s="35">
        <f t="shared" si="9"/>
        <v>-2.2417597890680554</v>
      </c>
      <c r="R38" s="35"/>
      <c r="S38" s="35">
        <f t="shared" si="10"/>
        <v>437.93072147134006</v>
      </c>
      <c r="T38" s="35">
        <f t="shared" si="11"/>
        <v>7.930721471340064</v>
      </c>
      <c r="U38" s="35">
        <f t="shared" si="13"/>
        <v>1.8443538305442011E-2</v>
      </c>
    </row>
    <row r="39" spans="1:21" x14ac:dyDescent="0.3">
      <c r="A39">
        <v>28</v>
      </c>
      <c r="C39" s="35" t="s">
        <v>104</v>
      </c>
      <c r="E39" s="35">
        <v>201</v>
      </c>
      <c r="F39" s="35">
        <f t="shared" si="2"/>
        <v>403.92850145399285</v>
      </c>
      <c r="G39" s="35">
        <f t="shared" si="3"/>
        <v>0.90619646463973913</v>
      </c>
      <c r="H39" s="35">
        <f t="shared" si="4"/>
        <v>-202.92850145399285</v>
      </c>
      <c r="I39" s="35"/>
      <c r="J39" s="35">
        <f t="shared" si="5"/>
        <v>221.45774862311123</v>
      </c>
      <c r="K39" s="35">
        <f t="shared" si="6"/>
        <v>20.457748623111229</v>
      </c>
      <c r="L39" s="35">
        <f t="shared" si="12"/>
        <v>0.10177984389607576</v>
      </c>
      <c r="N39" s="35">
        <v>449</v>
      </c>
      <c r="O39" s="35">
        <f t="shared" si="7"/>
        <v>434.63686445822049</v>
      </c>
      <c r="P39" s="35">
        <f t="shared" si="8"/>
        <v>1.4917373158877902</v>
      </c>
      <c r="Q39" s="35">
        <f t="shared" si="9"/>
        <v>14.363135541779513</v>
      </c>
      <c r="R39" s="35"/>
      <c r="S39" s="35">
        <f t="shared" si="10"/>
        <v>434.07858192339387</v>
      </c>
      <c r="T39" s="35">
        <f t="shared" si="11"/>
        <v>14.92141807660613</v>
      </c>
      <c r="U39" s="35">
        <f t="shared" si="13"/>
        <v>3.3232556963488043E-2</v>
      </c>
    </row>
    <row r="40" spans="1:21" x14ac:dyDescent="0.3">
      <c r="A40">
        <v>29</v>
      </c>
      <c r="C40" s="35" t="s">
        <v>105</v>
      </c>
      <c r="E40" s="35">
        <v>144</v>
      </c>
      <c r="F40" s="35">
        <f t="shared" si="2"/>
        <v>404.86273252873707</v>
      </c>
      <c r="G40" s="35">
        <f t="shared" si="3"/>
        <v>0.91179214413978094</v>
      </c>
      <c r="H40" s="35">
        <f t="shared" si="4"/>
        <v>-260.86273252873707</v>
      </c>
      <c r="I40" s="35"/>
      <c r="J40" s="35">
        <f t="shared" si="5"/>
        <v>143.62936377595355</v>
      </c>
      <c r="K40" s="35">
        <f t="shared" si="6"/>
        <v>0.37063622404645002</v>
      </c>
      <c r="L40" s="35">
        <f t="shared" si="12"/>
        <v>2.5738626669892361E-3</v>
      </c>
      <c r="N40" s="35">
        <v>343</v>
      </c>
      <c r="O40" s="35">
        <f t="shared" si="7"/>
        <v>436.06863057022014</v>
      </c>
      <c r="P40" s="35">
        <f t="shared" si="8"/>
        <v>1.4797671249367106</v>
      </c>
      <c r="Q40" s="35">
        <f t="shared" si="9"/>
        <v>-93.068630570220137</v>
      </c>
      <c r="R40" s="35"/>
      <c r="S40" s="35">
        <f t="shared" si="10"/>
        <v>343.79285927208468</v>
      </c>
      <c r="T40" s="35">
        <f t="shared" si="11"/>
        <v>0.79285927208468365</v>
      </c>
      <c r="U40" s="35">
        <f t="shared" si="13"/>
        <v>2.3115430673022845E-3</v>
      </c>
    </row>
    <row r="41" spans="1:21" x14ac:dyDescent="0.3">
      <c r="A41">
        <v>30</v>
      </c>
      <c r="C41" s="35" t="s">
        <v>106</v>
      </c>
      <c r="E41" s="35">
        <v>198</v>
      </c>
      <c r="F41" s="35">
        <f t="shared" si="2"/>
        <v>404.96713845921192</v>
      </c>
      <c r="G41" s="35">
        <f t="shared" si="3"/>
        <v>0.75063868177365711</v>
      </c>
      <c r="H41" s="35">
        <f t="shared" si="4"/>
        <v>-206.96713845921192</v>
      </c>
      <c r="I41" s="35"/>
      <c r="J41" s="35">
        <f t="shared" si="5"/>
        <v>208.67418367741226</v>
      </c>
      <c r="K41" s="35">
        <f t="shared" si="6"/>
        <v>10.674183677412259</v>
      </c>
      <c r="L41" s="35">
        <f t="shared" si="12"/>
        <v>5.3910018572789188E-2</v>
      </c>
      <c r="N41" s="35">
        <v>172</v>
      </c>
      <c r="O41" s="35">
        <f t="shared" si="7"/>
        <v>437.28211882913882</v>
      </c>
      <c r="P41" s="35">
        <f t="shared" si="8"/>
        <v>1.4266181356581562</v>
      </c>
      <c r="Q41" s="35">
        <f t="shared" si="9"/>
        <v>-265.28211882913882</v>
      </c>
      <c r="R41" s="35"/>
      <c r="S41" s="35">
        <f t="shared" si="10"/>
        <v>175.52038402090983</v>
      </c>
      <c r="T41" s="35">
        <f t="shared" si="11"/>
        <v>3.5203840209098303</v>
      </c>
      <c r="U41" s="35">
        <f t="shared" si="13"/>
        <v>2.0467348958778084E-2</v>
      </c>
    </row>
    <row r="42" spans="1:21" x14ac:dyDescent="0.3">
      <c r="A42">
        <v>31</v>
      </c>
      <c r="C42" s="35" t="s">
        <v>107</v>
      </c>
      <c r="E42" s="35">
        <v>287</v>
      </c>
      <c r="F42" s="35">
        <f t="shared" si="2"/>
        <v>405.71844156651423</v>
      </c>
      <c r="G42" s="35">
        <f t="shared" si="3"/>
        <v>0.75077130042952955</v>
      </c>
      <c r="H42" s="35">
        <f t="shared" si="4"/>
        <v>-118.71844156651423</v>
      </c>
      <c r="I42" s="35"/>
      <c r="J42" s="35">
        <f t="shared" si="5"/>
        <v>286.99121585182792</v>
      </c>
      <c r="K42" s="35">
        <f t="shared" si="6"/>
        <v>8.7841481720829506E-3</v>
      </c>
      <c r="L42" s="35">
        <f t="shared" si="12"/>
        <v>3.0606788056038155E-5</v>
      </c>
      <c r="N42" s="35">
        <v>441</v>
      </c>
      <c r="O42" s="35">
        <f t="shared" si="7"/>
        <v>438.9905093501834</v>
      </c>
      <c r="P42" s="35">
        <f t="shared" si="8"/>
        <v>1.482859615554206</v>
      </c>
      <c r="Q42" s="35">
        <f t="shared" si="9"/>
        <v>2.0094906498165983</v>
      </c>
      <c r="R42" s="35"/>
      <c r="S42" s="35">
        <f t="shared" si="10"/>
        <v>437.2747813302571</v>
      </c>
      <c r="T42" s="35">
        <f t="shared" si="11"/>
        <v>3.7252186697429011</v>
      </c>
      <c r="U42" s="35">
        <f t="shared" si="13"/>
        <v>8.4472078678977346E-3</v>
      </c>
    </row>
    <row r="43" spans="1:21" x14ac:dyDescent="0.3">
      <c r="A43">
        <v>32</v>
      </c>
      <c r="C43" s="35" t="s">
        <v>108</v>
      </c>
      <c r="E43" s="35">
        <v>324</v>
      </c>
      <c r="F43" s="35">
        <f t="shared" si="2"/>
        <v>406.23250446646966</v>
      </c>
      <c r="G43" s="35">
        <f t="shared" si="3"/>
        <v>0.7035245458256929</v>
      </c>
      <c r="H43" s="35">
        <f t="shared" si="4"/>
        <v>-82.232504466469663</v>
      </c>
      <c r="I43" s="35"/>
      <c r="J43" s="35">
        <f t="shared" si="5"/>
        <v>327.12944276466862</v>
      </c>
      <c r="K43" s="35">
        <f t="shared" si="6"/>
        <v>3.1294427646686245</v>
      </c>
      <c r="L43" s="35">
        <f t="shared" si="12"/>
        <v>9.6587739650266183E-3</v>
      </c>
      <c r="N43" s="35">
        <v>435</v>
      </c>
      <c r="O43" s="35">
        <f t="shared" si="7"/>
        <v>440.58049414259983</v>
      </c>
      <c r="P43" s="35">
        <f t="shared" si="8"/>
        <v>1.5042416912767616</v>
      </c>
      <c r="Q43" s="35">
        <f t="shared" si="9"/>
        <v>-5.5804941425998322</v>
      </c>
      <c r="R43" s="35"/>
      <c r="S43" s="35">
        <f t="shared" si="10"/>
        <v>433.58373378818078</v>
      </c>
      <c r="T43" s="35">
        <f t="shared" si="11"/>
        <v>1.4162662118192202</v>
      </c>
      <c r="U43" s="35">
        <f t="shared" si="13"/>
        <v>3.2557843949867129E-3</v>
      </c>
    </row>
    <row r="44" spans="1:21" x14ac:dyDescent="0.3">
      <c r="A44">
        <v>33</v>
      </c>
      <c r="C44" s="35" t="s">
        <v>109</v>
      </c>
      <c r="E44" s="35">
        <v>549</v>
      </c>
      <c r="F44" s="35">
        <f t="shared" si="2"/>
        <v>407.82359598147588</v>
      </c>
      <c r="G44" s="35">
        <f t="shared" si="3"/>
        <v>0.88068200497523463</v>
      </c>
      <c r="H44" s="35">
        <f t="shared" si="4"/>
        <v>141.17640401852412</v>
      </c>
      <c r="I44" s="35"/>
      <c r="J44" s="35">
        <f t="shared" si="5"/>
        <v>537.26577331308158</v>
      </c>
      <c r="K44" s="35">
        <f t="shared" si="6"/>
        <v>11.734226686918419</v>
      </c>
      <c r="L44" s="35">
        <f t="shared" si="12"/>
        <v>2.1373819101855044E-2</v>
      </c>
      <c r="N44" s="35">
        <v>267</v>
      </c>
      <c r="O44" s="35">
        <f t="shared" si="7"/>
        <v>441.7613944523743</v>
      </c>
      <c r="P44" s="35">
        <f t="shared" si="8"/>
        <v>1.4397030822772217</v>
      </c>
      <c r="Q44" s="35">
        <f t="shared" si="9"/>
        <v>-174.7613944523743</v>
      </c>
      <c r="R44" s="35"/>
      <c r="S44" s="35">
        <f t="shared" si="10"/>
        <v>271.27478849434078</v>
      </c>
      <c r="T44" s="35">
        <f t="shared" si="11"/>
        <v>4.2747884943407826</v>
      </c>
      <c r="U44" s="35">
        <f t="shared" si="13"/>
        <v>1.6010443799029148E-2</v>
      </c>
    </row>
    <row r="45" spans="1:21" x14ac:dyDescent="0.3">
      <c r="A45">
        <v>34</v>
      </c>
      <c r="C45" s="35" t="s">
        <v>110</v>
      </c>
      <c r="E45" s="35">
        <v>683</v>
      </c>
      <c r="F45" s="35">
        <f t="shared" si="2"/>
        <v>409.13781144195156</v>
      </c>
      <c r="G45" s="35">
        <f t="shared" si="3"/>
        <v>0.96721483922850993</v>
      </c>
      <c r="H45" s="35">
        <f t="shared" si="4"/>
        <v>273.86218855804844</v>
      </c>
      <c r="I45" s="35"/>
      <c r="J45" s="35">
        <f t="shared" si="5"/>
        <v>677.26839887033839</v>
      </c>
      <c r="K45" s="35">
        <f t="shared" si="6"/>
        <v>5.7316011296616125</v>
      </c>
      <c r="L45" s="35">
        <f t="shared" si="12"/>
        <v>8.3918025324474562E-3</v>
      </c>
      <c r="N45" s="35">
        <v>634</v>
      </c>
      <c r="O45" s="35">
        <f t="shared" si="7"/>
        <v>443.48771724810888</v>
      </c>
      <c r="P45" s="35">
        <f t="shared" si="8"/>
        <v>1.4969120838978611</v>
      </c>
      <c r="Q45" s="35">
        <f t="shared" si="9"/>
        <v>190.51228275189112</v>
      </c>
      <c r="R45" s="35"/>
      <c r="S45" s="35">
        <f t="shared" si="10"/>
        <v>630.21069642355735</v>
      </c>
      <c r="T45" s="35">
        <f t="shared" si="11"/>
        <v>3.7893035764426486</v>
      </c>
      <c r="U45" s="35">
        <f t="shared" si="13"/>
        <v>5.9768195212029154E-3</v>
      </c>
    </row>
    <row r="46" spans="1:21" x14ac:dyDescent="0.3">
      <c r="A46">
        <v>35</v>
      </c>
      <c r="C46" s="35" t="s">
        <v>111</v>
      </c>
      <c r="E46" s="35">
        <v>731</v>
      </c>
      <c r="F46" s="35">
        <f t="shared" si="2"/>
        <v>409.70616044360736</v>
      </c>
      <c r="G46" s="35">
        <f t="shared" si="3"/>
        <v>0.88760162605184567</v>
      </c>
      <c r="H46" s="35">
        <f t="shared" si="4"/>
        <v>321.29383955639264</v>
      </c>
      <c r="I46" s="35"/>
      <c r="J46" s="35">
        <f t="shared" si="5"/>
        <v>736.27327212285445</v>
      </c>
      <c r="K46" s="35">
        <f t="shared" si="6"/>
        <v>5.2732721228544506</v>
      </c>
      <c r="L46" s="35">
        <f t="shared" si="12"/>
        <v>7.2137785538364573E-3</v>
      </c>
      <c r="N46" s="35">
        <v>634</v>
      </c>
      <c r="O46" s="35">
        <f t="shared" si="7"/>
        <v>445.40881518020359</v>
      </c>
      <c r="P46" s="35">
        <f t="shared" si="8"/>
        <v>1.581579145295076</v>
      </c>
      <c r="Q46" s="35">
        <f t="shared" si="9"/>
        <v>188.59118481979641</v>
      </c>
      <c r="R46" s="35"/>
      <c r="S46" s="35">
        <f t="shared" si="10"/>
        <v>628.39198046687045</v>
      </c>
      <c r="T46" s="35">
        <f t="shared" si="11"/>
        <v>5.6080195331295499</v>
      </c>
      <c r="U46" s="35">
        <f t="shared" si="13"/>
        <v>8.8454566768604893E-3</v>
      </c>
    </row>
    <row r="47" spans="1:21" x14ac:dyDescent="0.3">
      <c r="A47">
        <v>36</v>
      </c>
      <c r="C47" s="35" t="s">
        <v>112</v>
      </c>
      <c r="E47" s="35">
        <v>947</v>
      </c>
      <c r="F47" s="35">
        <f t="shared" si="2"/>
        <v>412.8160199531734</v>
      </c>
      <c r="G47" s="35">
        <f t="shared" si="3"/>
        <v>1.3311620264370712</v>
      </c>
      <c r="H47" s="35">
        <f t="shared" si="4"/>
        <v>534.1839800468266</v>
      </c>
      <c r="I47" s="35"/>
      <c r="J47" s="35">
        <f t="shared" si="5"/>
        <v>917.6202701684316</v>
      </c>
      <c r="K47" s="35">
        <f t="shared" si="6"/>
        <v>29.379729831568397</v>
      </c>
      <c r="L47" s="35">
        <f t="shared" si="12"/>
        <v>3.1024001934074338E-2</v>
      </c>
      <c r="N47" s="35">
        <v>649</v>
      </c>
      <c r="O47" s="35">
        <f t="shared" si="7"/>
        <v>447.61895980213416</v>
      </c>
      <c r="P47" s="35">
        <f t="shared" si="8"/>
        <v>1.7070401714671937</v>
      </c>
      <c r="Q47" s="35">
        <f t="shared" si="9"/>
        <v>201.38104019786584</v>
      </c>
      <c r="R47" s="35"/>
      <c r="S47" s="35">
        <f t="shared" si="10"/>
        <v>640.68994560802253</v>
      </c>
      <c r="T47" s="35">
        <f t="shared" si="11"/>
        <v>8.3100543919774736</v>
      </c>
      <c r="U47" s="35">
        <f t="shared" si="13"/>
        <v>1.2804398138640176E-2</v>
      </c>
    </row>
    <row r="48" spans="1:21" x14ac:dyDescent="0.3">
      <c r="A48">
        <v>37</v>
      </c>
      <c r="C48" s="35" t="s">
        <v>113</v>
      </c>
      <c r="E48" s="35">
        <v>226</v>
      </c>
      <c r="F48" s="35">
        <f t="shared" si="2"/>
        <v>414.147518239769</v>
      </c>
      <c r="G48" s="35">
        <f t="shared" si="3"/>
        <v>1.3312291436207513</v>
      </c>
      <c r="H48" s="35">
        <f t="shared" si="4"/>
        <v>-188.147518239769</v>
      </c>
      <c r="I48" s="35"/>
      <c r="J48" s="35">
        <f t="shared" si="5"/>
        <v>225.99555441666621</v>
      </c>
      <c r="K48" s="35">
        <f t="shared" si="6"/>
        <v>4.445583333790637E-3</v>
      </c>
      <c r="L48" s="35">
        <f t="shared" si="12"/>
        <v>1.9670722715887773E-5</v>
      </c>
      <c r="N48" s="35">
        <v>460</v>
      </c>
      <c r="O48" s="35">
        <f t="shared" si="7"/>
        <v>449.0797280437493</v>
      </c>
      <c r="P48" s="35">
        <f t="shared" si="8"/>
        <v>1.6578845461821228</v>
      </c>
      <c r="Q48" s="35">
        <f t="shared" si="9"/>
        <v>10.920271956250701</v>
      </c>
      <c r="R48" s="35"/>
      <c r="S48" s="35">
        <f t="shared" si="10"/>
        <v>463.25587899488505</v>
      </c>
      <c r="T48" s="35">
        <f t="shared" si="11"/>
        <v>3.2558789948850517</v>
      </c>
      <c r="U48" s="35">
        <f t="shared" si="13"/>
        <v>7.077997814967504E-3</v>
      </c>
    </row>
    <row r="49" spans="1:21" x14ac:dyDescent="0.3">
      <c r="A49">
        <v>38</v>
      </c>
      <c r="C49" s="35" t="s">
        <v>114</v>
      </c>
      <c r="E49" s="35">
        <v>230</v>
      </c>
      <c r="F49" s="35">
        <f t="shared" si="2"/>
        <v>414.81025486925284</v>
      </c>
      <c r="G49" s="35">
        <f t="shared" si="3"/>
        <v>1.1977987216050165</v>
      </c>
      <c r="H49" s="35">
        <f t="shared" si="4"/>
        <v>-184.81025486925284</v>
      </c>
      <c r="I49" s="35"/>
      <c r="J49" s="35">
        <f t="shared" si="5"/>
        <v>238.83791642971312</v>
      </c>
      <c r="K49" s="35">
        <f t="shared" si="6"/>
        <v>8.8379164297131183</v>
      </c>
      <c r="L49" s="35">
        <f t="shared" si="12"/>
        <v>3.8425723607448344E-2</v>
      </c>
      <c r="N49" s="35">
        <v>458</v>
      </c>
      <c r="O49" s="35">
        <f t="shared" si="7"/>
        <v>450.48935164981248</v>
      </c>
      <c r="P49" s="35">
        <f t="shared" si="8"/>
        <v>1.6083319164823535</v>
      </c>
      <c r="Q49" s="35">
        <f t="shared" si="9"/>
        <v>7.5106483501875232</v>
      </c>
      <c r="R49" s="35"/>
      <c r="S49" s="35">
        <f t="shared" si="10"/>
        <v>461.2821750358209</v>
      </c>
      <c r="T49" s="35">
        <f t="shared" si="11"/>
        <v>3.2821750358208988</v>
      </c>
      <c r="U49" s="35">
        <f t="shared" si="13"/>
        <v>7.1663210389102594E-3</v>
      </c>
    </row>
    <row r="50" spans="1:21" x14ac:dyDescent="0.3">
      <c r="A50">
        <v>39</v>
      </c>
      <c r="C50" s="35" t="s">
        <v>115</v>
      </c>
      <c r="E50" s="35">
        <v>373</v>
      </c>
      <c r="F50" s="35">
        <f t="shared" si="2"/>
        <v>415.95153581660759</v>
      </c>
      <c r="G50" s="35">
        <f t="shared" si="3"/>
        <v>1.1865178316771161</v>
      </c>
      <c r="H50" s="35">
        <f t="shared" si="4"/>
        <v>-42.951535816607588</v>
      </c>
      <c r="I50" s="35"/>
      <c r="J50" s="35">
        <f t="shared" si="5"/>
        <v>373.74720263137425</v>
      </c>
      <c r="K50" s="35">
        <f t="shared" si="6"/>
        <v>0.74720263137425036</v>
      </c>
      <c r="L50" s="35">
        <f t="shared" si="12"/>
        <v>2.0032242127995988E-3</v>
      </c>
      <c r="N50" s="35">
        <v>456</v>
      </c>
      <c r="O50" s="35">
        <f t="shared" si="7"/>
        <v>452.56241628852354</v>
      </c>
      <c r="P50" s="35">
        <f t="shared" si="8"/>
        <v>1.7010920924606265</v>
      </c>
      <c r="Q50" s="35">
        <f t="shared" si="9"/>
        <v>3.4375837114764636</v>
      </c>
      <c r="R50" s="35"/>
      <c r="S50" s="35">
        <f t="shared" si="10"/>
        <v>449.85592377722679</v>
      </c>
      <c r="T50" s="35">
        <f t="shared" si="11"/>
        <v>6.144076222773208</v>
      </c>
      <c r="U50" s="35">
        <f t="shared" si="13"/>
        <v>1.3473851365730719E-2</v>
      </c>
    </row>
    <row r="51" spans="1:21" x14ac:dyDescent="0.3">
      <c r="A51">
        <v>40</v>
      </c>
      <c r="C51" s="35" t="s">
        <v>116</v>
      </c>
      <c r="E51" s="35">
        <v>212</v>
      </c>
      <c r="F51" s="35">
        <f t="shared" si="2"/>
        <v>416.970924991522</v>
      </c>
      <c r="G51" s="35">
        <f t="shared" si="3"/>
        <v>1.1531591227444324</v>
      </c>
      <c r="H51" s="35">
        <f t="shared" si="4"/>
        <v>-204.970924991522</v>
      </c>
      <c r="I51" s="35"/>
      <c r="J51" s="35">
        <f t="shared" si="5"/>
        <v>214.20955219429186</v>
      </c>
      <c r="K51" s="35">
        <f t="shared" si="6"/>
        <v>2.2095521942918595</v>
      </c>
      <c r="L51" s="35">
        <f t="shared" si="12"/>
        <v>1.0422416010810658E-2</v>
      </c>
      <c r="N51" s="35">
        <v>459</v>
      </c>
      <c r="O51" s="35">
        <f t="shared" si="7"/>
        <v>453.53535718722611</v>
      </c>
      <c r="P51" s="35">
        <f t="shared" si="8"/>
        <v>1.5557538590178206</v>
      </c>
      <c r="Q51" s="35">
        <f t="shared" si="9"/>
        <v>5.4646428127738886</v>
      </c>
      <c r="R51" s="35"/>
      <c r="S51" s="35">
        <f t="shared" si="10"/>
        <v>468.62664392276366</v>
      </c>
      <c r="T51" s="35">
        <f t="shared" si="11"/>
        <v>9.6266439227636624</v>
      </c>
      <c r="U51" s="35">
        <f t="shared" si="13"/>
        <v>2.0973080441750898E-2</v>
      </c>
    </row>
    <row r="52" spans="1:21" x14ac:dyDescent="0.3">
      <c r="A52">
        <v>41</v>
      </c>
      <c r="C52" s="35" t="s">
        <v>117</v>
      </c>
      <c r="E52" s="35">
        <v>147</v>
      </c>
      <c r="F52" s="35">
        <f t="shared" si="2"/>
        <v>417.34792417041456</v>
      </c>
      <c r="G52" s="35">
        <f t="shared" si="3"/>
        <v>0.9982383918914095</v>
      </c>
      <c r="H52" s="35">
        <f t="shared" si="4"/>
        <v>-270.34792417041456</v>
      </c>
      <c r="I52" s="35"/>
      <c r="J52" s="35">
        <f t="shared" si="5"/>
        <v>157.26135158552938</v>
      </c>
      <c r="K52" s="35">
        <f t="shared" si="6"/>
        <v>10.261351585529383</v>
      </c>
      <c r="L52" s="35">
        <f t="shared" si="12"/>
        <v>6.9805112826730492E-2</v>
      </c>
      <c r="N52" s="35">
        <v>350</v>
      </c>
      <c r="O52" s="35">
        <f t="shared" si="7"/>
        <v>454.18174080457032</v>
      </c>
      <c r="P52" s="35">
        <f t="shared" si="8"/>
        <v>1.374244488981389</v>
      </c>
      <c r="Q52" s="35">
        <f t="shared" si="9"/>
        <v>-104.18174080457032</v>
      </c>
      <c r="R52" s="35"/>
      <c r="S52" s="35">
        <f t="shared" si="10"/>
        <v>362.02248047602382</v>
      </c>
      <c r="T52" s="35">
        <f t="shared" si="11"/>
        <v>12.022480476023816</v>
      </c>
      <c r="U52" s="35">
        <f t="shared" si="13"/>
        <v>3.4349944217210902E-2</v>
      </c>
    </row>
    <row r="53" spans="1:21" x14ac:dyDescent="0.3">
      <c r="A53">
        <v>42</v>
      </c>
      <c r="C53" s="35" t="s">
        <v>118</v>
      </c>
      <c r="E53" s="35">
        <v>212</v>
      </c>
      <c r="F53" s="35">
        <f t="shared" si="2"/>
        <v>418.39313265325922</v>
      </c>
      <c r="G53" s="35">
        <f t="shared" si="3"/>
        <v>1.0076135739996206</v>
      </c>
      <c r="H53" s="35">
        <f t="shared" si="4"/>
        <v>-206.39313265325922</v>
      </c>
      <c r="I53" s="35"/>
      <c r="J53" s="35">
        <f t="shared" si="5"/>
        <v>211.37902410309403</v>
      </c>
      <c r="K53" s="35">
        <f t="shared" si="6"/>
        <v>0.62097589690597488</v>
      </c>
      <c r="L53" s="35">
        <f t="shared" si="12"/>
        <v>2.9291315891791267E-3</v>
      </c>
      <c r="N53" s="35">
        <v>173</v>
      </c>
      <c r="O53" s="35">
        <f t="shared" si="7"/>
        <v>454.24940466298153</v>
      </c>
      <c r="P53" s="35">
        <f t="shared" si="8"/>
        <v>1.1134523316306784</v>
      </c>
      <c r="Q53" s="35">
        <f t="shared" si="9"/>
        <v>-281.24940466298153</v>
      </c>
      <c r="R53" s="35"/>
      <c r="S53" s="35">
        <f t="shared" si="10"/>
        <v>190.27386646441289</v>
      </c>
      <c r="T53" s="35">
        <f t="shared" si="11"/>
        <v>17.27386646441289</v>
      </c>
      <c r="U53" s="35">
        <f t="shared" si="13"/>
        <v>9.984893910065254E-2</v>
      </c>
    </row>
    <row r="54" spans="1:21" x14ac:dyDescent="0.3">
      <c r="A54">
        <v>43</v>
      </c>
      <c r="C54" s="35" t="s">
        <v>119</v>
      </c>
      <c r="E54" s="35">
        <v>296</v>
      </c>
      <c r="F54" s="35">
        <f t="shared" si="2"/>
        <v>419.04658066804478</v>
      </c>
      <c r="G54" s="35">
        <f t="shared" si="3"/>
        <v>0.9369224906590945</v>
      </c>
      <c r="H54" s="35">
        <f t="shared" si="4"/>
        <v>-123.04658066804478</v>
      </c>
      <c r="I54" s="35"/>
      <c r="J54" s="35">
        <f t="shared" si="5"/>
        <v>300.68230466074459</v>
      </c>
      <c r="K54" s="35">
        <f t="shared" si="6"/>
        <v>4.6823046607445917</v>
      </c>
      <c r="L54" s="35">
        <f t="shared" si="12"/>
        <v>1.5818596826839837E-2</v>
      </c>
      <c r="N54" s="35">
        <v>464</v>
      </c>
      <c r="O54" s="35">
        <f t="shared" si="7"/>
        <v>455.8641670059975</v>
      </c>
      <c r="P54" s="35">
        <f t="shared" si="8"/>
        <v>1.2135132971094229</v>
      </c>
      <c r="Q54" s="35">
        <f t="shared" si="9"/>
        <v>8.1358329940024987</v>
      </c>
      <c r="R54" s="35"/>
      <c r="S54" s="35">
        <f t="shared" si="10"/>
        <v>457.37234764442883</v>
      </c>
      <c r="T54" s="35">
        <f t="shared" si="11"/>
        <v>6.6276523555711719</v>
      </c>
      <c r="U54" s="35">
        <f t="shared" si="13"/>
        <v>1.4283733524937871E-2</v>
      </c>
    </row>
    <row r="55" spans="1:21" x14ac:dyDescent="0.3">
      <c r="A55">
        <v>44</v>
      </c>
      <c r="C55" s="35" t="s">
        <v>120</v>
      </c>
      <c r="E55" s="35">
        <v>349</v>
      </c>
      <c r="F55" s="35">
        <f t="shared" si="2"/>
        <v>420.83436809113027</v>
      </c>
      <c r="G55" s="35">
        <f t="shared" si="3"/>
        <v>1.1067542608153009</v>
      </c>
      <c r="H55" s="35">
        <f t="shared" si="4"/>
        <v>-71.834368091130273</v>
      </c>
      <c r="I55" s="35"/>
      <c r="J55" s="35">
        <f t="shared" si="5"/>
        <v>337.75099869223419</v>
      </c>
      <c r="K55" s="35">
        <f t="shared" si="6"/>
        <v>11.249001307765809</v>
      </c>
      <c r="L55" s="35">
        <f t="shared" si="12"/>
        <v>3.223209543772438E-2</v>
      </c>
      <c r="N55" s="35">
        <v>462</v>
      </c>
      <c r="O55" s="35">
        <f t="shared" si="7"/>
        <v>457.87210424736037</v>
      </c>
      <c r="P55" s="35">
        <f t="shared" si="8"/>
        <v>1.3720795037602174</v>
      </c>
      <c r="Q55" s="35">
        <f t="shared" si="9"/>
        <v>4.1278957526396312</v>
      </c>
      <c r="R55" s="35"/>
      <c r="S55" s="35">
        <f t="shared" si="10"/>
        <v>451.49718616050711</v>
      </c>
      <c r="T55" s="35">
        <f t="shared" si="11"/>
        <v>10.502813839492887</v>
      </c>
      <c r="U55" s="35">
        <f t="shared" si="13"/>
        <v>2.2733363288945645E-2</v>
      </c>
    </row>
    <row r="56" spans="1:21" x14ac:dyDescent="0.3">
      <c r="A56">
        <v>45</v>
      </c>
      <c r="C56" s="35" t="s">
        <v>121</v>
      </c>
      <c r="E56" s="35">
        <v>567</v>
      </c>
      <c r="F56" s="35">
        <f t="shared" ref="F56:F87" si="14">$E$5*(E56-H44)+(1-$E$5)*(F55+G55)</f>
        <v>422.23478936931508</v>
      </c>
      <c r="G56" s="35">
        <f t="shared" ref="G56:G87" si="15">$F$5*(F56-F55)+(1-$F$5)*G55</f>
        <v>1.1653698970880666</v>
      </c>
      <c r="H56" s="35">
        <f t="shared" ref="H56:H87" si="16">$G$5*(E56-F56)+(1-$G$5)*(H55)</f>
        <v>144.76521063068492</v>
      </c>
      <c r="I56" s="35"/>
      <c r="J56" s="35">
        <f t="shared" si="5"/>
        <v>563.1175263704697</v>
      </c>
      <c r="K56" s="35">
        <f t="shared" si="6"/>
        <v>3.8824736295302955</v>
      </c>
      <c r="L56" s="35">
        <f t="shared" si="12"/>
        <v>6.8473961720111028E-3</v>
      </c>
      <c r="N56" s="35">
        <v>282</v>
      </c>
      <c r="O56" s="35">
        <f t="shared" si="7"/>
        <v>459.05638767117455</v>
      </c>
      <c r="P56" s="35">
        <f t="shared" si="8"/>
        <v>1.3345955983010027</v>
      </c>
      <c r="Q56" s="35">
        <f t="shared" si="9"/>
        <v>-177.05638767117455</v>
      </c>
      <c r="R56" s="35"/>
      <c r="S56" s="35">
        <f t="shared" si="10"/>
        <v>284.4827892987463</v>
      </c>
      <c r="T56" s="35">
        <f t="shared" si="11"/>
        <v>2.4827892987462974</v>
      </c>
      <c r="U56" s="35">
        <f t="shared" si="13"/>
        <v>8.8042173714407701E-3</v>
      </c>
    </row>
    <row r="57" spans="1:21" x14ac:dyDescent="0.3">
      <c r="A57">
        <v>46</v>
      </c>
      <c r="C57" s="35" t="s">
        <v>122</v>
      </c>
      <c r="E57" s="35">
        <v>719</v>
      </c>
      <c r="F57" s="35">
        <f t="shared" si="14"/>
        <v>425.04437686789709</v>
      </c>
      <c r="G57" s="35">
        <f t="shared" si="15"/>
        <v>1.4935540484637768</v>
      </c>
      <c r="H57" s="35">
        <f t="shared" si="16"/>
        <v>293.95562313210291</v>
      </c>
      <c r="I57" s="35"/>
      <c r="J57" s="35">
        <f t="shared" si="5"/>
        <v>697.26234782445158</v>
      </c>
      <c r="K57" s="35">
        <f t="shared" si="6"/>
        <v>21.737652175548419</v>
      </c>
      <c r="L57" s="35">
        <f t="shared" si="12"/>
        <v>3.0233174096729373E-2</v>
      </c>
      <c r="N57" s="35">
        <v>654</v>
      </c>
      <c r="O57" s="35">
        <f t="shared" si="7"/>
        <v>460.62521760507417</v>
      </c>
      <c r="P57" s="35">
        <f t="shared" si="8"/>
        <v>1.3813485320864336</v>
      </c>
      <c r="Q57" s="35">
        <f t="shared" si="9"/>
        <v>193.37478239492583</v>
      </c>
      <c r="R57" s="35"/>
      <c r="S57" s="35">
        <f t="shared" si="10"/>
        <v>650.90326602136668</v>
      </c>
      <c r="T57" s="35">
        <f t="shared" si="11"/>
        <v>3.0967339786333241</v>
      </c>
      <c r="U57" s="35">
        <f t="shared" si="13"/>
        <v>4.7350672456167031E-3</v>
      </c>
    </row>
    <row r="58" spans="1:21" x14ac:dyDescent="0.3">
      <c r="A58">
        <v>47</v>
      </c>
      <c r="C58" s="35" t="s">
        <v>123</v>
      </c>
      <c r="E58" s="35">
        <v>766</v>
      </c>
      <c r="F58" s="35">
        <f t="shared" si="14"/>
        <v>427.91216041159043</v>
      </c>
      <c r="G58" s="35">
        <f t="shared" si="15"/>
        <v>1.7678488500019727</v>
      </c>
      <c r="H58" s="35">
        <f t="shared" si="16"/>
        <v>338.08783958840957</v>
      </c>
      <c r="I58" s="35"/>
      <c r="J58" s="35">
        <f t="shared" si="5"/>
        <v>747.83177047275353</v>
      </c>
      <c r="K58" s="35">
        <f t="shared" si="6"/>
        <v>18.168229527246467</v>
      </c>
      <c r="L58" s="35">
        <f t="shared" si="12"/>
        <v>2.3718315309721235E-2</v>
      </c>
      <c r="N58" s="35">
        <v>659</v>
      </c>
      <c r="O58" s="35">
        <f t="shared" si="7"/>
        <v>462.64210513912542</v>
      </c>
      <c r="P58" s="35">
        <f t="shared" si="8"/>
        <v>1.5082014667810135</v>
      </c>
      <c r="Q58" s="35">
        <f t="shared" si="9"/>
        <v>196.35789486087458</v>
      </c>
      <c r="R58" s="35"/>
      <c r="S58" s="35">
        <f t="shared" si="10"/>
        <v>650.59775095695704</v>
      </c>
      <c r="T58" s="35">
        <f t="shared" si="11"/>
        <v>8.4022490430429571</v>
      </c>
      <c r="U58" s="35">
        <f t="shared" si="13"/>
        <v>1.2749998547864882E-2</v>
      </c>
    </row>
    <row r="59" spans="1:21" x14ac:dyDescent="0.3">
      <c r="A59">
        <v>48</v>
      </c>
      <c r="C59" s="35" t="s">
        <v>124</v>
      </c>
      <c r="E59" s="35">
        <v>967</v>
      </c>
      <c r="F59" s="35">
        <f t="shared" si="14"/>
        <v>429.91721445449593</v>
      </c>
      <c r="G59" s="35">
        <f t="shared" si="15"/>
        <v>1.8151947638665509</v>
      </c>
      <c r="H59" s="35">
        <f t="shared" si="16"/>
        <v>537.08278554550407</v>
      </c>
      <c r="I59" s="35"/>
      <c r="J59" s="35">
        <f t="shared" si="5"/>
        <v>963.86398930841904</v>
      </c>
      <c r="K59" s="35">
        <f t="shared" si="6"/>
        <v>3.1360106915809638</v>
      </c>
      <c r="L59" s="35">
        <f t="shared" si="12"/>
        <v>3.2430307048407071E-3</v>
      </c>
      <c r="N59" s="35">
        <v>666</v>
      </c>
      <c r="O59" s="35">
        <f t="shared" si="7"/>
        <v>464.1857551367786</v>
      </c>
      <c r="P59" s="35">
        <f t="shared" si="8"/>
        <v>1.5152769572825298</v>
      </c>
      <c r="Q59" s="35">
        <f t="shared" si="9"/>
        <v>201.8142448632214</v>
      </c>
      <c r="R59" s="35"/>
      <c r="S59" s="35">
        <f t="shared" si="10"/>
        <v>665.53134680377229</v>
      </c>
      <c r="T59" s="35">
        <f t="shared" si="11"/>
        <v>0.46865319622770585</v>
      </c>
      <c r="U59" s="35">
        <f t="shared" si="13"/>
        <v>7.0368347781937812E-4</v>
      </c>
    </row>
    <row r="60" spans="1:21" x14ac:dyDescent="0.3">
      <c r="A60">
        <v>49</v>
      </c>
      <c r="C60" s="35" t="s">
        <v>125</v>
      </c>
      <c r="E60" s="35">
        <v>237</v>
      </c>
      <c r="F60" s="35">
        <f t="shared" si="14"/>
        <v>431.2343336413183</v>
      </c>
      <c r="G60" s="35">
        <f t="shared" si="15"/>
        <v>1.7157793881737642</v>
      </c>
      <c r="H60" s="35">
        <f t="shared" si="16"/>
        <v>-194.2343336413183</v>
      </c>
      <c r="I60" s="35"/>
      <c r="J60" s="35">
        <f t="shared" si="5"/>
        <v>243.58489097859348</v>
      </c>
      <c r="K60" s="35">
        <f t="shared" si="6"/>
        <v>6.5848909785934779</v>
      </c>
      <c r="L60" s="35">
        <f t="shared" si="12"/>
        <v>2.7784350120647585E-2</v>
      </c>
      <c r="N60" s="35">
        <v>485</v>
      </c>
      <c r="O60" s="35">
        <f t="shared" si="7"/>
        <v>466.33478955999112</v>
      </c>
      <c r="P60" s="35">
        <f t="shared" si="8"/>
        <v>1.6417742992069062</v>
      </c>
      <c r="Q60" s="35">
        <f t="shared" si="9"/>
        <v>18.665210440008877</v>
      </c>
      <c r="R60" s="35"/>
      <c r="S60" s="35">
        <f t="shared" si="10"/>
        <v>476.62130405031183</v>
      </c>
      <c r="T60" s="35">
        <f t="shared" si="11"/>
        <v>8.378695949688165</v>
      </c>
      <c r="U60" s="35">
        <f t="shared" si="13"/>
        <v>1.727566175193436E-2</v>
      </c>
    </row>
    <row r="61" spans="1:21" x14ac:dyDescent="0.3">
      <c r="A61">
        <v>50</v>
      </c>
      <c r="C61" s="35" t="s">
        <v>126</v>
      </c>
      <c r="E61" s="35">
        <v>236</v>
      </c>
      <c r="F61" s="35">
        <f t="shared" si="14"/>
        <v>432.03186443918855</v>
      </c>
      <c r="G61" s="35">
        <f t="shared" si="15"/>
        <v>1.5324979088325326</v>
      </c>
      <c r="H61" s="35">
        <f t="shared" si="16"/>
        <v>-196.03186443918855</v>
      </c>
      <c r="I61" s="35"/>
      <c r="J61" s="35">
        <f t="shared" si="5"/>
        <v>248.13985816023921</v>
      </c>
      <c r="K61" s="35">
        <f t="shared" si="6"/>
        <v>12.139858160239214</v>
      </c>
      <c r="L61" s="35">
        <f t="shared" si="12"/>
        <v>5.1440076950166162E-2</v>
      </c>
      <c r="N61" s="35">
        <v>478</v>
      </c>
      <c r="O61" s="35">
        <f t="shared" si="7"/>
        <v>468.16662899966406</v>
      </c>
      <c r="P61" s="35">
        <f t="shared" si="8"/>
        <v>1.6797111068248718</v>
      </c>
      <c r="Q61" s="35">
        <f t="shared" si="9"/>
        <v>9.8333710003359442</v>
      </c>
      <c r="R61" s="35"/>
      <c r="S61" s="35">
        <f t="shared" si="10"/>
        <v>475.48721220938558</v>
      </c>
      <c r="T61" s="35">
        <f t="shared" si="11"/>
        <v>2.5127877906144249</v>
      </c>
      <c r="U61" s="35">
        <f t="shared" si="13"/>
        <v>5.2568782230427297E-3</v>
      </c>
    </row>
    <row r="62" spans="1:21" x14ac:dyDescent="0.3">
      <c r="A62">
        <v>51</v>
      </c>
      <c r="C62" s="35" t="s">
        <v>127</v>
      </c>
      <c r="E62" s="35">
        <v>394</v>
      </c>
      <c r="F62" s="35">
        <f t="shared" si="14"/>
        <v>433.82056528067392</v>
      </c>
      <c r="G62" s="35">
        <f t="shared" si="15"/>
        <v>1.5836357521181423</v>
      </c>
      <c r="H62" s="35">
        <f t="shared" si="16"/>
        <v>-39.820565280673918</v>
      </c>
      <c r="I62" s="35"/>
      <c r="J62" s="35">
        <f t="shared" si="5"/>
        <v>390.61282653141348</v>
      </c>
      <c r="K62" s="35">
        <f t="shared" si="6"/>
        <v>3.3871734685865249</v>
      </c>
      <c r="L62" s="35">
        <f t="shared" si="12"/>
        <v>8.5968869761079321E-3</v>
      </c>
      <c r="N62" s="35">
        <v>485</v>
      </c>
      <c r="O62" s="35">
        <f t="shared" si="7"/>
        <v>470.73253418685118</v>
      </c>
      <c r="P62" s="35">
        <f t="shared" si="8"/>
        <v>1.8565945387706264</v>
      </c>
      <c r="Q62" s="35">
        <f t="shared" si="9"/>
        <v>14.267465813148817</v>
      </c>
      <c r="R62" s="35"/>
      <c r="S62" s="35">
        <f t="shared" si="10"/>
        <v>473.28392381796539</v>
      </c>
      <c r="T62" s="35">
        <f t="shared" si="11"/>
        <v>11.716076182034612</v>
      </c>
      <c r="U62" s="35">
        <f t="shared" si="13"/>
        <v>2.4156858107287859E-2</v>
      </c>
    </row>
    <row r="63" spans="1:21" x14ac:dyDescent="0.3">
      <c r="A63">
        <v>52</v>
      </c>
      <c r="C63" s="35" t="s">
        <v>128</v>
      </c>
      <c r="E63" s="35">
        <v>221</v>
      </c>
      <c r="F63" s="35">
        <f t="shared" si="14"/>
        <v>434.69067602183185</v>
      </c>
      <c r="G63" s="35">
        <f t="shared" si="15"/>
        <v>1.4412168898005533</v>
      </c>
      <c r="H63" s="35">
        <f t="shared" si="16"/>
        <v>-213.69067602183185</v>
      </c>
      <c r="I63" s="35"/>
      <c r="J63" s="35">
        <f t="shared" si="5"/>
        <v>230.43327604127006</v>
      </c>
      <c r="K63" s="35">
        <f t="shared" si="6"/>
        <v>9.4332760412700623</v>
      </c>
      <c r="L63" s="35">
        <f t="shared" si="12"/>
        <v>4.2684506974072681E-2</v>
      </c>
      <c r="N63" s="35">
        <v>480</v>
      </c>
      <c r="O63" s="35">
        <f t="shared" si="7"/>
        <v>472.73633979824621</v>
      </c>
      <c r="P63" s="35">
        <f t="shared" si="8"/>
        <v>1.885977718283149</v>
      </c>
      <c r="Q63" s="35">
        <f t="shared" si="9"/>
        <v>7.2636602017537939</v>
      </c>
      <c r="R63" s="35"/>
      <c r="S63" s="35">
        <f t="shared" si="10"/>
        <v>478.05377153839572</v>
      </c>
      <c r="T63" s="35">
        <f t="shared" si="11"/>
        <v>1.946228461604278</v>
      </c>
      <c r="U63" s="35">
        <f t="shared" si="13"/>
        <v>4.0546426283422461E-3</v>
      </c>
    </row>
    <row r="64" spans="1:21" x14ac:dyDescent="0.3">
      <c r="A64">
        <v>53</v>
      </c>
      <c r="C64" s="35" t="s">
        <v>129</v>
      </c>
      <c r="E64" s="35">
        <v>141</v>
      </c>
      <c r="F64" s="35">
        <f t="shared" si="14"/>
        <v>434.25725450495923</v>
      </c>
      <c r="G64" s="35">
        <f t="shared" si="15"/>
        <v>1.0670409814102337</v>
      </c>
      <c r="H64" s="35">
        <f t="shared" si="16"/>
        <v>-293.25725450495923</v>
      </c>
      <c r="I64" s="35"/>
      <c r="J64" s="35">
        <f t="shared" si="5"/>
        <v>165.78396874121785</v>
      </c>
      <c r="K64" s="35">
        <f t="shared" si="6"/>
        <v>24.783968741217848</v>
      </c>
      <c r="L64" s="35">
        <f t="shared" si="12"/>
        <v>0.17577282795189964</v>
      </c>
      <c r="N64" s="35">
        <v>383</v>
      </c>
      <c r="O64" s="35">
        <f t="shared" si="7"/>
        <v>475.57230165778071</v>
      </c>
      <c r="P64" s="35">
        <f t="shared" si="8"/>
        <v>2.075593581131038</v>
      </c>
      <c r="Q64" s="35">
        <f t="shared" si="9"/>
        <v>-92.572301657780713</v>
      </c>
      <c r="R64" s="35"/>
      <c r="S64" s="35">
        <f t="shared" si="10"/>
        <v>370.44057671195901</v>
      </c>
      <c r="T64" s="35">
        <f t="shared" si="11"/>
        <v>12.559423288040989</v>
      </c>
      <c r="U64" s="35">
        <f t="shared" si="13"/>
        <v>3.2792227906112241E-2</v>
      </c>
    </row>
    <row r="65" spans="1:21" x14ac:dyDescent="0.3">
      <c r="A65">
        <v>54</v>
      </c>
      <c r="C65" s="35" t="s">
        <v>130</v>
      </c>
      <c r="E65" s="35">
        <v>234</v>
      </c>
      <c r="F65" s="35">
        <f t="shared" si="14"/>
        <v>435.70769803700375</v>
      </c>
      <c r="G65" s="35">
        <f t="shared" si="15"/>
        <v>1.1435677383315006</v>
      </c>
      <c r="H65" s="35">
        <f t="shared" si="16"/>
        <v>-201.70769803700375</v>
      </c>
      <c r="I65" s="35"/>
      <c r="J65" s="35">
        <f t="shared" si="5"/>
        <v>228.93116283311025</v>
      </c>
      <c r="K65" s="35">
        <f t="shared" si="6"/>
        <v>5.0688371668897503</v>
      </c>
      <c r="L65" s="35">
        <f t="shared" si="12"/>
        <v>2.1661697294400643E-2</v>
      </c>
      <c r="N65" s="35">
        <v>195</v>
      </c>
      <c r="O65" s="35">
        <f t="shared" si="7"/>
        <v>477.54211459609445</v>
      </c>
      <c r="P65" s="35">
        <f t="shared" si="8"/>
        <v>2.0544798730285154</v>
      </c>
      <c r="Q65" s="35">
        <f t="shared" si="9"/>
        <v>-282.54211459609445</v>
      </c>
      <c r="R65" s="35"/>
      <c r="S65" s="35">
        <f t="shared" si="10"/>
        <v>196.39849057593023</v>
      </c>
      <c r="T65" s="35">
        <f t="shared" si="11"/>
        <v>1.3984905759302251</v>
      </c>
      <c r="U65" s="35">
        <f t="shared" si="13"/>
        <v>7.1717465432319235E-3</v>
      </c>
    </row>
    <row r="66" spans="1:21" x14ac:dyDescent="0.3">
      <c r="A66">
        <v>55</v>
      </c>
      <c r="C66" s="35" t="s">
        <v>131</v>
      </c>
      <c r="E66" s="35">
        <v>308</v>
      </c>
      <c r="F66" s="35">
        <f t="shared" si="14"/>
        <v>436.41220430965996</v>
      </c>
      <c r="G66" s="35">
        <f t="shared" si="15"/>
        <v>1.0559315189019678</v>
      </c>
      <c r="H66" s="35">
        <f t="shared" si="16"/>
        <v>-128.41220430965996</v>
      </c>
      <c r="I66" s="35"/>
      <c r="J66" s="35">
        <f t="shared" si="5"/>
        <v>313.80468510729048</v>
      </c>
      <c r="K66" s="35">
        <f t="shared" si="6"/>
        <v>5.8046851072904815</v>
      </c>
      <c r="L66" s="35">
        <f t="shared" si="12"/>
        <v>1.8846380218475588E-2</v>
      </c>
      <c r="N66" s="35">
        <v>481</v>
      </c>
      <c r="O66" s="35">
        <f t="shared" si="7"/>
        <v>479.0873593573337</v>
      </c>
      <c r="P66" s="35">
        <f t="shared" si="8"/>
        <v>1.9528370656157812</v>
      </c>
      <c r="Q66" s="35">
        <f t="shared" si="9"/>
        <v>1.9126406426663038</v>
      </c>
      <c r="R66" s="35"/>
      <c r="S66" s="35">
        <f t="shared" si="10"/>
        <v>487.73242746312548</v>
      </c>
      <c r="T66" s="35">
        <f t="shared" si="11"/>
        <v>6.7324274631254752</v>
      </c>
      <c r="U66" s="35">
        <f t="shared" si="13"/>
        <v>1.3996730692568555E-2</v>
      </c>
    </row>
    <row r="67" spans="1:21" x14ac:dyDescent="0.3">
      <c r="A67">
        <v>56</v>
      </c>
      <c r="C67" s="35" t="s">
        <v>132</v>
      </c>
      <c r="E67" s="35">
        <v>358</v>
      </c>
      <c r="F67" s="35">
        <f t="shared" si="14"/>
        <v>436.89072410174623</v>
      </c>
      <c r="G67" s="35">
        <f t="shared" si="15"/>
        <v>0.94068072886832854</v>
      </c>
      <c r="H67" s="35">
        <f t="shared" si="16"/>
        <v>-78.89072410174623</v>
      </c>
      <c r="I67" s="35"/>
      <c r="J67" s="35">
        <f t="shared" si="5"/>
        <v>365.63376773743164</v>
      </c>
      <c r="K67" s="35">
        <f t="shared" si="6"/>
        <v>7.6337677374316399</v>
      </c>
      <c r="L67" s="35">
        <f t="shared" si="12"/>
        <v>2.1323373568244805E-2</v>
      </c>
      <c r="N67" s="35">
        <v>471</v>
      </c>
      <c r="O67" s="35">
        <f t="shared" si="7"/>
        <v>479.96853392938465</v>
      </c>
      <c r="P67" s="35">
        <f t="shared" si="8"/>
        <v>1.7389343281118197</v>
      </c>
      <c r="Q67" s="35">
        <f t="shared" si="9"/>
        <v>-8.9685339293846482</v>
      </c>
      <c r="R67" s="35"/>
      <c r="S67" s="35">
        <f t="shared" si="10"/>
        <v>485.16809217558909</v>
      </c>
      <c r="T67" s="35">
        <f t="shared" si="11"/>
        <v>14.168092175589095</v>
      </c>
      <c r="U67" s="35">
        <f t="shared" si="13"/>
        <v>3.0080875107407846E-2</v>
      </c>
    </row>
    <row r="68" spans="1:21" x14ac:dyDescent="0.3">
      <c r="A68">
        <v>57</v>
      </c>
      <c r="C68" s="35" t="s">
        <v>133</v>
      </c>
      <c r="E68" s="35">
        <v>575</v>
      </c>
      <c r="F68" s="35">
        <f t="shared" si="14"/>
        <v>437.25680327050219</v>
      </c>
      <c r="G68" s="35">
        <f t="shared" si="15"/>
        <v>0.82599084523413224</v>
      </c>
      <c r="H68" s="35">
        <f t="shared" si="16"/>
        <v>137.74319672949781</v>
      </c>
      <c r="I68" s="35"/>
      <c r="J68" s="35">
        <f t="shared" si="5"/>
        <v>582.59661546129951</v>
      </c>
      <c r="K68" s="35">
        <f t="shared" si="6"/>
        <v>7.5966154612995069</v>
      </c>
      <c r="L68" s="35">
        <f t="shared" si="12"/>
        <v>1.3211505150086098E-2</v>
      </c>
      <c r="N68" s="35">
        <v>290</v>
      </c>
      <c r="O68" s="35">
        <f t="shared" si="7"/>
        <v>480.59927292957445</v>
      </c>
      <c r="P68" s="35">
        <f t="shared" si="8"/>
        <v>1.5177396742398734</v>
      </c>
      <c r="Q68" s="35">
        <f t="shared" si="9"/>
        <v>-190.59927292957445</v>
      </c>
      <c r="R68" s="35"/>
      <c r="S68" s="35">
        <f t="shared" si="10"/>
        <v>304.65108058632194</v>
      </c>
      <c r="T68" s="35">
        <f t="shared" si="11"/>
        <v>14.651080586321939</v>
      </c>
      <c r="U68" s="35">
        <f t="shared" si="13"/>
        <v>5.0520967539041166E-2</v>
      </c>
    </row>
    <row r="69" spans="1:21" x14ac:dyDescent="0.3">
      <c r="A69">
        <v>58</v>
      </c>
      <c r="C69" s="35" t="s">
        <v>134</v>
      </c>
      <c r="E69" s="35">
        <v>737</v>
      </c>
      <c r="F69" s="35">
        <f t="shared" si="14"/>
        <v>438.45808403327152</v>
      </c>
      <c r="G69" s="35">
        <f t="shared" si="15"/>
        <v>0.9008983288872946</v>
      </c>
      <c r="H69" s="35">
        <f t="shared" si="16"/>
        <v>298.54191596672848</v>
      </c>
      <c r="I69" s="35"/>
      <c r="J69" s="35">
        <f t="shared" si="5"/>
        <v>732.03841724783922</v>
      </c>
      <c r="K69" s="35">
        <f t="shared" si="6"/>
        <v>4.9615827521607798</v>
      </c>
      <c r="L69" s="35">
        <f t="shared" si="12"/>
        <v>6.7321339920770416E-3</v>
      </c>
      <c r="N69" s="35">
        <v>690</v>
      </c>
      <c r="O69" s="35">
        <f t="shared" si="7"/>
        <v>483.21440094347992</v>
      </c>
      <c r="P69" s="35">
        <f t="shared" si="8"/>
        <v>1.7367772643103863</v>
      </c>
      <c r="Q69" s="35">
        <f t="shared" si="9"/>
        <v>206.78559905652008</v>
      </c>
      <c r="R69" s="35"/>
      <c r="S69" s="35">
        <f t="shared" si="10"/>
        <v>675.49179499874015</v>
      </c>
      <c r="T69" s="35">
        <f t="shared" si="11"/>
        <v>14.508205001259853</v>
      </c>
      <c r="U69" s="35">
        <f t="shared" si="13"/>
        <v>2.1026384059796888E-2</v>
      </c>
    </row>
    <row r="70" spans="1:21" x14ac:dyDescent="0.3">
      <c r="A70">
        <v>59</v>
      </c>
      <c r="C70" s="35" t="s">
        <v>135</v>
      </c>
      <c r="E70" s="35">
        <v>784</v>
      </c>
      <c r="F70" s="35">
        <f t="shared" si="14"/>
        <v>439.85465920009807</v>
      </c>
      <c r="G70" s="35">
        <f t="shared" si="15"/>
        <v>0.99983491870842611</v>
      </c>
      <c r="H70" s="35">
        <f t="shared" si="16"/>
        <v>344.14534079990193</v>
      </c>
      <c r="I70" s="35"/>
      <c r="J70" s="35">
        <f t="shared" si="5"/>
        <v>777.44682195056839</v>
      </c>
      <c r="K70" s="35">
        <f t="shared" si="6"/>
        <v>6.5531780494316081</v>
      </c>
      <c r="L70" s="35">
        <f t="shared" si="12"/>
        <v>8.3586454712137864E-3</v>
      </c>
      <c r="N70" s="35">
        <v>681</v>
      </c>
      <c r="O70" s="35">
        <f t="shared" si="7"/>
        <v>484.92780018262255</v>
      </c>
      <c r="P70" s="35">
        <f t="shared" si="8"/>
        <v>1.7321110344004593</v>
      </c>
      <c r="Q70" s="35">
        <f t="shared" si="9"/>
        <v>196.07219981737745</v>
      </c>
      <c r="R70" s="35"/>
      <c r="S70" s="35">
        <f t="shared" si="10"/>
        <v>681.30907306866493</v>
      </c>
      <c r="T70" s="35">
        <f t="shared" si="11"/>
        <v>0.30907306866492945</v>
      </c>
      <c r="U70" s="35">
        <f t="shared" si="13"/>
        <v>4.5385178952265707E-4</v>
      </c>
    </row>
    <row r="71" spans="1:21" x14ac:dyDescent="0.3">
      <c r="A71">
        <v>60</v>
      </c>
      <c r="C71" s="35" t="s">
        <v>136</v>
      </c>
      <c r="E71" s="35">
        <v>990</v>
      </c>
      <c r="F71" s="35">
        <f t="shared" si="14"/>
        <v>441.76690806938711</v>
      </c>
      <c r="G71" s="35">
        <f t="shared" si="15"/>
        <v>1.1819518099292645</v>
      </c>
      <c r="H71" s="35">
        <f t="shared" si="16"/>
        <v>548.23309193061289</v>
      </c>
      <c r="I71" s="35"/>
      <c r="J71" s="35">
        <f t="shared" si="5"/>
        <v>977.93727966431061</v>
      </c>
      <c r="K71" s="35">
        <f t="shared" si="6"/>
        <v>12.062720335689392</v>
      </c>
      <c r="L71" s="35">
        <f t="shared" si="12"/>
        <v>1.218456599564585E-2</v>
      </c>
      <c r="N71" s="35">
        <v>678</v>
      </c>
      <c r="O71" s="35">
        <f t="shared" si="7"/>
        <v>485.86765492140961</v>
      </c>
      <c r="P71" s="35">
        <f t="shared" si="8"/>
        <v>1.5739774882009145</v>
      </c>
      <c r="Q71" s="35">
        <f t="shared" si="9"/>
        <v>192.13234507859039</v>
      </c>
      <c r="R71" s="35"/>
      <c r="S71" s="35">
        <f t="shared" si="10"/>
        <v>688.47415608024448</v>
      </c>
      <c r="T71" s="35">
        <f t="shared" si="11"/>
        <v>10.474156080244484</v>
      </c>
      <c r="U71" s="35">
        <f t="shared" si="13"/>
        <v>1.5448607787971216E-2</v>
      </c>
    </row>
    <row r="72" spans="1:21" x14ac:dyDescent="0.3">
      <c r="A72">
        <v>61</v>
      </c>
      <c r="C72" s="35" t="s">
        <v>137</v>
      </c>
      <c r="E72" s="35">
        <v>240</v>
      </c>
      <c r="F72" s="35">
        <f t="shared" si="14"/>
        <v>442.28970049478477</v>
      </c>
      <c r="G72" s="35">
        <f t="shared" si="15"/>
        <v>1.0503842710358184</v>
      </c>
      <c r="H72" s="35">
        <f t="shared" si="16"/>
        <v>-202.28970049478477</v>
      </c>
      <c r="I72" s="35"/>
      <c r="J72" s="35">
        <f t="shared" si="5"/>
        <v>248.71452623799809</v>
      </c>
      <c r="K72" s="35">
        <f t="shared" si="6"/>
        <v>8.7145262379980863</v>
      </c>
      <c r="L72" s="35">
        <f t="shared" si="12"/>
        <v>3.6310525991658696E-2</v>
      </c>
      <c r="N72" s="35">
        <v>504</v>
      </c>
      <c r="O72" s="35">
        <f t="shared" si="7"/>
        <v>487.2822726006969</v>
      </c>
      <c r="P72" s="35">
        <f t="shared" si="8"/>
        <v>1.5421694333520952</v>
      </c>
      <c r="Q72" s="35">
        <f t="shared" si="9"/>
        <v>16.717727399303101</v>
      </c>
      <c r="R72" s="35"/>
      <c r="S72" s="35">
        <f t="shared" si="10"/>
        <v>506.1068428496194</v>
      </c>
      <c r="T72" s="35">
        <f t="shared" si="11"/>
        <v>2.1068428496193974</v>
      </c>
      <c r="U72" s="35">
        <f t="shared" si="13"/>
        <v>4.1802437492448365E-3</v>
      </c>
    </row>
    <row r="73" spans="1:21" x14ac:dyDescent="0.3">
      <c r="A73">
        <v>62</v>
      </c>
      <c r="C73" s="35" t="s">
        <v>138</v>
      </c>
      <c r="E73" s="35">
        <v>242</v>
      </c>
      <c r="F73" s="35">
        <f t="shared" si="14"/>
        <v>442.93857547571082</v>
      </c>
      <c r="G73" s="35">
        <f t="shared" si="15"/>
        <v>0.97024342743676439</v>
      </c>
      <c r="H73" s="35">
        <f t="shared" si="16"/>
        <v>-200.93857547571082</v>
      </c>
      <c r="I73" s="35"/>
      <c r="J73" s="35">
        <f t="shared" si="5"/>
        <v>247.30822032663201</v>
      </c>
      <c r="K73" s="35">
        <f t="shared" si="6"/>
        <v>5.3082203266320107</v>
      </c>
      <c r="L73" s="35">
        <f t="shared" si="12"/>
        <v>2.1934794738148803E-2</v>
      </c>
      <c r="N73" s="35">
        <v>505</v>
      </c>
      <c r="O73" s="35">
        <f t="shared" si="7"/>
        <v>489.30415968509135</v>
      </c>
      <c r="P73" s="35">
        <f t="shared" si="8"/>
        <v>1.6379205857933767</v>
      </c>
      <c r="Q73" s="35">
        <f t="shared" si="9"/>
        <v>15.695840314908651</v>
      </c>
      <c r="R73" s="35"/>
      <c r="S73" s="35">
        <f t="shared" si="10"/>
        <v>498.65781303438496</v>
      </c>
      <c r="T73" s="35">
        <f t="shared" si="11"/>
        <v>6.342186965615042</v>
      </c>
      <c r="U73" s="35">
        <f t="shared" si="13"/>
        <v>1.2558786070524835E-2</v>
      </c>
    </row>
    <row r="74" spans="1:21" x14ac:dyDescent="0.3">
      <c r="A74">
        <v>63</v>
      </c>
      <c r="C74" s="35" t="s">
        <v>139</v>
      </c>
      <c r="E74" s="35">
        <v>399</v>
      </c>
      <c r="F74" s="35">
        <f t="shared" si="14"/>
        <v>443.52394770825617</v>
      </c>
      <c r="G74" s="35">
        <f t="shared" si="15"/>
        <v>0.89342353062406199</v>
      </c>
      <c r="H74" s="35">
        <f t="shared" si="16"/>
        <v>-44.523947708256173</v>
      </c>
      <c r="I74" s="35"/>
      <c r="J74" s="35">
        <f t="shared" si="5"/>
        <v>404.08825362247364</v>
      </c>
      <c r="K74" s="35">
        <f t="shared" si="6"/>
        <v>5.0882536224736441</v>
      </c>
      <c r="L74" s="35">
        <f t="shared" si="12"/>
        <v>1.2752515344545474E-2</v>
      </c>
      <c r="N74" s="35">
        <v>502</v>
      </c>
      <c r="O74" s="35">
        <f t="shared" si="7"/>
        <v>490.69931292317136</v>
      </c>
      <c r="P74" s="35">
        <f t="shared" si="8"/>
        <v>1.5894644715183246</v>
      </c>
      <c r="Q74" s="35">
        <f t="shared" si="9"/>
        <v>11.300687076828638</v>
      </c>
      <c r="R74" s="35"/>
      <c r="S74" s="35">
        <f t="shared" si="10"/>
        <v>505.20954608403355</v>
      </c>
      <c r="T74" s="35">
        <f t="shared" si="11"/>
        <v>3.2095460840335477</v>
      </c>
      <c r="U74" s="35">
        <f t="shared" si="13"/>
        <v>6.393518095684358E-3</v>
      </c>
    </row>
    <row r="75" spans="1:21" x14ac:dyDescent="0.3">
      <c r="A75">
        <v>64</v>
      </c>
      <c r="C75" s="35" t="s">
        <v>140</v>
      </c>
      <c r="E75" s="35">
        <v>245</v>
      </c>
      <c r="F75" s="35">
        <f t="shared" si="14"/>
        <v>445.49699192496399</v>
      </c>
      <c r="G75" s="35">
        <f t="shared" si="15"/>
        <v>1.1089147152143068</v>
      </c>
      <c r="H75" s="35">
        <f t="shared" si="16"/>
        <v>-200.49699192496399</v>
      </c>
      <c r="I75" s="35"/>
      <c r="J75" s="35">
        <f t="shared" si="5"/>
        <v>230.72669521704836</v>
      </c>
      <c r="K75" s="35">
        <f t="shared" si="6"/>
        <v>14.273304782951641</v>
      </c>
      <c r="L75" s="35">
        <f t="shared" si="12"/>
        <v>5.8258386869190368E-2</v>
      </c>
      <c r="N75" s="35">
        <v>501</v>
      </c>
      <c r="O75" s="35">
        <f t="shared" si="7"/>
        <v>492.39826978899089</v>
      </c>
      <c r="P75" s="35">
        <f t="shared" si="8"/>
        <v>1.6113190414202554</v>
      </c>
      <c r="Q75" s="35">
        <f t="shared" si="9"/>
        <v>8.6017302110091123</v>
      </c>
      <c r="R75" s="35"/>
      <c r="S75" s="35">
        <f t="shared" si="10"/>
        <v>499.5524375964435</v>
      </c>
      <c r="T75" s="35">
        <f t="shared" si="11"/>
        <v>1.4475624035565033</v>
      </c>
      <c r="U75" s="35">
        <f t="shared" si="13"/>
        <v>2.8893461148832402E-3</v>
      </c>
    </row>
    <row r="76" spans="1:21" x14ac:dyDescent="0.3">
      <c r="A76">
        <v>65</v>
      </c>
      <c r="C76" s="35" t="s">
        <v>141</v>
      </c>
      <c r="E76" s="35">
        <v>153</v>
      </c>
      <c r="F76" s="35">
        <f t="shared" si="14"/>
        <v>446.57953488793493</v>
      </c>
      <c r="G76" s="35">
        <f t="shared" si="15"/>
        <v>1.103650940442392</v>
      </c>
      <c r="H76" s="35">
        <f t="shared" si="16"/>
        <v>-293.57953488793493</v>
      </c>
      <c r="I76" s="35"/>
      <c r="J76" s="35">
        <f t="shared" si="5"/>
        <v>153.34865213521908</v>
      </c>
      <c r="K76" s="35">
        <f t="shared" si="6"/>
        <v>0.34865213521908345</v>
      </c>
      <c r="L76" s="35">
        <f t="shared" si="12"/>
        <v>2.2787721256149244E-3</v>
      </c>
      <c r="N76" s="35">
        <v>393</v>
      </c>
      <c r="O76" s="35">
        <f t="shared" si="7"/>
        <v>493.37139957399717</v>
      </c>
      <c r="P76" s="35">
        <f t="shared" si="8"/>
        <v>1.4839371186485881</v>
      </c>
      <c r="Q76" s="35">
        <f t="shared" si="9"/>
        <v>-100.37139957399717</v>
      </c>
      <c r="R76" s="35"/>
      <c r="S76" s="35">
        <f t="shared" si="10"/>
        <v>401.43728717263042</v>
      </c>
      <c r="T76" s="35">
        <f t="shared" si="11"/>
        <v>8.4372871726304197</v>
      </c>
      <c r="U76" s="35">
        <f t="shared" si="13"/>
        <v>2.146892410338529E-2</v>
      </c>
    </row>
    <row r="77" spans="1:21" x14ac:dyDescent="0.3">
      <c r="A77">
        <v>66</v>
      </c>
      <c r="C77" s="35" t="s">
        <v>142</v>
      </c>
      <c r="E77" s="35">
        <v>254</v>
      </c>
      <c r="F77" s="35">
        <f t="shared" si="14"/>
        <v>448.29015313608261</v>
      </c>
      <c r="G77" s="35">
        <f t="shared" si="15"/>
        <v>1.2248009941889699</v>
      </c>
      <c r="H77" s="35">
        <f t="shared" si="16"/>
        <v>-194.29015313608261</v>
      </c>
      <c r="I77" s="35"/>
      <c r="J77" s="35">
        <f t="shared" si="5"/>
        <v>245.97548779137355</v>
      </c>
      <c r="K77" s="35">
        <f t="shared" si="6"/>
        <v>8.0245122086264473</v>
      </c>
      <c r="L77" s="35">
        <f t="shared" si="12"/>
        <v>3.1592567750497826E-2</v>
      </c>
      <c r="N77" s="35">
        <v>190</v>
      </c>
      <c r="O77" s="35">
        <f t="shared" si="7"/>
        <v>493.16758346976269</v>
      </c>
      <c r="P77" s="35">
        <f t="shared" si="8"/>
        <v>1.1470633017765208</v>
      </c>
      <c r="Q77" s="35">
        <f t="shared" si="9"/>
        <v>-303.16758346976269</v>
      </c>
      <c r="R77" s="35"/>
      <c r="S77" s="35">
        <f t="shared" si="10"/>
        <v>212.31322209655133</v>
      </c>
      <c r="T77" s="35">
        <f t="shared" si="11"/>
        <v>22.313222096551328</v>
      </c>
      <c r="U77" s="35">
        <f t="shared" si="13"/>
        <v>0.11743801103448068</v>
      </c>
    </row>
    <row r="78" spans="1:21" x14ac:dyDescent="0.3">
      <c r="A78">
        <v>67</v>
      </c>
      <c r="C78" s="35" t="s">
        <v>143</v>
      </c>
      <c r="E78" s="35">
        <v>333</v>
      </c>
      <c r="F78" s="35">
        <f t="shared" si="14"/>
        <v>450.41485205836204</v>
      </c>
      <c r="G78" s="35">
        <f t="shared" si="15"/>
        <v>1.404419700123507</v>
      </c>
      <c r="H78" s="35">
        <f t="shared" si="16"/>
        <v>-117.41485205836204</v>
      </c>
      <c r="I78" s="35"/>
      <c r="J78" s="35">
        <f t="shared" si="5"/>
        <v>321.10274982061162</v>
      </c>
      <c r="K78" s="35">
        <f t="shared" si="6"/>
        <v>11.897250179388379</v>
      </c>
      <c r="L78" s="35">
        <f t="shared" si="12"/>
        <v>3.572747801618132E-2</v>
      </c>
      <c r="N78" s="35">
        <v>492</v>
      </c>
      <c r="O78" s="35">
        <f t="shared" si="7"/>
        <v>493.99489833151085</v>
      </c>
      <c r="P78" s="35">
        <f t="shared" si="8"/>
        <v>1.0832418402199311</v>
      </c>
      <c r="Q78" s="35">
        <f t="shared" si="9"/>
        <v>-1.9948983315108535</v>
      </c>
      <c r="R78" s="35"/>
      <c r="S78" s="35">
        <f t="shared" si="10"/>
        <v>496.22728741420553</v>
      </c>
      <c r="T78" s="35">
        <f t="shared" si="11"/>
        <v>4.2272874142055343</v>
      </c>
      <c r="U78" s="35">
        <f t="shared" si="13"/>
        <v>8.5920475898486476E-3</v>
      </c>
    </row>
    <row r="79" spans="1:21" x14ac:dyDescent="0.3">
      <c r="A79">
        <v>68</v>
      </c>
      <c r="C79" s="35" t="s">
        <v>144</v>
      </c>
      <c r="E79" s="35">
        <v>366</v>
      </c>
      <c r="F79" s="35">
        <f t="shared" si="14"/>
        <v>451.29520228134049</v>
      </c>
      <c r="G79" s="35">
        <f t="shared" si="15"/>
        <v>1.2998159685599409</v>
      </c>
      <c r="H79" s="35">
        <f t="shared" si="16"/>
        <v>-85.295202281340494</v>
      </c>
      <c r="I79" s="35"/>
      <c r="J79" s="35">
        <f t="shared" si="5"/>
        <v>372.92854765673934</v>
      </c>
      <c r="K79" s="35">
        <f t="shared" si="6"/>
        <v>6.9285476567393403</v>
      </c>
      <c r="L79" s="35">
        <f t="shared" si="12"/>
        <v>1.8930458078522786E-2</v>
      </c>
      <c r="N79" s="35">
        <v>507</v>
      </c>
      <c r="O79" s="35">
        <f t="shared" si="7"/>
        <v>496.65827186401674</v>
      </c>
      <c r="P79" s="35">
        <f t="shared" si="8"/>
        <v>1.3986345096716839</v>
      </c>
      <c r="Q79" s="35">
        <f t="shared" si="9"/>
        <v>10.34172813598326</v>
      </c>
      <c r="R79" s="35"/>
      <c r="S79" s="35">
        <f t="shared" si="10"/>
        <v>486.10960624234616</v>
      </c>
      <c r="T79" s="35">
        <f t="shared" si="11"/>
        <v>20.89039375765384</v>
      </c>
      <c r="U79" s="35">
        <f t="shared" si="13"/>
        <v>4.1203932460855699E-2</v>
      </c>
    </row>
    <row r="80" spans="1:21" x14ac:dyDescent="0.3">
      <c r="A80">
        <v>69</v>
      </c>
      <c r="C80" s="35" t="s">
        <v>145</v>
      </c>
      <c r="E80" s="35">
        <v>609</v>
      </c>
      <c r="F80" s="35">
        <f t="shared" si="14"/>
        <v>454.00657986466786</v>
      </c>
      <c r="G80" s="35">
        <f t="shared" si="15"/>
        <v>1.581562222970587</v>
      </c>
      <c r="H80" s="35">
        <f t="shared" si="16"/>
        <v>154.99342013533214</v>
      </c>
      <c r="I80" s="35"/>
      <c r="J80" s="35">
        <f t="shared" si="5"/>
        <v>590.33821497939823</v>
      </c>
      <c r="K80" s="35">
        <f t="shared" si="6"/>
        <v>18.661785020601769</v>
      </c>
      <c r="L80" s="35">
        <f t="shared" si="12"/>
        <v>3.0643325156981559E-2</v>
      </c>
      <c r="N80" s="35">
        <v>300</v>
      </c>
      <c r="O80" s="35">
        <f t="shared" si="7"/>
        <v>497.49281729565564</v>
      </c>
      <c r="P80" s="35">
        <f t="shared" si="8"/>
        <v>1.2860429067072765</v>
      </c>
      <c r="Q80" s="35">
        <f t="shared" si="9"/>
        <v>-197.49281729565564</v>
      </c>
      <c r="R80" s="35"/>
      <c r="S80" s="35">
        <f t="shared" si="10"/>
        <v>307.45763344411398</v>
      </c>
      <c r="T80" s="35">
        <f t="shared" si="11"/>
        <v>7.4576334441139807</v>
      </c>
      <c r="U80" s="35">
        <f t="shared" si="13"/>
        <v>2.4858778147046602E-2</v>
      </c>
    </row>
    <row r="81" spans="1:21" x14ac:dyDescent="0.3">
      <c r="A81">
        <v>70</v>
      </c>
      <c r="C81" s="35" t="s">
        <v>146</v>
      </c>
      <c r="E81" s="35">
        <v>749</v>
      </c>
      <c r="F81" s="35">
        <f t="shared" si="14"/>
        <v>455.20010884092181</v>
      </c>
      <c r="G81" s="35">
        <f t="shared" si="15"/>
        <v>1.5041111838480576</v>
      </c>
      <c r="H81" s="35">
        <f t="shared" si="16"/>
        <v>293.79989115907819</v>
      </c>
      <c r="I81" s="35"/>
      <c r="J81" s="35">
        <f t="shared" si="5"/>
        <v>754.13005805436694</v>
      </c>
      <c r="K81" s="35">
        <f t="shared" si="6"/>
        <v>5.1300580543669412</v>
      </c>
      <c r="L81" s="35">
        <f t="shared" si="12"/>
        <v>6.8492096854031259E-3</v>
      </c>
      <c r="N81" s="35">
        <v>702</v>
      </c>
      <c r="O81" s="35">
        <f t="shared" si="7"/>
        <v>498.50924752267088</v>
      </c>
      <c r="P81" s="35">
        <f t="shared" si="8"/>
        <v>1.2322284916295712</v>
      </c>
      <c r="Q81" s="35">
        <f t="shared" si="9"/>
        <v>203.49075247732912</v>
      </c>
      <c r="R81" s="35"/>
      <c r="S81" s="35">
        <f t="shared" si="10"/>
        <v>705.56445925888306</v>
      </c>
      <c r="T81" s="35">
        <f t="shared" si="11"/>
        <v>3.5644592588830619</v>
      </c>
      <c r="U81" s="35">
        <f t="shared" si="13"/>
        <v>5.0775772918562135E-3</v>
      </c>
    </row>
    <row r="82" spans="1:21" x14ac:dyDescent="0.3">
      <c r="A82">
        <v>71</v>
      </c>
      <c r="C82" s="35" t="s">
        <v>147</v>
      </c>
      <c r="E82" s="35">
        <v>793</v>
      </c>
      <c r="F82" s="35">
        <f t="shared" si="14"/>
        <v>456.11048589158503</v>
      </c>
      <c r="G82" s="35">
        <f t="shared" si="15"/>
        <v>1.3856024581994477</v>
      </c>
      <c r="H82" s="35">
        <f t="shared" si="16"/>
        <v>336.88951410841497</v>
      </c>
      <c r="I82" s="35"/>
      <c r="J82" s="35">
        <f t="shared" si="5"/>
        <v>800.84956082467181</v>
      </c>
      <c r="K82" s="35">
        <f t="shared" si="6"/>
        <v>7.849560824671812</v>
      </c>
      <c r="L82" s="35">
        <f t="shared" si="12"/>
        <v>9.8985634611246046E-3</v>
      </c>
      <c r="N82" s="35">
        <v>698</v>
      </c>
      <c r="O82" s="35">
        <f t="shared" si="7"/>
        <v>499.90684772285005</v>
      </c>
      <c r="P82" s="35">
        <f t="shared" si="8"/>
        <v>1.2652365154961138</v>
      </c>
      <c r="Q82" s="35">
        <f t="shared" si="9"/>
        <v>198.09315227714995</v>
      </c>
      <c r="R82" s="35"/>
      <c r="S82" s="35">
        <f t="shared" si="10"/>
        <v>695.81367583167798</v>
      </c>
      <c r="T82" s="35">
        <f t="shared" si="11"/>
        <v>2.1863241683220167</v>
      </c>
      <c r="U82" s="35">
        <f t="shared" si="13"/>
        <v>3.1322695821232329E-3</v>
      </c>
    </row>
    <row r="83" spans="1:21" x14ac:dyDescent="0.3">
      <c r="A83">
        <v>72</v>
      </c>
      <c r="C83" s="35" t="s">
        <v>148</v>
      </c>
      <c r="E83" s="35">
        <v>1005</v>
      </c>
      <c r="F83" s="35">
        <f t="shared" si="14"/>
        <v>457.44093377089939</v>
      </c>
      <c r="G83" s="35">
        <f t="shared" si="15"/>
        <v>1.3745936606720159</v>
      </c>
      <c r="H83" s="35">
        <f t="shared" si="16"/>
        <v>547.55906622910061</v>
      </c>
      <c r="I83" s="35"/>
      <c r="J83" s="35">
        <f t="shared" si="5"/>
        <v>1005.7291802803974</v>
      </c>
      <c r="K83" s="35">
        <f t="shared" si="6"/>
        <v>0.72918028039737237</v>
      </c>
      <c r="L83" s="35">
        <f t="shared" si="12"/>
        <v>7.2555251780833069E-4</v>
      </c>
      <c r="N83" s="35">
        <v>694</v>
      </c>
      <c r="O83" s="35">
        <f t="shared" si="7"/>
        <v>501.22469661575195</v>
      </c>
      <c r="P83" s="35">
        <f t="shared" si="8"/>
        <v>1.2757378922087157</v>
      </c>
      <c r="Q83" s="35">
        <f t="shared" si="9"/>
        <v>192.77530338424805</v>
      </c>
      <c r="R83" s="35"/>
      <c r="S83" s="35">
        <f t="shared" si="10"/>
        <v>693.30442931693653</v>
      </c>
      <c r="T83" s="35">
        <f t="shared" si="11"/>
        <v>0.69557068306346537</v>
      </c>
      <c r="U83" s="35">
        <f t="shared" si="13"/>
        <v>1.0022632320799212E-3</v>
      </c>
    </row>
    <row r="84" spans="1:21" x14ac:dyDescent="0.3">
      <c r="A84">
        <v>73</v>
      </c>
      <c r="C84" s="35" t="s">
        <v>149</v>
      </c>
      <c r="E84" s="35">
        <v>252</v>
      </c>
      <c r="F84" s="35">
        <f t="shared" si="14"/>
        <v>458.47319771488048</v>
      </c>
      <c r="G84" s="35">
        <f t="shared" si="15"/>
        <v>1.3062649993921349</v>
      </c>
      <c r="H84" s="35">
        <f t="shared" si="16"/>
        <v>-206.47319771488048</v>
      </c>
      <c r="I84" s="35"/>
      <c r="J84" s="35">
        <f t="shared" si="5"/>
        <v>256.52582693678664</v>
      </c>
      <c r="K84" s="35">
        <f t="shared" si="6"/>
        <v>4.5258269367866433</v>
      </c>
      <c r="L84" s="35">
        <f t="shared" si="12"/>
        <v>1.79596307015343E-2</v>
      </c>
      <c r="N84" s="35">
        <v>520</v>
      </c>
      <c r="O84" s="35">
        <f t="shared" si="7"/>
        <v>502.55957207917646</v>
      </c>
      <c r="P84" s="35">
        <f t="shared" si="8"/>
        <v>1.2875416909311244</v>
      </c>
      <c r="Q84" s="35">
        <f t="shared" si="9"/>
        <v>17.440427920823538</v>
      </c>
      <c r="R84" s="35"/>
      <c r="S84" s="35">
        <f t="shared" si="10"/>
        <v>519.21816190726372</v>
      </c>
      <c r="T84" s="35">
        <f t="shared" si="11"/>
        <v>0.78183809273627958</v>
      </c>
      <c r="U84" s="35">
        <f t="shared" si="13"/>
        <v>1.5035347937236146E-3</v>
      </c>
    </row>
    <row r="85" spans="1:21" x14ac:dyDescent="0.3">
      <c r="A85">
        <v>74</v>
      </c>
      <c r="C85" s="35" t="s">
        <v>150</v>
      </c>
      <c r="E85" s="35">
        <v>258</v>
      </c>
      <c r="F85" s="35">
        <f t="shared" si="14"/>
        <v>459.71585871567379</v>
      </c>
      <c r="G85" s="35">
        <f t="shared" si="15"/>
        <v>1.2935697063328142</v>
      </c>
      <c r="H85" s="35">
        <f t="shared" si="16"/>
        <v>-201.71585871567379</v>
      </c>
      <c r="I85" s="35"/>
      <c r="J85" s="35">
        <f t="shared" si="5"/>
        <v>258.84088723856178</v>
      </c>
      <c r="K85" s="35">
        <f t="shared" si="6"/>
        <v>0.84088723856177694</v>
      </c>
      <c r="L85" s="35">
        <f t="shared" si="12"/>
        <v>3.2592528626425462E-3</v>
      </c>
      <c r="N85" s="35">
        <v>515</v>
      </c>
      <c r="O85" s="35">
        <f t="shared" si="7"/>
        <v>503.50348857042917</v>
      </c>
      <c r="P85" s="35">
        <f t="shared" si="8"/>
        <v>1.2189544525720988</v>
      </c>
      <c r="Q85" s="35">
        <f t="shared" si="9"/>
        <v>11.49651142957083</v>
      </c>
      <c r="R85" s="35"/>
      <c r="S85" s="35">
        <f t="shared" si="10"/>
        <v>519.54295408501616</v>
      </c>
      <c r="T85" s="35">
        <f t="shared" si="11"/>
        <v>4.5429540850161629</v>
      </c>
      <c r="U85" s="35">
        <f t="shared" si="13"/>
        <v>8.8212700679925499E-3</v>
      </c>
    </row>
    <row r="86" spans="1:21" x14ac:dyDescent="0.3">
      <c r="A86">
        <v>75</v>
      </c>
      <c r="C86" s="35" t="s">
        <v>151</v>
      </c>
      <c r="E86" s="35">
        <v>418</v>
      </c>
      <c r="F86" s="35">
        <f t="shared" si="14"/>
        <v>461.12398537821065</v>
      </c>
      <c r="G86" s="35">
        <f t="shared" si="15"/>
        <v>1.3164351576099744</v>
      </c>
      <c r="H86" s="35">
        <f t="shared" si="16"/>
        <v>-43.123985378210648</v>
      </c>
      <c r="I86" s="35"/>
      <c r="J86" s="35">
        <f t="shared" si="5"/>
        <v>416.48548071375041</v>
      </c>
      <c r="K86" s="35">
        <f t="shared" si="6"/>
        <v>1.5145192862495946</v>
      </c>
      <c r="L86" s="35">
        <f t="shared" si="12"/>
        <v>3.6232518809798915E-3</v>
      </c>
      <c r="N86" s="35">
        <v>522</v>
      </c>
      <c r="O86" s="35">
        <f t="shared" si="7"/>
        <v>505.1745284005911</v>
      </c>
      <c r="P86" s="35">
        <f t="shared" si="8"/>
        <v>1.3091902314975159</v>
      </c>
      <c r="Q86" s="35">
        <f t="shared" si="9"/>
        <v>16.8254715994089</v>
      </c>
      <c r="R86" s="35"/>
      <c r="S86" s="35">
        <f t="shared" si="10"/>
        <v>516.02313009982993</v>
      </c>
      <c r="T86" s="35">
        <f t="shared" si="11"/>
        <v>5.9768699001700725</v>
      </c>
      <c r="U86" s="35">
        <f t="shared" si="13"/>
        <v>1.1449942337490561E-2</v>
      </c>
    </row>
    <row r="87" spans="1:21" x14ac:dyDescent="0.3">
      <c r="A87">
        <v>76</v>
      </c>
      <c r="C87" s="35" t="s">
        <v>152</v>
      </c>
      <c r="E87" s="35">
        <v>248</v>
      </c>
      <c r="F87" s="35">
        <f t="shared" si="14"/>
        <v>461.38575140403037</v>
      </c>
      <c r="G87" s="35">
        <f t="shared" si="15"/>
        <v>1.105924277733582</v>
      </c>
      <c r="H87" s="35">
        <f t="shared" si="16"/>
        <v>-213.38575140403037</v>
      </c>
      <c r="I87" s="35"/>
      <c r="J87" s="35">
        <f t="shared" si="5"/>
        <v>261.94342861085664</v>
      </c>
      <c r="K87" s="35">
        <f t="shared" si="6"/>
        <v>13.943428610856643</v>
      </c>
      <c r="L87" s="35">
        <f t="shared" si="12"/>
        <v>5.6223502463131625E-2</v>
      </c>
      <c r="N87" s="35">
        <v>528</v>
      </c>
      <c r="O87" s="35">
        <f t="shared" si="7"/>
        <v>507.46056434459189</v>
      </c>
      <c r="P87" s="35">
        <f t="shared" si="8"/>
        <v>1.5041676364903849</v>
      </c>
      <c r="Q87" s="35">
        <f t="shared" si="9"/>
        <v>20.539435655408113</v>
      </c>
      <c r="R87" s="35"/>
      <c r="S87" s="35">
        <f t="shared" si="10"/>
        <v>515.08544884309777</v>
      </c>
      <c r="T87" s="35">
        <f t="shared" si="11"/>
        <v>12.914551156902235</v>
      </c>
      <c r="U87" s="35">
        <f t="shared" si="13"/>
        <v>2.4459377191102718E-2</v>
      </c>
    </row>
    <row r="88" spans="1:21" x14ac:dyDescent="0.3">
      <c r="A88">
        <v>77</v>
      </c>
      <c r="C88" s="35" t="s">
        <v>153</v>
      </c>
      <c r="E88" s="35">
        <v>158</v>
      </c>
      <c r="F88" s="35">
        <f t="shared" ref="F88:F119" si="17">$E$5*(E88-H76)+(1-$E$5)*(F87+G87)</f>
        <v>461.66629059333309</v>
      </c>
      <c r="G88" s="35">
        <f t="shared" ref="G88:G119" si="18">$F$5*(F88-F87)+(1-$F$5)*G87</f>
        <v>0.94117825837535996</v>
      </c>
      <c r="H88" s="35">
        <f t="shared" ref="H88:H119" si="19">$G$5*(E88-F88)+(1-$G$5)*(H87)</f>
        <v>-303.66629059333309</v>
      </c>
      <c r="I88" s="35"/>
      <c r="J88" s="35">
        <f t="shared" si="5"/>
        <v>168.91214079382905</v>
      </c>
      <c r="K88" s="35">
        <f t="shared" si="6"/>
        <v>10.912140793829053</v>
      </c>
      <c r="L88" s="35">
        <f t="shared" si="12"/>
        <v>6.9064182239424385E-2</v>
      </c>
      <c r="N88" s="35">
        <v>414</v>
      </c>
      <c r="O88" s="35">
        <f t="shared" si="7"/>
        <v>509.37368773904109</v>
      </c>
      <c r="P88" s="35">
        <f t="shared" si="8"/>
        <v>1.5857947874550617</v>
      </c>
      <c r="Q88" s="35">
        <f t="shared" si="9"/>
        <v>-95.373687739041088</v>
      </c>
      <c r="R88" s="35"/>
      <c r="S88" s="35">
        <f t="shared" si="10"/>
        <v>408.59333240708509</v>
      </c>
      <c r="T88" s="35">
        <f t="shared" si="11"/>
        <v>5.4066675929149142</v>
      </c>
      <c r="U88" s="35">
        <f t="shared" si="13"/>
        <v>1.3059583557765493E-2</v>
      </c>
    </row>
    <row r="89" spans="1:21" x14ac:dyDescent="0.3">
      <c r="A89">
        <v>78</v>
      </c>
      <c r="C89" s="35" t="s">
        <v>154</v>
      </c>
      <c r="E89" s="35">
        <v>259</v>
      </c>
      <c r="F89" s="35">
        <f t="shared" si="17"/>
        <v>461.90271498157614</v>
      </c>
      <c r="G89" s="35">
        <f t="shared" si="18"/>
        <v>0.80051010679495505</v>
      </c>
      <c r="H89" s="35">
        <f t="shared" si="19"/>
        <v>-202.90271498157614</v>
      </c>
      <c r="I89" s="35"/>
      <c r="J89" s="35">
        <f t="shared" ref="J89:J152" si="20">F88+G88+H77</f>
        <v>268.31731571562585</v>
      </c>
      <c r="K89" s="35">
        <f t="shared" ref="K89:K152" si="21">ABS(E89-J89)</f>
        <v>9.3173157156258526</v>
      </c>
      <c r="L89" s="35">
        <f t="shared" si="12"/>
        <v>3.5974191952223372E-2</v>
      </c>
      <c r="N89" s="35">
        <v>210</v>
      </c>
      <c r="O89" s="35">
        <f t="shared" ref="O89:O152" si="22">$N$5*(N89-Q77)+(1-$N$5)*(O88+P88)</f>
        <v>511.12650141186032</v>
      </c>
      <c r="P89" s="35">
        <f t="shared" ref="P89:P152" si="23">$O$5*(O89-O88)+(1-$O$5)*P88</f>
        <v>1.6191315861288826</v>
      </c>
      <c r="Q89" s="35">
        <f t="shared" ref="Q89:Q152" si="24">$P$5*(N89-O89)+(1-$P$5)*(Q88)</f>
        <v>-301.12650141186032</v>
      </c>
      <c r="R89" s="35"/>
      <c r="S89" s="35">
        <f t="shared" ref="S89:S152" si="25">O88+P88+Q77</f>
        <v>207.79189905673348</v>
      </c>
      <c r="T89" s="35">
        <f t="shared" ref="T89:T152" si="26">ABS(N89-S89)</f>
        <v>2.2081009432665155</v>
      </c>
      <c r="U89" s="35">
        <f t="shared" si="13"/>
        <v>1.0514766396507216E-2</v>
      </c>
    </row>
    <row r="90" spans="1:21" x14ac:dyDescent="0.3">
      <c r="A90">
        <v>79</v>
      </c>
      <c r="C90" s="35" t="s">
        <v>155</v>
      </c>
      <c r="E90" s="35">
        <v>348</v>
      </c>
      <c r="F90" s="35">
        <f t="shared" si="17"/>
        <v>462.90833025597328</v>
      </c>
      <c r="G90" s="35">
        <f t="shared" si="18"/>
        <v>0.84144888844474219</v>
      </c>
      <c r="H90" s="35">
        <f t="shared" si="19"/>
        <v>-114.90833025597328</v>
      </c>
      <c r="I90" s="35"/>
      <c r="J90" s="35">
        <f t="shared" si="20"/>
        <v>345.28837303000904</v>
      </c>
      <c r="K90" s="35">
        <f t="shared" si="21"/>
        <v>2.7116269699909594</v>
      </c>
      <c r="L90" s="35">
        <f t="shared" ref="L90:L153" si="27">K90/E90</f>
        <v>7.7920315229625271E-3</v>
      </c>
      <c r="N90" s="35">
        <v>530</v>
      </c>
      <c r="O90" s="35">
        <f t="shared" si="22"/>
        <v>514.20163112610373</v>
      </c>
      <c r="P90" s="35">
        <f t="shared" si="23"/>
        <v>1.9097473231491706</v>
      </c>
      <c r="Q90" s="35">
        <f t="shared" si="24"/>
        <v>15.798368873896266</v>
      </c>
      <c r="R90" s="35"/>
      <c r="S90" s="35">
        <f t="shared" si="25"/>
        <v>510.75073466647837</v>
      </c>
      <c r="T90" s="35">
        <f t="shared" si="26"/>
        <v>19.249265333521635</v>
      </c>
      <c r="U90" s="35">
        <f t="shared" ref="U90:U153" si="28">T90/N90</f>
        <v>3.6319368553814402E-2</v>
      </c>
    </row>
    <row r="91" spans="1:21" x14ac:dyDescent="0.3">
      <c r="A91">
        <v>80</v>
      </c>
      <c r="C91" s="35" t="s">
        <v>156</v>
      </c>
      <c r="E91" s="35">
        <v>375</v>
      </c>
      <c r="F91" s="35">
        <f t="shared" si="17"/>
        <v>463.4884778760881</v>
      </c>
      <c r="G91" s="35">
        <f t="shared" si="18"/>
        <v>0.78929342257311008</v>
      </c>
      <c r="H91" s="35">
        <f t="shared" si="19"/>
        <v>-88.488477876088098</v>
      </c>
      <c r="I91" s="35"/>
      <c r="J91" s="35">
        <f t="shared" si="20"/>
        <v>378.45457686307753</v>
      </c>
      <c r="K91" s="35">
        <f t="shared" si="21"/>
        <v>3.4545768630775342</v>
      </c>
      <c r="L91" s="35">
        <f t="shared" si="27"/>
        <v>9.2122049682067577E-3</v>
      </c>
      <c r="N91" s="35">
        <v>530</v>
      </c>
      <c r="O91" s="35">
        <f t="shared" si="22"/>
        <v>516.3796624633718</v>
      </c>
      <c r="P91" s="35">
        <f t="shared" si="23"/>
        <v>1.9632965379375782</v>
      </c>
      <c r="Q91" s="35">
        <f t="shared" si="24"/>
        <v>13.620337536628199</v>
      </c>
      <c r="R91" s="35"/>
      <c r="S91" s="35">
        <f t="shared" si="25"/>
        <v>526.45310658523613</v>
      </c>
      <c r="T91" s="35">
        <f t="shared" si="26"/>
        <v>3.546893414763872</v>
      </c>
      <c r="U91" s="35">
        <f t="shared" si="28"/>
        <v>6.6922517259695698E-3</v>
      </c>
    </row>
    <row r="92" spans="1:21" x14ac:dyDescent="0.3">
      <c r="A92">
        <v>81</v>
      </c>
      <c r="C92" s="35" t="s">
        <v>157</v>
      </c>
      <c r="E92" s="35">
        <v>626</v>
      </c>
      <c r="F92" s="35">
        <f t="shared" si="17"/>
        <v>464.78673268013716</v>
      </c>
      <c r="G92" s="35">
        <f t="shared" si="18"/>
        <v>0.89088159369530784</v>
      </c>
      <c r="H92" s="35">
        <f t="shared" si="19"/>
        <v>161.21326731986284</v>
      </c>
      <c r="I92" s="35"/>
      <c r="J92" s="35">
        <f t="shared" si="20"/>
        <v>619.27119143399341</v>
      </c>
      <c r="K92" s="35">
        <f t="shared" si="21"/>
        <v>6.7288085660065917</v>
      </c>
      <c r="L92" s="35">
        <f t="shared" si="27"/>
        <v>1.074889547285398E-2</v>
      </c>
      <c r="N92" s="35">
        <v>312</v>
      </c>
      <c r="O92" s="35">
        <f t="shared" si="22"/>
        <v>517.67354177765355</v>
      </c>
      <c r="P92" s="35">
        <f t="shared" si="23"/>
        <v>1.8296815448477595</v>
      </c>
      <c r="Q92" s="35">
        <f t="shared" si="24"/>
        <v>-205.67354177765355</v>
      </c>
      <c r="R92" s="35"/>
      <c r="S92" s="35">
        <f t="shared" si="25"/>
        <v>320.85014170565375</v>
      </c>
      <c r="T92" s="35">
        <f t="shared" si="26"/>
        <v>8.8501417056537548</v>
      </c>
      <c r="U92" s="35">
        <f t="shared" si="28"/>
        <v>2.836583880017229E-2</v>
      </c>
    </row>
    <row r="93" spans="1:21" x14ac:dyDescent="0.3">
      <c r="A93">
        <v>82</v>
      </c>
      <c r="C93" s="35" t="s">
        <v>158</v>
      </c>
      <c r="E93" s="35">
        <v>763</v>
      </c>
      <c r="F93" s="35">
        <f t="shared" si="17"/>
        <v>465.94405277977609</v>
      </c>
      <c r="G93" s="35">
        <f t="shared" si="18"/>
        <v>0.94406244693971331</v>
      </c>
      <c r="H93" s="35">
        <f t="shared" si="19"/>
        <v>297.05594722022391</v>
      </c>
      <c r="I93" s="35"/>
      <c r="J93" s="35">
        <f t="shared" si="20"/>
        <v>759.47750543291068</v>
      </c>
      <c r="K93" s="35">
        <f t="shared" si="21"/>
        <v>3.5224945670893248</v>
      </c>
      <c r="L93" s="35">
        <f t="shared" si="27"/>
        <v>4.6166377026072413E-3</v>
      </c>
      <c r="N93" s="35">
        <v>714</v>
      </c>
      <c r="O93" s="35">
        <f t="shared" si="22"/>
        <v>518.82292660977134</v>
      </c>
      <c r="P93" s="35">
        <f t="shared" si="23"/>
        <v>1.693895016867452</v>
      </c>
      <c r="Q93" s="35">
        <f t="shared" si="24"/>
        <v>195.17707339022866</v>
      </c>
      <c r="R93" s="35"/>
      <c r="S93" s="35">
        <f t="shared" si="25"/>
        <v>722.99397579983042</v>
      </c>
      <c r="T93" s="35">
        <f t="shared" si="26"/>
        <v>8.9939757998304231</v>
      </c>
      <c r="U93" s="35">
        <f t="shared" si="28"/>
        <v>1.259660476166726E-2</v>
      </c>
    </row>
    <row r="94" spans="1:21" x14ac:dyDescent="0.3">
      <c r="A94">
        <v>83</v>
      </c>
      <c r="C94" s="35" t="s">
        <v>159</v>
      </c>
      <c r="E94" s="35">
        <v>820</v>
      </c>
      <c r="F94" s="35">
        <f t="shared" si="17"/>
        <v>468.11516160549354</v>
      </c>
      <c r="G94" s="35">
        <f t="shared" si="18"/>
        <v>1.1889796489888338</v>
      </c>
      <c r="H94" s="35">
        <f t="shared" si="19"/>
        <v>351.88483839450646</v>
      </c>
      <c r="I94" s="35"/>
      <c r="J94" s="35">
        <f t="shared" si="20"/>
        <v>803.77762933513077</v>
      </c>
      <c r="K94" s="35">
        <f t="shared" si="21"/>
        <v>16.222370664869231</v>
      </c>
      <c r="L94" s="35">
        <f t="shared" si="27"/>
        <v>1.9783378859596624E-2</v>
      </c>
      <c r="N94" s="35">
        <v>715</v>
      </c>
      <c r="O94" s="35">
        <f t="shared" si="22"/>
        <v>520.2437662577513</v>
      </c>
      <c r="P94" s="35">
        <f t="shared" si="23"/>
        <v>1.6393934445478873</v>
      </c>
      <c r="Q94" s="35">
        <f t="shared" si="24"/>
        <v>194.7562337422487</v>
      </c>
      <c r="R94" s="35"/>
      <c r="S94" s="35">
        <f t="shared" si="25"/>
        <v>718.60997390378884</v>
      </c>
      <c r="T94" s="35">
        <f t="shared" si="26"/>
        <v>3.6099739037888412</v>
      </c>
      <c r="U94" s="35">
        <f t="shared" si="28"/>
        <v>5.048914550753624E-3</v>
      </c>
    </row>
    <row r="95" spans="1:21" x14ac:dyDescent="0.3">
      <c r="A95">
        <v>84</v>
      </c>
      <c r="C95" s="35" t="s">
        <v>160</v>
      </c>
      <c r="E95" s="35">
        <v>1018</v>
      </c>
      <c r="F95" s="35">
        <f t="shared" si="17"/>
        <v>469.39012727770347</v>
      </c>
      <c r="G95" s="35">
        <f t="shared" si="18"/>
        <v>1.2061423712680184</v>
      </c>
      <c r="H95" s="35">
        <f t="shared" si="19"/>
        <v>548.60987272229659</v>
      </c>
      <c r="I95" s="35"/>
      <c r="J95" s="35">
        <f t="shared" si="20"/>
        <v>1016.863207483583</v>
      </c>
      <c r="K95" s="35">
        <f t="shared" si="21"/>
        <v>1.1367925164170174</v>
      </c>
      <c r="L95" s="35">
        <f t="shared" si="27"/>
        <v>1.11669205934874E-3</v>
      </c>
      <c r="N95" s="35">
        <v>714</v>
      </c>
      <c r="O95" s="35">
        <f t="shared" si="22"/>
        <v>521.83335411206838</v>
      </c>
      <c r="P95" s="35">
        <f t="shared" si="23"/>
        <v>1.6294522996843275</v>
      </c>
      <c r="Q95" s="35">
        <f t="shared" si="24"/>
        <v>192.16664588793162</v>
      </c>
      <c r="R95" s="35"/>
      <c r="S95" s="35">
        <f t="shared" si="25"/>
        <v>714.65846308654727</v>
      </c>
      <c r="T95" s="35">
        <f t="shared" si="26"/>
        <v>0.65846308654727181</v>
      </c>
      <c r="U95" s="35">
        <f t="shared" si="28"/>
        <v>9.2221720804940032E-4</v>
      </c>
    </row>
    <row r="96" spans="1:21" x14ac:dyDescent="0.3">
      <c r="A96">
        <v>85</v>
      </c>
      <c r="C96" s="35" t="s">
        <v>161</v>
      </c>
      <c r="E96" s="35">
        <v>262</v>
      </c>
      <c r="F96" s="35">
        <f t="shared" si="17"/>
        <v>470.43568228585241</v>
      </c>
      <c r="G96" s="35">
        <f t="shared" si="18"/>
        <v>1.1740892978554645</v>
      </c>
      <c r="H96" s="35">
        <f t="shared" si="19"/>
        <v>-208.43568228585241</v>
      </c>
      <c r="I96" s="35"/>
      <c r="J96" s="35">
        <f t="shared" si="20"/>
        <v>264.123071934091</v>
      </c>
      <c r="K96" s="35">
        <f t="shared" si="21"/>
        <v>2.1230719340910014</v>
      </c>
      <c r="L96" s="35">
        <f t="shared" si="27"/>
        <v>8.103327992713745E-3</v>
      </c>
      <c r="N96" s="35">
        <v>537</v>
      </c>
      <c r="O96" s="35">
        <f t="shared" si="22"/>
        <v>523.16756907238641</v>
      </c>
      <c r="P96" s="35">
        <f t="shared" si="23"/>
        <v>1.5705232287472979</v>
      </c>
      <c r="Q96" s="35">
        <f t="shared" si="24"/>
        <v>13.832430927613586</v>
      </c>
      <c r="R96" s="35"/>
      <c r="S96" s="35">
        <f t="shared" si="25"/>
        <v>540.90323433257618</v>
      </c>
      <c r="T96" s="35">
        <f t="shared" si="26"/>
        <v>3.9032343325761758</v>
      </c>
      <c r="U96" s="35">
        <f t="shared" si="28"/>
        <v>7.2685927980934376E-3</v>
      </c>
    </row>
    <row r="97" spans="1:21" x14ac:dyDescent="0.3">
      <c r="A97">
        <v>86</v>
      </c>
      <c r="C97" s="35" t="s">
        <v>162</v>
      </c>
      <c r="E97" s="35">
        <v>278</v>
      </c>
      <c r="F97" s="35">
        <f t="shared" si="17"/>
        <v>472.22290914953078</v>
      </c>
      <c r="G97" s="35">
        <f t="shared" si="18"/>
        <v>1.2964709288107155</v>
      </c>
      <c r="H97" s="35">
        <f t="shared" si="19"/>
        <v>-194.22290914953078</v>
      </c>
      <c r="I97" s="35"/>
      <c r="J97" s="35">
        <f t="shared" si="20"/>
        <v>269.89391286803408</v>
      </c>
      <c r="K97" s="35">
        <f t="shared" si="21"/>
        <v>8.1060871319659213</v>
      </c>
      <c r="L97" s="35">
        <f t="shared" si="27"/>
        <v>2.9158586805632811E-2</v>
      </c>
      <c r="N97" s="35">
        <v>538</v>
      </c>
      <c r="O97" s="35">
        <f t="shared" si="22"/>
        <v>524.8716253798741</v>
      </c>
      <c r="P97" s="35">
        <f t="shared" si="23"/>
        <v>1.5971762946718953</v>
      </c>
      <c r="Q97" s="35">
        <f t="shared" si="24"/>
        <v>13.128374620125896</v>
      </c>
      <c r="R97" s="35"/>
      <c r="S97" s="35">
        <f t="shared" si="25"/>
        <v>536.23460373070452</v>
      </c>
      <c r="T97" s="35">
        <f t="shared" si="26"/>
        <v>1.7653962692954792</v>
      </c>
      <c r="U97" s="35">
        <f t="shared" si="28"/>
        <v>3.2814057050101846E-3</v>
      </c>
    </row>
    <row r="98" spans="1:21" x14ac:dyDescent="0.3">
      <c r="A98">
        <v>87</v>
      </c>
      <c r="C98" s="35" t="s">
        <v>163</v>
      </c>
      <c r="E98" s="35">
        <v>427</v>
      </c>
      <c r="F98" s="35">
        <f t="shared" si="17"/>
        <v>473.26255529869695</v>
      </c>
      <c r="G98" s="35">
        <f t="shared" si="18"/>
        <v>1.2452089655016525</v>
      </c>
      <c r="H98" s="35">
        <f t="shared" si="19"/>
        <v>-46.262555298696952</v>
      </c>
      <c r="I98" s="35"/>
      <c r="J98" s="35">
        <f t="shared" si="20"/>
        <v>430.39539470013085</v>
      </c>
      <c r="K98" s="35">
        <f t="shared" si="21"/>
        <v>3.3953947001308507</v>
      </c>
      <c r="L98" s="35">
        <f t="shared" si="27"/>
        <v>7.9517440284094867E-3</v>
      </c>
      <c r="N98" s="35">
        <v>547</v>
      </c>
      <c r="O98" s="35">
        <f t="shared" si="22"/>
        <v>526.74909970581825</v>
      </c>
      <c r="P98" s="35">
        <f t="shared" si="23"/>
        <v>1.653123494994885</v>
      </c>
      <c r="Q98" s="35">
        <f t="shared" si="24"/>
        <v>20.250900294181747</v>
      </c>
      <c r="R98" s="35"/>
      <c r="S98" s="35">
        <f t="shared" si="25"/>
        <v>543.29427327395479</v>
      </c>
      <c r="T98" s="35">
        <f t="shared" si="26"/>
        <v>3.7057267260452136</v>
      </c>
      <c r="U98" s="35">
        <f t="shared" si="28"/>
        <v>6.7746375247627307E-3</v>
      </c>
    </row>
    <row r="99" spans="1:21" x14ac:dyDescent="0.3">
      <c r="A99">
        <v>88</v>
      </c>
      <c r="C99" s="35" t="s">
        <v>164</v>
      </c>
      <c r="E99" s="35">
        <v>265</v>
      </c>
      <c r="F99" s="35">
        <f t="shared" si="17"/>
        <v>474.80109192728685</v>
      </c>
      <c r="G99" s="35">
        <f t="shared" si="18"/>
        <v>1.3037568670070057</v>
      </c>
      <c r="H99" s="35">
        <f t="shared" si="19"/>
        <v>-209.80109192728685</v>
      </c>
      <c r="I99" s="35"/>
      <c r="J99" s="35">
        <f t="shared" si="20"/>
        <v>261.12201286016824</v>
      </c>
      <c r="K99" s="35">
        <f t="shared" si="21"/>
        <v>3.8779871398317596</v>
      </c>
      <c r="L99" s="35">
        <f t="shared" si="27"/>
        <v>1.4633913735214187E-2</v>
      </c>
      <c r="N99" s="35">
        <v>545</v>
      </c>
      <c r="O99" s="35">
        <f t="shared" si="22"/>
        <v>528.10407946301916</v>
      </c>
      <c r="P99" s="35">
        <f t="shared" si="23"/>
        <v>1.593614309904666</v>
      </c>
      <c r="Q99" s="35">
        <f t="shared" si="24"/>
        <v>16.895920536980839</v>
      </c>
      <c r="R99" s="35"/>
      <c r="S99" s="35">
        <f t="shared" si="25"/>
        <v>548.94165885622124</v>
      </c>
      <c r="T99" s="35">
        <f t="shared" si="26"/>
        <v>3.9416588562212382</v>
      </c>
      <c r="U99" s="35">
        <f t="shared" si="28"/>
        <v>7.2324015710481439E-3</v>
      </c>
    </row>
    <row r="100" spans="1:21" x14ac:dyDescent="0.3">
      <c r="A100">
        <v>89</v>
      </c>
      <c r="C100" s="35" t="s">
        <v>165</v>
      </c>
      <c r="E100" s="35">
        <v>154</v>
      </c>
      <c r="F100" s="35">
        <f t="shared" si="17"/>
        <v>474.71017186711902</v>
      </c>
      <c r="G100" s="35">
        <f t="shared" si="18"/>
        <v>1.025380778968366</v>
      </c>
      <c r="H100" s="35">
        <f t="shared" si="19"/>
        <v>-320.71017186711902</v>
      </c>
      <c r="I100" s="35"/>
      <c r="J100" s="35">
        <f t="shared" si="20"/>
        <v>172.43855820096076</v>
      </c>
      <c r="K100" s="35">
        <f t="shared" si="21"/>
        <v>18.438558200960756</v>
      </c>
      <c r="L100" s="35">
        <f t="shared" si="27"/>
        <v>0.11973089740883608</v>
      </c>
      <c r="N100" s="35">
        <v>434</v>
      </c>
      <c r="O100" s="35">
        <f t="shared" si="22"/>
        <v>529.67318623091342</v>
      </c>
      <c r="P100" s="35">
        <f t="shared" si="23"/>
        <v>1.5887226295883359</v>
      </c>
      <c r="Q100" s="35">
        <f t="shared" si="24"/>
        <v>-95.673186230913416</v>
      </c>
      <c r="R100" s="35"/>
      <c r="S100" s="35">
        <f t="shared" si="25"/>
        <v>434.32400603388271</v>
      </c>
      <c r="T100" s="35">
        <f t="shared" si="26"/>
        <v>0.32400603388271065</v>
      </c>
      <c r="U100" s="35">
        <f t="shared" si="28"/>
        <v>7.4655768175739784E-4</v>
      </c>
    </row>
    <row r="101" spans="1:21" x14ac:dyDescent="0.3">
      <c r="A101">
        <v>90</v>
      </c>
      <c r="C101" s="35" t="s">
        <v>166</v>
      </c>
      <c r="E101" s="35">
        <v>286</v>
      </c>
      <c r="F101" s="35">
        <f t="shared" si="17"/>
        <v>476.731505654209</v>
      </c>
      <c r="G101" s="35">
        <f t="shared" si="18"/>
        <v>1.2241719806216618</v>
      </c>
      <c r="H101" s="35">
        <f t="shared" si="19"/>
        <v>-190.731505654209</v>
      </c>
      <c r="I101" s="35"/>
      <c r="J101" s="35">
        <f t="shared" si="20"/>
        <v>272.83283766451126</v>
      </c>
      <c r="K101" s="35">
        <f t="shared" si="21"/>
        <v>13.16716233548874</v>
      </c>
      <c r="L101" s="35">
        <f t="shared" si="27"/>
        <v>4.6039029145065524E-2</v>
      </c>
      <c r="N101" s="35">
        <v>212</v>
      </c>
      <c r="O101" s="35">
        <f t="shared" si="22"/>
        <v>529.89016199950163</v>
      </c>
      <c r="P101" s="35">
        <f t="shared" si="23"/>
        <v>1.3149233593028333</v>
      </c>
      <c r="Q101" s="35">
        <f t="shared" si="24"/>
        <v>-317.89016199950163</v>
      </c>
      <c r="R101" s="35"/>
      <c r="S101" s="35">
        <f t="shared" si="25"/>
        <v>230.13540744864144</v>
      </c>
      <c r="T101" s="35">
        <f t="shared" si="26"/>
        <v>18.135407448641445</v>
      </c>
      <c r="U101" s="35">
        <f t="shared" si="28"/>
        <v>8.5544374757742667E-2</v>
      </c>
    </row>
    <row r="102" spans="1:21" x14ac:dyDescent="0.3">
      <c r="A102">
        <v>91</v>
      </c>
      <c r="C102" s="35" t="s">
        <v>167</v>
      </c>
      <c r="E102" s="35">
        <v>355</v>
      </c>
      <c r="F102" s="35">
        <f t="shared" si="17"/>
        <v>477.34698309418764</v>
      </c>
      <c r="G102" s="35">
        <f t="shared" si="18"/>
        <v>1.1026771729475107</v>
      </c>
      <c r="H102" s="35">
        <f t="shared" si="19"/>
        <v>-122.34698309418764</v>
      </c>
      <c r="I102" s="35"/>
      <c r="J102" s="35">
        <f t="shared" si="20"/>
        <v>363.04734737885735</v>
      </c>
      <c r="K102" s="35">
        <f t="shared" si="21"/>
        <v>8.0473473788573529</v>
      </c>
      <c r="L102" s="35">
        <f t="shared" si="27"/>
        <v>2.2668584165795359E-2</v>
      </c>
      <c r="N102" s="35">
        <v>546</v>
      </c>
      <c r="O102" s="35">
        <f t="shared" si="22"/>
        <v>531.12918493044288</v>
      </c>
      <c r="P102" s="35">
        <f t="shared" si="23"/>
        <v>1.2997737114409764</v>
      </c>
      <c r="Q102" s="35">
        <f t="shared" si="24"/>
        <v>14.870815069557125</v>
      </c>
      <c r="R102" s="35"/>
      <c r="S102" s="35">
        <f t="shared" si="25"/>
        <v>547.00345423270073</v>
      </c>
      <c r="T102" s="35">
        <f t="shared" si="26"/>
        <v>1.003454232700733</v>
      </c>
      <c r="U102" s="35">
        <f t="shared" si="28"/>
        <v>1.8378282650196574E-3</v>
      </c>
    </row>
    <row r="103" spans="1:21" x14ac:dyDescent="0.3">
      <c r="A103">
        <v>92</v>
      </c>
      <c r="C103" s="35" t="s">
        <v>168</v>
      </c>
      <c r="E103" s="35">
        <v>400</v>
      </c>
      <c r="F103" s="35">
        <f t="shared" si="17"/>
        <v>479.20898792945707</v>
      </c>
      <c r="G103" s="35">
        <f t="shared" si="18"/>
        <v>1.2542381976250221</v>
      </c>
      <c r="H103" s="35">
        <f t="shared" si="19"/>
        <v>-79.208987929457066</v>
      </c>
      <c r="I103" s="35"/>
      <c r="J103" s="35">
        <f t="shared" si="20"/>
        <v>389.96118239104703</v>
      </c>
      <c r="K103" s="35">
        <f t="shared" si="21"/>
        <v>10.038817608952968</v>
      </c>
      <c r="L103" s="35">
        <f t="shared" si="27"/>
        <v>2.5097044022382421E-2</v>
      </c>
      <c r="N103" s="35">
        <v>550</v>
      </c>
      <c r="O103" s="35">
        <f t="shared" si="22"/>
        <v>532.72778653319062</v>
      </c>
      <c r="P103" s="35">
        <f t="shared" si="23"/>
        <v>1.3594194528725234</v>
      </c>
      <c r="Q103" s="35">
        <f t="shared" si="24"/>
        <v>17.272213466809376</v>
      </c>
      <c r="R103" s="35"/>
      <c r="S103" s="35">
        <f t="shared" si="25"/>
        <v>546.04929617851201</v>
      </c>
      <c r="T103" s="35">
        <f t="shared" si="26"/>
        <v>3.9507038214879913</v>
      </c>
      <c r="U103" s="35">
        <f t="shared" si="28"/>
        <v>7.1830978572508929E-3</v>
      </c>
    </row>
    <row r="104" spans="1:21" x14ac:dyDescent="0.3">
      <c r="A104">
        <v>93</v>
      </c>
      <c r="C104" s="35" t="s">
        <v>169</v>
      </c>
      <c r="E104" s="35">
        <v>637</v>
      </c>
      <c r="F104" s="35">
        <f t="shared" si="17"/>
        <v>480.10950012315845</v>
      </c>
      <c r="G104" s="35">
        <f t="shared" si="18"/>
        <v>1.1836348490708393</v>
      </c>
      <c r="H104" s="35">
        <f t="shared" si="19"/>
        <v>156.89049987684155</v>
      </c>
      <c r="I104" s="35"/>
      <c r="J104" s="35">
        <f t="shared" si="20"/>
        <v>641.67649344694496</v>
      </c>
      <c r="K104" s="35">
        <f t="shared" si="21"/>
        <v>4.6764934469449599</v>
      </c>
      <c r="L104" s="35">
        <f t="shared" si="27"/>
        <v>7.3414339826451489E-3</v>
      </c>
      <c r="N104" s="35">
        <v>311</v>
      </c>
      <c r="O104" s="35">
        <f t="shared" si="22"/>
        <v>532.77005117252827</v>
      </c>
      <c r="P104" s="35">
        <f t="shared" si="23"/>
        <v>1.0965166994184699</v>
      </c>
      <c r="Q104" s="35">
        <f t="shared" si="24"/>
        <v>-221.77005117252827</v>
      </c>
      <c r="R104" s="35"/>
      <c r="S104" s="35">
        <f t="shared" si="25"/>
        <v>328.41366420840961</v>
      </c>
      <c r="T104" s="35">
        <f t="shared" si="26"/>
        <v>17.413664208409614</v>
      </c>
      <c r="U104" s="35">
        <f t="shared" si="28"/>
        <v>5.5992489416108085E-2</v>
      </c>
    </row>
    <row r="105" spans="1:21" x14ac:dyDescent="0.3">
      <c r="A105">
        <v>94</v>
      </c>
      <c r="C105" s="35" t="s">
        <v>170</v>
      </c>
      <c r="E105" s="35">
        <v>793</v>
      </c>
      <c r="F105" s="35">
        <f t="shared" si="17"/>
        <v>482.40131798770256</v>
      </c>
      <c r="G105" s="35">
        <f t="shared" si="18"/>
        <v>1.4048270453906089</v>
      </c>
      <c r="H105" s="35">
        <f t="shared" si="19"/>
        <v>310.59868201229744</v>
      </c>
      <c r="I105" s="35"/>
      <c r="J105" s="35">
        <f t="shared" si="20"/>
        <v>778.34908219245312</v>
      </c>
      <c r="K105" s="35">
        <f t="shared" si="21"/>
        <v>14.650917807546875</v>
      </c>
      <c r="L105" s="35">
        <f t="shared" si="27"/>
        <v>1.8475306188583701E-2</v>
      </c>
      <c r="N105" s="35">
        <v>740</v>
      </c>
      <c r="O105" s="35">
        <f t="shared" si="22"/>
        <v>534.6952975682143</v>
      </c>
      <c r="P105" s="35">
        <f t="shared" si="23"/>
        <v>1.2619302990796717</v>
      </c>
      <c r="Q105" s="35">
        <f t="shared" si="24"/>
        <v>205.3047024317857</v>
      </c>
      <c r="R105" s="35"/>
      <c r="S105" s="35">
        <f t="shared" si="25"/>
        <v>729.04364126217536</v>
      </c>
      <c r="T105" s="35">
        <f t="shared" si="26"/>
        <v>10.956358737824644</v>
      </c>
      <c r="U105" s="35">
        <f t="shared" si="28"/>
        <v>1.4805890186249518E-2</v>
      </c>
    </row>
    <row r="106" spans="1:21" x14ac:dyDescent="0.3">
      <c r="A106">
        <v>95</v>
      </c>
      <c r="C106" s="35" t="s">
        <v>171</v>
      </c>
      <c r="E106" s="35">
        <v>843</v>
      </c>
      <c r="F106" s="35">
        <f t="shared" si="17"/>
        <v>484.35899285680938</v>
      </c>
      <c r="G106" s="35">
        <f t="shared" si="18"/>
        <v>1.5151749054921926</v>
      </c>
      <c r="H106" s="35">
        <f t="shared" si="19"/>
        <v>358.64100714319062</v>
      </c>
      <c r="I106" s="35"/>
      <c r="J106" s="35">
        <f t="shared" si="20"/>
        <v>835.69098342759958</v>
      </c>
      <c r="K106" s="35">
        <f t="shared" si="21"/>
        <v>7.3090165724004237</v>
      </c>
      <c r="L106" s="35">
        <f t="shared" si="27"/>
        <v>8.6702450443658652E-3</v>
      </c>
      <c r="N106" s="35">
        <v>741</v>
      </c>
      <c r="O106" s="35">
        <f t="shared" si="22"/>
        <v>536.73529291974057</v>
      </c>
      <c r="P106" s="35">
        <f t="shared" si="23"/>
        <v>1.4172312876594528</v>
      </c>
      <c r="Q106" s="35">
        <f t="shared" si="24"/>
        <v>204.26470708025943</v>
      </c>
      <c r="R106" s="35"/>
      <c r="S106" s="35">
        <f t="shared" si="25"/>
        <v>730.71346160954272</v>
      </c>
      <c r="T106" s="35">
        <f t="shared" si="26"/>
        <v>10.286538390457281</v>
      </c>
      <c r="U106" s="35">
        <f t="shared" si="28"/>
        <v>1.3881968138268936E-2</v>
      </c>
    </row>
    <row r="107" spans="1:21" x14ac:dyDescent="0.3">
      <c r="A107">
        <v>96</v>
      </c>
      <c r="C107" s="35" t="s">
        <v>172</v>
      </c>
      <c r="E107" s="35">
        <v>1031</v>
      </c>
      <c r="F107" s="35">
        <f t="shared" si="17"/>
        <v>485.61063789059176</v>
      </c>
      <c r="G107" s="35">
        <f t="shared" si="18"/>
        <v>1.4625746126655907</v>
      </c>
      <c r="H107" s="35">
        <f t="shared" si="19"/>
        <v>545.38936210940824</v>
      </c>
      <c r="I107" s="35"/>
      <c r="J107" s="35">
        <f t="shared" si="20"/>
        <v>1034.4840404845982</v>
      </c>
      <c r="K107" s="35">
        <f t="shared" si="21"/>
        <v>3.4840404845981539</v>
      </c>
      <c r="L107" s="35">
        <f t="shared" si="27"/>
        <v>3.3792827202697904E-3</v>
      </c>
      <c r="N107" s="35">
        <v>747</v>
      </c>
      <c r="O107" s="35">
        <f t="shared" si="22"/>
        <v>539.4142480548187</v>
      </c>
      <c r="P107" s="35">
        <f t="shared" si="23"/>
        <v>1.6690700769774616</v>
      </c>
      <c r="Q107" s="35">
        <f t="shared" si="24"/>
        <v>207.5857519451813</v>
      </c>
      <c r="R107" s="35"/>
      <c r="S107" s="35">
        <f t="shared" si="25"/>
        <v>730.31917009533163</v>
      </c>
      <c r="T107" s="35">
        <f t="shared" si="26"/>
        <v>16.680829904668371</v>
      </c>
      <c r="U107" s="35">
        <f t="shared" si="28"/>
        <v>2.2330428252568101E-2</v>
      </c>
    </row>
    <row r="108" spans="1:21" x14ac:dyDescent="0.3">
      <c r="A108">
        <v>97</v>
      </c>
      <c r="C108" s="35" t="s">
        <v>173</v>
      </c>
      <c r="E108" s="35">
        <v>281</v>
      </c>
      <c r="F108" s="35">
        <f t="shared" si="17"/>
        <v>487.25190771689728</v>
      </c>
      <c r="G108" s="35">
        <f t="shared" si="18"/>
        <v>1.4982419945194498</v>
      </c>
      <c r="H108" s="35">
        <f t="shared" si="19"/>
        <v>-206.25190771689728</v>
      </c>
      <c r="I108" s="35"/>
      <c r="J108" s="35">
        <f t="shared" si="20"/>
        <v>278.63753021740496</v>
      </c>
      <c r="K108" s="35">
        <f t="shared" si="21"/>
        <v>2.362469782595042</v>
      </c>
      <c r="L108" s="35">
        <f t="shared" si="27"/>
        <v>8.4073657743595799E-3</v>
      </c>
      <c r="N108" s="35">
        <v>553</v>
      </c>
      <c r="O108" s="35">
        <f t="shared" si="22"/>
        <v>540.93841249534159</v>
      </c>
      <c r="P108" s="35">
        <f t="shared" si="23"/>
        <v>1.6401470601661894</v>
      </c>
      <c r="Q108" s="35">
        <f t="shared" si="24"/>
        <v>12.061587504658405</v>
      </c>
      <c r="R108" s="35"/>
      <c r="S108" s="35">
        <f t="shared" si="25"/>
        <v>554.91574905940979</v>
      </c>
      <c r="T108" s="35">
        <f t="shared" si="26"/>
        <v>1.9157490594097908</v>
      </c>
      <c r="U108" s="35">
        <f t="shared" si="28"/>
        <v>3.4642840133992602E-3</v>
      </c>
    </row>
    <row r="109" spans="1:21" x14ac:dyDescent="0.3">
      <c r="A109">
        <v>98</v>
      </c>
      <c r="C109" s="35" t="s">
        <v>174</v>
      </c>
      <c r="E109" s="35">
        <v>270</v>
      </c>
      <c r="F109" s="35">
        <f t="shared" si="17"/>
        <v>486.89493000681165</v>
      </c>
      <c r="G109" s="35">
        <f t="shared" si="18"/>
        <v>1.1279420391983848</v>
      </c>
      <c r="H109" s="35">
        <f t="shared" si="19"/>
        <v>-216.89493000681165</v>
      </c>
      <c r="I109" s="35"/>
      <c r="J109" s="35">
        <f t="shared" si="20"/>
        <v>294.52724056188595</v>
      </c>
      <c r="K109" s="35">
        <f t="shared" si="21"/>
        <v>24.527240561885947</v>
      </c>
      <c r="L109" s="35">
        <f t="shared" si="27"/>
        <v>9.0841631710688694E-2</v>
      </c>
      <c r="N109" s="35">
        <v>556</v>
      </c>
      <c r="O109" s="35">
        <f t="shared" si="22"/>
        <v>542.60072680627286</v>
      </c>
      <c r="P109" s="35">
        <f t="shared" si="23"/>
        <v>1.6445716207438519</v>
      </c>
      <c r="Q109" s="35">
        <f t="shared" si="24"/>
        <v>13.39927319372714</v>
      </c>
      <c r="R109" s="35"/>
      <c r="S109" s="35">
        <f t="shared" si="25"/>
        <v>555.70693417563371</v>
      </c>
      <c r="T109" s="35">
        <f t="shared" si="26"/>
        <v>0.29306582436629469</v>
      </c>
      <c r="U109" s="35">
        <f t="shared" si="28"/>
        <v>5.270968064141991E-4</v>
      </c>
    </row>
    <row r="110" spans="1:21" x14ac:dyDescent="0.3">
      <c r="A110">
        <v>99</v>
      </c>
      <c r="C110" s="35" t="s">
        <v>175</v>
      </c>
      <c r="E110" s="35">
        <v>436</v>
      </c>
      <c r="F110" s="35">
        <f t="shared" si="17"/>
        <v>487.58716656550899</v>
      </c>
      <c r="G110" s="35">
        <f t="shared" si="18"/>
        <v>1.0409756709767715</v>
      </c>
      <c r="H110" s="35">
        <f t="shared" si="19"/>
        <v>-51.587166565508994</v>
      </c>
      <c r="I110" s="35"/>
      <c r="J110" s="35">
        <f t="shared" si="20"/>
        <v>441.76031674731308</v>
      </c>
      <c r="K110" s="35">
        <f t="shared" si="21"/>
        <v>5.7603167473130839</v>
      </c>
      <c r="L110" s="35">
        <f t="shared" si="27"/>
        <v>1.3211735658974964E-2</v>
      </c>
      <c r="N110" s="35">
        <v>566</v>
      </c>
      <c r="O110" s="35">
        <f t="shared" si="22"/>
        <v>544.35904468221418</v>
      </c>
      <c r="P110" s="35">
        <f t="shared" si="23"/>
        <v>1.6672752569293705</v>
      </c>
      <c r="Q110" s="35">
        <f t="shared" si="24"/>
        <v>21.640955317785824</v>
      </c>
      <c r="R110" s="35"/>
      <c r="S110" s="35">
        <f t="shared" si="25"/>
        <v>564.49619872119843</v>
      </c>
      <c r="T110" s="35">
        <f t="shared" si="26"/>
        <v>1.5038012788015749</v>
      </c>
      <c r="U110" s="35">
        <f t="shared" si="28"/>
        <v>2.6568927187306975E-3</v>
      </c>
    </row>
    <row r="111" spans="1:21" x14ac:dyDescent="0.3">
      <c r="A111">
        <v>100</v>
      </c>
      <c r="C111" s="35" t="s">
        <v>176</v>
      </c>
      <c r="E111" s="35">
        <v>269</v>
      </c>
      <c r="F111" s="35">
        <f t="shared" si="17"/>
        <v>487.88483247337683</v>
      </c>
      <c r="G111" s="35">
        <f t="shared" si="18"/>
        <v>0.8926118025973433</v>
      </c>
      <c r="H111" s="35">
        <f t="shared" si="19"/>
        <v>-218.88483247337683</v>
      </c>
      <c r="I111" s="35"/>
      <c r="J111" s="35">
        <f t="shared" si="20"/>
        <v>278.82705030919891</v>
      </c>
      <c r="K111" s="35">
        <f t="shared" si="21"/>
        <v>9.8270503091989099</v>
      </c>
      <c r="L111" s="35">
        <f t="shared" si="27"/>
        <v>3.6531785536055426E-2</v>
      </c>
      <c r="N111" s="35">
        <v>561</v>
      </c>
      <c r="O111" s="35">
        <f t="shared" si="22"/>
        <v>545.88092329742597</v>
      </c>
      <c r="P111" s="35">
        <f t="shared" si="23"/>
        <v>1.6382542359698533</v>
      </c>
      <c r="Q111" s="35">
        <f t="shared" si="24"/>
        <v>15.119076702574034</v>
      </c>
      <c r="R111" s="35"/>
      <c r="S111" s="35">
        <f t="shared" si="25"/>
        <v>562.92224047612433</v>
      </c>
      <c r="T111" s="35">
        <f t="shared" si="26"/>
        <v>1.9222404761243297</v>
      </c>
      <c r="U111" s="35">
        <f t="shared" si="28"/>
        <v>3.4264536116298213E-3</v>
      </c>
    </row>
    <row r="112" spans="1:21" x14ac:dyDescent="0.3">
      <c r="A112">
        <v>101</v>
      </c>
      <c r="C112" s="35" t="s">
        <v>177</v>
      </c>
      <c r="E112" s="35">
        <v>172</v>
      </c>
      <c r="F112" s="35">
        <f t="shared" si="17"/>
        <v>489.0749124604414</v>
      </c>
      <c r="G112" s="35">
        <f t="shared" si="18"/>
        <v>0.95198614793457026</v>
      </c>
      <c r="H112" s="35">
        <f t="shared" si="19"/>
        <v>-317.0749124604414</v>
      </c>
      <c r="I112" s="35"/>
      <c r="J112" s="35">
        <f t="shared" si="20"/>
        <v>168.06727240885516</v>
      </c>
      <c r="K112" s="35">
        <f t="shared" si="21"/>
        <v>3.9327275911448396</v>
      </c>
      <c r="L112" s="35">
        <f t="shared" si="27"/>
        <v>2.2864695297353719E-2</v>
      </c>
      <c r="N112" s="35">
        <v>457</v>
      </c>
      <c r="O112" s="35">
        <f t="shared" si="22"/>
        <v>547.9090223864772</v>
      </c>
      <c r="P112" s="35">
        <f t="shared" si="23"/>
        <v>1.7160668698696824</v>
      </c>
      <c r="Q112" s="35">
        <f t="shared" si="24"/>
        <v>-90.909022386477204</v>
      </c>
      <c r="R112" s="35"/>
      <c r="S112" s="35">
        <f t="shared" si="25"/>
        <v>451.84599130248239</v>
      </c>
      <c r="T112" s="35">
        <f t="shared" si="26"/>
        <v>5.1540086975176109</v>
      </c>
      <c r="U112" s="35">
        <f t="shared" si="28"/>
        <v>1.1277918375312059E-2</v>
      </c>
    </row>
    <row r="113" spans="1:21" x14ac:dyDescent="0.3">
      <c r="A113">
        <v>102</v>
      </c>
      <c r="C113" s="35" t="s">
        <v>178</v>
      </c>
      <c r="E113" s="35">
        <v>290</v>
      </c>
      <c r="F113" s="35">
        <f t="shared" si="17"/>
        <v>489.32380295735459</v>
      </c>
      <c r="G113" s="35">
        <f t="shared" si="18"/>
        <v>0.81164897519250201</v>
      </c>
      <c r="H113" s="35">
        <f t="shared" si="19"/>
        <v>-199.32380295735459</v>
      </c>
      <c r="I113" s="35"/>
      <c r="J113" s="35">
        <f t="shared" si="20"/>
        <v>299.29539295416697</v>
      </c>
      <c r="K113" s="35">
        <f t="shared" si="21"/>
        <v>9.2953929541669709</v>
      </c>
      <c r="L113" s="35">
        <f t="shared" si="27"/>
        <v>3.20530791522999E-2</v>
      </c>
      <c r="N113" s="35">
        <v>225</v>
      </c>
      <c r="O113" s="35">
        <f t="shared" si="22"/>
        <v>549.11566506227757</v>
      </c>
      <c r="P113" s="35">
        <f t="shared" si="23"/>
        <v>1.6143863218272645</v>
      </c>
      <c r="Q113" s="35">
        <f t="shared" si="24"/>
        <v>-324.11566506227757</v>
      </c>
      <c r="R113" s="35"/>
      <c r="S113" s="35">
        <f t="shared" si="25"/>
        <v>231.73492725684525</v>
      </c>
      <c r="T113" s="35">
        <f t="shared" si="26"/>
        <v>6.7349272568452534</v>
      </c>
      <c r="U113" s="35">
        <f t="shared" si="28"/>
        <v>2.9933010030423347E-2</v>
      </c>
    </row>
    <row r="114" spans="1:21" x14ac:dyDescent="0.3">
      <c r="A114">
        <v>103</v>
      </c>
      <c r="C114" s="35" t="s">
        <v>179</v>
      </c>
      <c r="E114" s="35">
        <v>368</v>
      </c>
      <c r="F114" s="35">
        <f t="shared" si="17"/>
        <v>490.1514519704732</v>
      </c>
      <c r="G114" s="35">
        <f t="shared" si="18"/>
        <v>0.81484256639599595</v>
      </c>
      <c r="H114" s="35">
        <f t="shared" si="19"/>
        <v>-122.1514519704732</v>
      </c>
      <c r="I114" s="35"/>
      <c r="J114" s="35">
        <f t="shared" si="20"/>
        <v>367.78846883835945</v>
      </c>
      <c r="K114" s="35">
        <f t="shared" si="21"/>
        <v>0.21153116164055064</v>
      </c>
      <c r="L114" s="35">
        <f t="shared" si="27"/>
        <v>5.7481293924062675E-4</v>
      </c>
      <c r="N114" s="35">
        <v>569</v>
      </c>
      <c r="O114" s="35">
        <f t="shared" si="22"/>
        <v>550.9871589669101</v>
      </c>
      <c r="P114" s="35">
        <f t="shared" si="23"/>
        <v>1.6657047323579266</v>
      </c>
      <c r="Q114" s="35">
        <f t="shared" si="24"/>
        <v>18.012841033089899</v>
      </c>
      <c r="R114" s="35"/>
      <c r="S114" s="35">
        <f t="shared" si="25"/>
        <v>565.60086645366198</v>
      </c>
      <c r="T114" s="35">
        <f t="shared" si="26"/>
        <v>3.399133546338021</v>
      </c>
      <c r="U114" s="35">
        <f t="shared" si="28"/>
        <v>5.9738726649174361E-3</v>
      </c>
    </row>
    <row r="115" spans="1:21" x14ac:dyDescent="0.3">
      <c r="A115">
        <v>104</v>
      </c>
      <c r="C115" s="35" t="s">
        <v>180</v>
      </c>
      <c r="E115" s="35">
        <v>425</v>
      </c>
      <c r="F115" s="35">
        <f t="shared" si="17"/>
        <v>491.96796065018447</v>
      </c>
      <c r="G115" s="35">
        <f t="shared" si="18"/>
        <v>1.0147740980019655</v>
      </c>
      <c r="H115" s="35">
        <f t="shared" si="19"/>
        <v>-66.967960650184466</v>
      </c>
      <c r="I115" s="35"/>
      <c r="J115" s="35">
        <f t="shared" si="20"/>
        <v>411.75730660741215</v>
      </c>
      <c r="K115" s="35">
        <f t="shared" si="21"/>
        <v>13.242693392587853</v>
      </c>
      <c r="L115" s="35">
        <f t="shared" si="27"/>
        <v>3.1159278570794948E-2</v>
      </c>
      <c r="N115" s="35">
        <v>569</v>
      </c>
      <c r="O115" s="35">
        <f t="shared" si="22"/>
        <v>552.58289164585017</v>
      </c>
      <c r="P115" s="35">
        <f t="shared" si="23"/>
        <v>1.6517383820706586</v>
      </c>
      <c r="Q115" s="35">
        <f t="shared" si="24"/>
        <v>16.417108354149832</v>
      </c>
      <c r="R115" s="35"/>
      <c r="S115" s="35">
        <f t="shared" si="25"/>
        <v>569.92507716607736</v>
      </c>
      <c r="T115" s="35">
        <f t="shared" si="26"/>
        <v>0.92507716607735802</v>
      </c>
      <c r="U115" s="35">
        <f t="shared" si="28"/>
        <v>1.6257946679742671E-3</v>
      </c>
    </row>
    <row r="116" spans="1:21" x14ac:dyDescent="0.3">
      <c r="A116">
        <v>105</v>
      </c>
      <c r="C116" s="35" t="s">
        <v>181</v>
      </c>
      <c r="E116" s="35">
        <v>667</v>
      </c>
      <c r="F116" s="35">
        <f t="shared" si="17"/>
        <v>494.27818877692744</v>
      </c>
      <c r="G116" s="35">
        <f t="shared" si="18"/>
        <v>1.2733453970090569</v>
      </c>
      <c r="H116" s="35">
        <f t="shared" si="19"/>
        <v>172.72181122307256</v>
      </c>
      <c r="I116" s="35"/>
      <c r="J116" s="35">
        <f t="shared" si="20"/>
        <v>649.87323462502798</v>
      </c>
      <c r="K116" s="35">
        <f t="shared" si="21"/>
        <v>17.126765374972024</v>
      </c>
      <c r="L116" s="35">
        <f t="shared" si="27"/>
        <v>2.5677309407754159E-2</v>
      </c>
      <c r="N116" s="35">
        <v>333</v>
      </c>
      <c r="O116" s="35">
        <f t="shared" si="22"/>
        <v>554.27512882986446</v>
      </c>
      <c r="P116" s="35">
        <f t="shared" si="23"/>
        <v>1.6598219015120796</v>
      </c>
      <c r="Q116" s="35">
        <f t="shared" si="24"/>
        <v>-221.27512882986446</v>
      </c>
      <c r="R116" s="35"/>
      <c r="S116" s="35">
        <f t="shared" si="25"/>
        <v>332.46457885539257</v>
      </c>
      <c r="T116" s="35">
        <f t="shared" si="26"/>
        <v>0.53542114460742596</v>
      </c>
      <c r="U116" s="35">
        <f t="shared" si="28"/>
        <v>1.6078713051274052E-3</v>
      </c>
    </row>
    <row r="117" spans="1:21" x14ac:dyDescent="0.3">
      <c r="A117">
        <v>106</v>
      </c>
      <c r="C117" s="35" t="s">
        <v>182</v>
      </c>
      <c r="E117" s="35">
        <v>805</v>
      </c>
      <c r="F117" s="35">
        <f t="shared" si="17"/>
        <v>495.46453279569857</v>
      </c>
      <c r="G117" s="35">
        <f t="shared" si="18"/>
        <v>1.2559800109071286</v>
      </c>
      <c r="H117" s="35">
        <f t="shared" si="19"/>
        <v>309.53546720430143</v>
      </c>
      <c r="I117" s="35"/>
      <c r="J117" s="35">
        <f t="shared" si="20"/>
        <v>806.15021618623393</v>
      </c>
      <c r="K117" s="35">
        <f t="shared" si="21"/>
        <v>1.1502161862339335</v>
      </c>
      <c r="L117" s="35">
        <f t="shared" si="27"/>
        <v>1.4288399828992963E-3</v>
      </c>
      <c r="N117" s="35">
        <v>770</v>
      </c>
      <c r="O117" s="35">
        <f t="shared" si="22"/>
        <v>556.59757594719997</v>
      </c>
      <c r="P117" s="35">
        <f t="shared" si="23"/>
        <v>1.7920812167861488</v>
      </c>
      <c r="Q117" s="35">
        <f t="shared" si="24"/>
        <v>213.40242405280003</v>
      </c>
      <c r="R117" s="35"/>
      <c r="S117" s="35">
        <f t="shared" si="25"/>
        <v>761.23965316316219</v>
      </c>
      <c r="T117" s="35">
        <f t="shared" si="26"/>
        <v>8.7603468368378117</v>
      </c>
      <c r="U117" s="35">
        <f t="shared" si="28"/>
        <v>1.137707381407508E-2</v>
      </c>
    </row>
    <row r="118" spans="1:21" x14ac:dyDescent="0.3">
      <c r="A118">
        <v>107</v>
      </c>
      <c r="C118" s="35" t="s">
        <v>183</v>
      </c>
      <c r="E118" s="35">
        <v>851</v>
      </c>
      <c r="F118" s="35">
        <f t="shared" si="17"/>
        <v>496.39061113126337</v>
      </c>
      <c r="G118" s="35">
        <f t="shared" si="18"/>
        <v>1.1901319739676897</v>
      </c>
      <c r="H118" s="35">
        <f t="shared" si="19"/>
        <v>354.60938886873663</v>
      </c>
      <c r="I118" s="35"/>
      <c r="J118" s="35">
        <f t="shared" si="20"/>
        <v>855.36151994979627</v>
      </c>
      <c r="K118" s="35">
        <f t="shared" si="21"/>
        <v>4.3615199497962749</v>
      </c>
      <c r="L118" s="35">
        <f t="shared" si="27"/>
        <v>5.1251703287852821E-3</v>
      </c>
      <c r="N118" s="35">
        <v>769</v>
      </c>
      <c r="O118" s="35">
        <f t="shared" si="22"/>
        <v>558.86963567859391</v>
      </c>
      <c r="P118" s="35">
        <f t="shared" si="23"/>
        <v>1.8878844373282517</v>
      </c>
      <c r="Q118" s="35">
        <f t="shared" si="24"/>
        <v>210.13036432140609</v>
      </c>
      <c r="R118" s="35"/>
      <c r="S118" s="35">
        <f t="shared" si="25"/>
        <v>762.65436424424558</v>
      </c>
      <c r="T118" s="35">
        <f t="shared" si="26"/>
        <v>6.3456357557544152</v>
      </c>
      <c r="U118" s="35">
        <f t="shared" si="28"/>
        <v>8.2518020230876662E-3</v>
      </c>
    </row>
    <row r="119" spans="1:21" x14ac:dyDescent="0.3">
      <c r="A119">
        <v>108</v>
      </c>
      <c r="C119" s="35" t="s">
        <v>184</v>
      </c>
      <c r="E119" s="35">
        <v>1057</v>
      </c>
      <c r="F119" s="35">
        <f t="shared" si="17"/>
        <v>498.64195246523485</v>
      </c>
      <c r="G119" s="35">
        <f t="shared" si="18"/>
        <v>1.4019482767054567</v>
      </c>
      <c r="H119" s="35">
        <f t="shared" si="19"/>
        <v>558.35804753476509</v>
      </c>
      <c r="I119" s="35"/>
      <c r="J119" s="35">
        <f t="shared" si="20"/>
        <v>1042.9701052146393</v>
      </c>
      <c r="K119" s="35">
        <f t="shared" si="21"/>
        <v>14.029894785360739</v>
      </c>
      <c r="L119" s="35">
        <f t="shared" si="27"/>
        <v>1.3273315785582534E-2</v>
      </c>
      <c r="N119" s="35">
        <v>758</v>
      </c>
      <c r="O119" s="35">
        <f t="shared" si="22"/>
        <v>559.97516377667421</v>
      </c>
      <c r="P119" s="35">
        <f t="shared" si="23"/>
        <v>1.7317269122925101</v>
      </c>
      <c r="Q119" s="35">
        <f t="shared" si="24"/>
        <v>198.02483622332579</v>
      </c>
      <c r="R119" s="35"/>
      <c r="S119" s="35">
        <f t="shared" si="25"/>
        <v>768.34327206110345</v>
      </c>
      <c r="T119" s="35">
        <f t="shared" si="26"/>
        <v>10.343272061103448</v>
      </c>
      <c r="U119" s="35">
        <f t="shared" si="28"/>
        <v>1.3645477653170776E-2</v>
      </c>
    </row>
    <row r="120" spans="1:21" x14ac:dyDescent="0.3">
      <c r="A120">
        <v>109</v>
      </c>
      <c r="C120" s="35" t="s">
        <v>185</v>
      </c>
      <c r="E120" s="35">
        <v>289</v>
      </c>
      <c r="F120" s="35">
        <f t="shared" ref="F120:F151" si="29">$E$5*(E120-H108)+(1-$E$5)*(F119+G119)</f>
        <v>499.68143844774301</v>
      </c>
      <c r="G120" s="35">
        <f t="shared" ref="G120:G151" si="30">$F$5*(F120-F119)+(1-$F$5)*G119</f>
        <v>1.3296011735490663</v>
      </c>
      <c r="H120" s="35">
        <f t="shared" ref="H120:H151" si="31">$G$5*(E120-F120)+(1-$G$5)*(H119)</f>
        <v>-210.68143844774301</v>
      </c>
      <c r="I120" s="35"/>
      <c r="J120" s="35">
        <f t="shared" si="20"/>
        <v>293.79199302504304</v>
      </c>
      <c r="K120" s="35">
        <f t="shared" si="21"/>
        <v>4.7919930250430411</v>
      </c>
      <c r="L120" s="35">
        <f t="shared" si="27"/>
        <v>1.6581290744093567E-2</v>
      </c>
      <c r="N120" s="35">
        <v>571</v>
      </c>
      <c r="O120" s="35">
        <f t="shared" si="22"/>
        <v>561.49748534295463</v>
      </c>
      <c r="P120" s="35">
        <f t="shared" si="23"/>
        <v>1.6899298194307921</v>
      </c>
      <c r="Q120" s="35">
        <f t="shared" si="24"/>
        <v>9.5025146570453671</v>
      </c>
      <c r="R120" s="35"/>
      <c r="S120" s="35">
        <f t="shared" si="25"/>
        <v>573.76847819362513</v>
      </c>
      <c r="T120" s="35">
        <f t="shared" si="26"/>
        <v>2.7684781936251284</v>
      </c>
      <c r="U120" s="35">
        <f t="shared" si="28"/>
        <v>4.8484731937392788E-3</v>
      </c>
    </row>
    <row r="121" spans="1:21" x14ac:dyDescent="0.3">
      <c r="A121">
        <v>110</v>
      </c>
      <c r="C121" s="35" t="s">
        <v>186</v>
      </c>
      <c r="E121" s="35">
        <v>290</v>
      </c>
      <c r="F121" s="35">
        <f t="shared" si="29"/>
        <v>501.4560921071357</v>
      </c>
      <c r="G121" s="35">
        <f t="shared" si="30"/>
        <v>1.4184331944759392</v>
      </c>
      <c r="H121" s="35">
        <f t="shared" si="31"/>
        <v>-211.4560921071357</v>
      </c>
      <c r="I121" s="35"/>
      <c r="J121" s="35">
        <f t="shared" si="20"/>
        <v>284.11610961448042</v>
      </c>
      <c r="K121" s="35">
        <f t="shared" si="21"/>
        <v>5.8838903855195781</v>
      </c>
      <c r="L121" s="35">
        <f t="shared" si="27"/>
        <v>2.0289277191446822E-2</v>
      </c>
      <c r="N121" s="35">
        <v>573</v>
      </c>
      <c r="O121" s="35">
        <f t="shared" si="22"/>
        <v>562.91612109260416</v>
      </c>
      <c r="P121" s="35">
        <f t="shared" si="23"/>
        <v>1.6357798006111839</v>
      </c>
      <c r="Q121" s="35">
        <f t="shared" si="24"/>
        <v>10.083878907395842</v>
      </c>
      <c r="R121" s="35"/>
      <c r="S121" s="35">
        <f t="shared" si="25"/>
        <v>576.58668835611252</v>
      </c>
      <c r="T121" s="35">
        <f t="shared" si="26"/>
        <v>3.5866883561125178</v>
      </c>
      <c r="U121" s="35">
        <f t="shared" si="28"/>
        <v>6.2594910228839749E-3</v>
      </c>
    </row>
    <row r="122" spans="1:21" x14ac:dyDescent="0.3">
      <c r="A122">
        <v>111</v>
      </c>
      <c r="C122" s="35" t="s">
        <v>187</v>
      </c>
      <c r="E122" s="35">
        <v>447</v>
      </c>
      <c r="F122" s="35">
        <f t="shared" si="29"/>
        <v>502.55023311766786</v>
      </c>
      <c r="G122" s="35">
        <f t="shared" si="30"/>
        <v>1.3537048062816597</v>
      </c>
      <c r="H122" s="35">
        <f t="shared" si="31"/>
        <v>-55.550233117667858</v>
      </c>
      <c r="I122" s="35"/>
      <c r="J122" s="35">
        <f t="shared" si="20"/>
        <v>451.28735873610265</v>
      </c>
      <c r="K122" s="35">
        <f t="shared" si="21"/>
        <v>4.2873587361026466</v>
      </c>
      <c r="L122" s="35">
        <f t="shared" si="27"/>
        <v>9.5914065684622966E-3</v>
      </c>
      <c r="N122" s="35">
        <v>587</v>
      </c>
      <c r="O122" s="35">
        <f t="shared" si="22"/>
        <v>564.61295256586573</v>
      </c>
      <c r="P122" s="35">
        <f t="shared" si="23"/>
        <v>1.6479656520219881</v>
      </c>
      <c r="Q122" s="35">
        <f t="shared" si="24"/>
        <v>22.387047434134274</v>
      </c>
      <c r="R122" s="35"/>
      <c r="S122" s="35">
        <f t="shared" si="25"/>
        <v>586.19285621100119</v>
      </c>
      <c r="T122" s="35">
        <f t="shared" si="26"/>
        <v>0.80714378899881467</v>
      </c>
      <c r="U122" s="35">
        <f t="shared" si="28"/>
        <v>1.3750320085158683E-3</v>
      </c>
    </row>
    <row r="123" spans="1:21" x14ac:dyDescent="0.3">
      <c r="A123">
        <v>112</v>
      </c>
      <c r="C123" s="35" t="s">
        <v>188</v>
      </c>
      <c r="E123" s="35">
        <v>283</v>
      </c>
      <c r="F123" s="35">
        <f t="shared" si="29"/>
        <v>503.75121449759723</v>
      </c>
      <c r="G123" s="35">
        <f t="shared" si="30"/>
        <v>1.3232213666036783</v>
      </c>
      <c r="H123" s="35">
        <f t="shared" si="31"/>
        <v>-220.75121449759723</v>
      </c>
      <c r="I123" s="35"/>
      <c r="J123" s="35">
        <f t="shared" si="20"/>
        <v>285.01910545057268</v>
      </c>
      <c r="K123" s="35">
        <f t="shared" si="21"/>
        <v>2.0191054505726811</v>
      </c>
      <c r="L123" s="35">
        <f t="shared" si="27"/>
        <v>7.1346482352391558E-3</v>
      </c>
      <c r="N123" s="35">
        <v>583</v>
      </c>
      <c r="O123" s="35">
        <f t="shared" si="22"/>
        <v>566.38345403016285</v>
      </c>
      <c r="P123" s="35">
        <f t="shared" si="23"/>
        <v>1.6724236748093071</v>
      </c>
      <c r="Q123" s="35">
        <f t="shared" si="24"/>
        <v>16.616545969837148</v>
      </c>
      <c r="R123" s="35"/>
      <c r="S123" s="35">
        <f t="shared" si="25"/>
        <v>581.37999492046174</v>
      </c>
      <c r="T123" s="35">
        <f t="shared" si="26"/>
        <v>1.6200050795382595</v>
      </c>
      <c r="U123" s="35">
        <f t="shared" si="28"/>
        <v>2.7787394160175977E-3</v>
      </c>
    </row>
    <row r="124" spans="1:21" x14ac:dyDescent="0.3">
      <c r="A124">
        <v>113</v>
      </c>
      <c r="C124" s="35" t="s">
        <v>189</v>
      </c>
      <c r="E124" s="35">
        <v>174</v>
      </c>
      <c r="F124" s="35">
        <f t="shared" si="29"/>
        <v>504.01552376978071</v>
      </c>
      <c r="G124" s="35">
        <f t="shared" si="30"/>
        <v>1.1118635957265068</v>
      </c>
      <c r="H124" s="35">
        <f t="shared" si="31"/>
        <v>-330.01552376978071</v>
      </c>
      <c r="I124" s="35"/>
      <c r="J124" s="35">
        <f t="shared" si="20"/>
        <v>187.9995234037595</v>
      </c>
      <c r="K124" s="35">
        <f t="shared" si="21"/>
        <v>13.999523403759497</v>
      </c>
      <c r="L124" s="35">
        <f t="shared" si="27"/>
        <v>8.0457031056089062E-2</v>
      </c>
      <c r="N124" s="35">
        <v>476</v>
      </c>
      <c r="O124" s="35">
        <f t="shared" si="22"/>
        <v>567.96913053992375</v>
      </c>
      <c r="P124" s="35">
        <f t="shared" si="23"/>
        <v>1.6551090293999691</v>
      </c>
      <c r="Q124" s="35">
        <f t="shared" si="24"/>
        <v>-91.969130539923754</v>
      </c>
      <c r="R124" s="35"/>
      <c r="S124" s="35">
        <f t="shared" si="25"/>
        <v>477.146855318495</v>
      </c>
      <c r="T124" s="35">
        <f t="shared" si="26"/>
        <v>1.1468553184949997</v>
      </c>
      <c r="U124" s="35">
        <f t="shared" si="28"/>
        <v>2.4093599128046212E-3</v>
      </c>
    </row>
    <row r="125" spans="1:21" x14ac:dyDescent="0.3">
      <c r="A125">
        <v>114</v>
      </c>
      <c r="C125" s="35" t="s">
        <v>190</v>
      </c>
      <c r="E125" s="35">
        <v>315</v>
      </c>
      <c r="F125" s="35">
        <f t="shared" si="29"/>
        <v>505.82299645266414</v>
      </c>
      <c r="G125" s="35">
        <f t="shared" si="30"/>
        <v>1.2507064579792915</v>
      </c>
      <c r="H125" s="35">
        <f t="shared" si="31"/>
        <v>-190.82299645266414</v>
      </c>
      <c r="I125" s="35"/>
      <c r="J125" s="35">
        <f t="shared" si="20"/>
        <v>305.80358440815263</v>
      </c>
      <c r="K125" s="35">
        <f t="shared" si="21"/>
        <v>9.1964155918473693</v>
      </c>
      <c r="L125" s="35">
        <f t="shared" si="27"/>
        <v>2.9194970132848792E-2</v>
      </c>
      <c r="N125" s="35">
        <v>246</v>
      </c>
      <c r="O125" s="35">
        <f t="shared" si="22"/>
        <v>569.66141057743505</v>
      </c>
      <c r="P125" s="35">
        <f t="shared" si="23"/>
        <v>1.6625283245964875</v>
      </c>
      <c r="Q125" s="35">
        <f t="shared" si="24"/>
        <v>-323.66141057743505</v>
      </c>
      <c r="R125" s="35"/>
      <c r="S125" s="35">
        <f t="shared" si="25"/>
        <v>245.50857450704621</v>
      </c>
      <c r="T125" s="35">
        <f t="shared" si="26"/>
        <v>0.49142549295379467</v>
      </c>
      <c r="U125" s="35">
        <f t="shared" si="28"/>
        <v>1.9976646055032306E-3</v>
      </c>
    </row>
    <row r="126" spans="1:21" x14ac:dyDescent="0.3">
      <c r="A126">
        <v>115</v>
      </c>
      <c r="C126" s="35" t="s">
        <v>191</v>
      </c>
      <c r="E126" s="35">
        <v>380</v>
      </c>
      <c r="F126" s="35">
        <f t="shared" si="29"/>
        <v>506.70138801805803</v>
      </c>
      <c r="G126" s="35">
        <f t="shared" si="30"/>
        <v>1.176392786262932</v>
      </c>
      <c r="H126" s="35">
        <f t="shared" si="31"/>
        <v>-126.70138801805803</v>
      </c>
      <c r="I126" s="35"/>
      <c r="J126" s="35">
        <f t="shared" si="20"/>
        <v>384.92225094017022</v>
      </c>
      <c r="K126" s="35">
        <f t="shared" si="21"/>
        <v>4.9222509401702155</v>
      </c>
      <c r="L126" s="35">
        <f t="shared" si="27"/>
        <v>1.2953291947816357E-2</v>
      </c>
      <c r="N126" s="35">
        <v>575</v>
      </c>
      <c r="O126" s="35">
        <f t="shared" si="22"/>
        <v>570.23951700919315</v>
      </c>
      <c r="P126" s="35">
        <f t="shared" si="23"/>
        <v>1.4460788240492088</v>
      </c>
      <c r="Q126" s="35">
        <f t="shared" si="24"/>
        <v>4.7604829908068496</v>
      </c>
      <c r="R126" s="35"/>
      <c r="S126" s="35">
        <f t="shared" si="25"/>
        <v>589.3367799351214</v>
      </c>
      <c r="T126" s="35">
        <f t="shared" si="26"/>
        <v>14.336779935121399</v>
      </c>
      <c r="U126" s="35">
        <f t="shared" si="28"/>
        <v>2.493353032195026E-2</v>
      </c>
    </row>
    <row r="127" spans="1:21" x14ac:dyDescent="0.3">
      <c r="A127">
        <v>116</v>
      </c>
      <c r="C127" s="35" t="s">
        <v>192</v>
      </c>
      <c r="E127" s="35">
        <v>440</v>
      </c>
      <c r="F127" s="35">
        <f t="shared" si="29"/>
        <v>507.80896277836558</v>
      </c>
      <c r="G127" s="35">
        <f t="shared" si="30"/>
        <v>1.1626567786767126</v>
      </c>
      <c r="H127" s="35">
        <f t="shared" si="31"/>
        <v>-67.808962778365583</v>
      </c>
      <c r="I127" s="35"/>
      <c r="J127" s="35">
        <f t="shared" si="20"/>
        <v>440.90982015413647</v>
      </c>
      <c r="K127" s="35">
        <f t="shared" si="21"/>
        <v>0.90982015413646877</v>
      </c>
      <c r="L127" s="35">
        <f t="shared" si="27"/>
        <v>2.0677730775828834E-3</v>
      </c>
      <c r="N127" s="35">
        <v>576</v>
      </c>
      <c r="O127" s="35">
        <f t="shared" si="22"/>
        <v>570.77015753798025</v>
      </c>
      <c r="P127" s="35">
        <f t="shared" si="23"/>
        <v>1.2633582767235703</v>
      </c>
      <c r="Q127" s="35">
        <f t="shared" si="24"/>
        <v>5.2298424620197466</v>
      </c>
      <c r="R127" s="35"/>
      <c r="S127" s="35">
        <f t="shared" si="25"/>
        <v>588.10270418739219</v>
      </c>
      <c r="T127" s="35">
        <f t="shared" si="26"/>
        <v>12.102704187392192</v>
      </c>
      <c r="U127" s="35">
        <f t="shared" si="28"/>
        <v>2.1011639214222555E-2</v>
      </c>
    </row>
    <row r="128" spans="1:21" x14ac:dyDescent="0.3">
      <c r="A128">
        <v>117</v>
      </c>
      <c r="C128" s="35" t="s">
        <v>193</v>
      </c>
      <c r="E128" s="35">
        <v>672</v>
      </c>
      <c r="F128" s="35">
        <f t="shared" si="29"/>
        <v>508.23841666195426</v>
      </c>
      <c r="G128" s="35">
        <f t="shared" si="30"/>
        <v>1.0163102308158651</v>
      </c>
      <c r="H128" s="35">
        <f t="shared" si="31"/>
        <v>163.76158333804574</v>
      </c>
      <c r="I128" s="35"/>
      <c r="J128" s="35">
        <f t="shared" si="20"/>
        <v>681.6934307801148</v>
      </c>
      <c r="K128" s="35">
        <f t="shared" si="21"/>
        <v>9.6934307801147952</v>
      </c>
      <c r="L128" s="35">
        <f t="shared" si="27"/>
        <v>1.4424748184694636E-2</v>
      </c>
      <c r="N128" s="35">
        <v>330</v>
      </c>
      <c r="O128" s="35">
        <f t="shared" si="22"/>
        <v>570.46336900292033</v>
      </c>
      <c r="P128" s="35">
        <f t="shared" si="23"/>
        <v>0.94995857920650018</v>
      </c>
      <c r="Q128" s="35">
        <f t="shared" si="24"/>
        <v>-240.46336900292033</v>
      </c>
      <c r="R128" s="35"/>
      <c r="S128" s="35">
        <f t="shared" si="25"/>
        <v>350.75838698483938</v>
      </c>
      <c r="T128" s="35">
        <f t="shared" si="26"/>
        <v>20.758386984839376</v>
      </c>
      <c r="U128" s="35">
        <f t="shared" si="28"/>
        <v>6.2904202984361751E-2</v>
      </c>
    </row>
    <row r="129" spans="1:21" x14ac:dyDescent="0.3">
      <c r="A129">
        <v>118</v>
      </c>
      <c r="C129" s="35" t="s">
        <v>194</v>
      </c>
      <c r="E129" s="35">
        <v>832</v>
      </c>
      <c r="F129" s="35">
        <f t="shared" si="29"/>
        <v>510.25390542421906</v>
      </c>
      <c r="G129" s="35">
        <f t="shared" si="30"/>
        <v>1.21574524362588</v>
      </c>
      <c r="H129" s="35">
        <f t="shared" si="31"/>
        <v>321.74609457578094</v>
      </c>
      <c r="I129" s="35"/>
      <c r="J129" s="35">
        <f t="shared" si="20"/>
        <v>818.79019409707155</v>
      </c>
      <c r="K129" s="35">
        <f t="shared" si="21"/>
        <v>13.209805902928451</v>
      </c>
      <c r="L129" s="35">
        <f t="shared" si="27"/>
        <v>1.5877170556404387E-2</v>
      </c>
      <c r="N129" s="35">
        <v>782</v>
      </c>
      <c r="O129" s="35">
        <f t="shared" si="22"/>
        <v>571.20034651304934</v>
      </c>
      <c r="P129" s="35">
        <f t="shared" si="23"/>
        <v>0.90744777567856105</v>
      </c>
      <c r="Q129" s="35">
        <f t="shared" si="24"/>
        <v>210.79965348695066</v>
      </c>
      <c r="R129" s="35"/>
      <c r="S129" s="35">
        <f t="shared" si="25"/>
        <v>784.81575163492687</v>
      </c>
      <c r="T129" s="35">
        <f t="shared" si="26"/>
        <v>2.815751634926869</v>
      </c>
      <c r="U129" s="35">
        <f t="shared" si="28"/>
        <v>3.6007054155075052E-3</v>
      </c>
    </row>
    <row r="130" spans="1:21" x14ac:dyDescent="0.3">
      <c r="A130">
        <v>119</v>
      </c>
      <c r="C130" s="35" t="s">
        <v>195</v>
      </c>
      <c r="E130" s="35">
        <v>890</v>
      </c>
      <c r="F130" s="35">
        <f t="shared" si="29"/>
        <v>513.27901185924509</v>
      </c>
      <c r="G130" s="35">
        <f t="shared" si="30"/>
        <v>1.5768918866202575</v>
      </c>
      <c r="H130" s="35">
        <f t="shared" si="31"/>
        <v>376.72098814075491</v>
      </c>
      <c r="I130" s="35"/>
      <c r="J130" s="35">
        <f t="shared" si="20"/>
        <v>866.0790395365816</v>
      </c>
      <c r="K130" s="35">
        <f t="shared" si="21"/>
        <v>23.920960463418396</v>
      </c>
      <c r="L130" s="35">
        <f t="shared" si="27"/>
        <v>2.6877483666762243E-2</v>
      </c>
      <c r="N130" s="35">
        <v>774</v>
      </c>
      <c r="O130" s="35">
        <f t="shared" si="22"/>
        <v>571.48466694814431</v>
      </c>
      <c r="P130" s="35">
        <f t="shared" si="23"/>
        <v>0.78307219589969246</v>
      </c>
      <c r="Q130" s="35">
        <f t="shared" si="24"/>
        <v>202.51533305185569</v>
      </c>
      <c r="R130" s="35"/>
      <c r="S130" s="35">
        <f t="shared" si="25"/>
        <v>782.23815861013395</v>
      </c>
      <c r="T130" s="35">
        <f t="shared" si="26"/>
        <v>8.2381586101339508</v>
      </c>
      <c r="U130" s="35">
        <f t="shared" si="28"/>
        <v>1.0643615775366861E-2</v>
      </c>
    </row>
    <row r="131" spans="1:21" x14ac:dyDescent="0.3">
      <c r="A131">
        <v>120</v>
      </c>
      <c r="C131" s="35" t="s">
        <v>196</v>
      </c>
      <c r="E131" s="35">
        <v>1089</v>
      </c>
      <c r="F131" s="35">
        <f t="shared" si="29"/>
        <v>516.04994710219546</v>
      </c>
      <c r="G131" s="35">
        <f t="shared" si="30"/>
        <v>1.8152217191478703</v>
      </c>
      <c r="H131" s="35">
        <f t="shared" si="31"/>
        <v>572.95005289780454</v>
      </c>
      <c r="I131" s="35"/>
      <c r="J131" s="35">
        <f t="shared" si="20"/>
        <v>1073.2139512806305</v>
      </c>
      <c r="K131" s="35">
        <f t="shared" si="21"/>
        <v>15.786048719369546</v>
      </c>
      <c r="L131" s="35">
        <f t="shared" si="27"/>
        <v>1.4495912506308124E-2</v>
      </c>
      <c r="N131" s="35">
        <v>771</v>
      </c>
      <c r="O131" s="35">
        <f t="shared" si="22"/>
        <v>572.32124814415613</v>
      </c>
      <c r="P131" s="35">
        <f t="shared" si="23"/>
        <v>0.7937525375873169</v>
      </c>
      <c r="Q131" s="35">
        <f t="shared" si="24"/>
        <v>198.67875185584387</v>
      </c>
      <c r="R131" s="35"/>
      <c r="S131" s="35">
        <f t="shared" si="25"/>
        <v>770.29257536736975</v>
      </c>
      <c r="T131" s="35">
        <f t="shared" si="26"/>
        <v>0.70742463263025002</v>
      </c>
      <c r="U131" s="35">
        <f t="shared" si="28"/>
        <v>9.1754167656322961E-4</v>
      </c>
    </row>
    <row r="132" spans="1:21" x14ac:dyDescent="0.3">
      <c r="A132">
        <v>121</v>
      </c>
      <c r="C132" s="35" t="s">
        <v>197</v>
      </c>
      <c r="E132" s="35">
        <v>297</v>
      </c>
      <c r="F132" s="35">
        <f t="shared" si="29"/>
        <v>517.09488008022629</v>
      </c>
      <c r="G132" s="35">
        <f t="shared" si="30"/>
        <v>1.6614728743550224</v>
      </c>
      <c r="H132" s="35">
        <f t="shared" si="31"/>
        <v>-220.09488008022629</v>
      </c>
      <c r="I132" s="35"/>
      <c r="J132" s="35">
        <f t="shared" si="20"/>
        <v>307.18373037360033</v>
      </c>
      <c r="K132" s="35">
        <f t="shared" si="21"/>
        <v>10.183730373600326</v>
      </c>
      <c r="L132" s="35">
        <f t="shared" si="27"/>
        <v>3.4288654456566758E-2</v>
      </c>
      <c r="N132" s="35">
        <v>608</v>
      </c>
      <c r="O132" s="35">
        <f t="shared" si="22"/>
        <v>575.03491032573709</v>
      </c>
      <c r="P132" s="35">
        <f t="shared" si="23"/>
        <v>1.1769645386385159</v>
      </c>
      <c r="Q132" s="35">
        <f t="shared" si="24"/>
        <v>32.965089674262913</v>
      </c>
      <c r="R132" s="35"/>
      <c r="S132" s="35">
        <f t="shared" si="25"/>
        <v>582.61751533878885</v>
      </c>
      <c r="T132" s="35">
        <f t="shared" si="26"/>
        <v>25.382484661211151</v>
      </c>
      <c r="U132" s="35">
        <f t="shared" si="28"/>
        <v>4.1747507666465712E-2</v>
      </c>
    </row>
    <row r="133" spans="1:21" x14ac:dyDescent="0.3">
      <c r="A133">
        <v>122</v>
      </c>
      <c r="C133" s="35" t="s">
        <v>198</v>
      </c>
      <c r="E133" s="35">
        <v>300</v>
      </c>
      <c r="F133" s="35">
        <f t="shared" si="29"/>
        <v>518.20416740648568</v>
      </c>
      <c r="G133" s="35">
        <f t="shared" si="30"/>
        <v>1.5512572037898607</v>
      </c>
      <c r="H133" s="35">
        <f t="shared" si="31"/>
        <v>-218.20416740648568</v>
      </c>
      <c r="I133" s="35"/>
      <c r="J133" s="35">
        <f t="shared" si="20"/>
        <v>307.3002608474456</v>
      </c>
      <c r="K133" s="35">
        <f t="shared" si="21"/>
        <v>7.3002608474455997</v>
      </c>
      <c r="L133" s="35">
        <f t="shared" si="27"/>
        <v>2.4334202824818664E-2</v>
      </c>
      <c r="N133" s="35">
        <v>605</v>
      </c>
      <c r="O133" s="35">
        <f t="shared" si="22"/>
        <v>577.6266482089286</v>
      </c>
      <c r="P133" s="35">
        <f t="shared" si="23"/>
        <v>1.4593518510290606</v>
      </c>
      <c r="Q133" s="35">
        <f t="shared" si="24"/>
        <v>27.3733517910714</v>
      </c>
      <c r="R133" s="35"/>
      <c r="S133" s="35">
        <f t="shared" si="25"/>
        <v>586.2957537717715</v>
      </c>
      <c r="T133" s="35">
        <f t="shared" si="26"/>
        <v>18.704246228228499</v>
      </c>
      <c r="U133" s="35">
        <f t="shared" si="28"/>
        <v>3.0916109468146279E-2</v>
      </c>
    </row>
    <row r="134" spans="1:21" x14ac:dyDescent="0.3">
      <c r="A134">
        <v>123</v>
      </c>
      <c r="C134" s="35" t="s">
        <v>199</v>
      </c>
      <c r="E134" s="35">
        <v>447</v>
      </c>
      <c r="F134" s="35">
        <f t="shared" si="29"/>
        <v>518.45403849641366</v>
      </c>
      <c r="G134" s="35">
        <f t="shared" si="30"/>
        <v>1.2915018666606164</v>
      </c>
      <c r="H134" s="35">
        <f t="shared" si="31"/>
        <v>-71.454038496413659</v>
      </c>
      <c r="I134" s="35"/>
      <c r="J134" s="35">
        <f t="shared" si="20"/>
        <v>464.2051914926077</v>
      </c>
      <c r="K134" s="35">
        <f t="shared" si="21"/>
        <v>17.205191492607696</v>
      </c>
      <c r="L134" s="35">
        <f t="shared" si="27"/>
        <v>3.8490361281001556E-2</v>
      </c>
      <c r="N134" s="35">
        <v>606</v>
      </c>
      <c r="O134" s="35">
        <f t="shared" si="22"/>
        <v>579.42841491374372</v>
      </c>
      <c r="P134" s="35">
        <f t="shared" si="23"/>
        <v>1.5276975055860442</v>
      </c>
      <c r="Q134" s="35">
        <f t="shared" si="24"/>
        <v>26.571585086256277</v>
      </c>
      <c r="R134" s="35"/>
      <c r="S134" s="35">
        <f t="shared" si="25"/>
        <v>601.47304749409193</v>
      </c>
      <c r="T134" s="35">
        <f t="shared" si="26"/>
        <v>4.5269525059080706</v>
      </c>
      <c r="U134" s="35">
        <f t="shared" si="28"/>
        <v>7.4702186566139783E-3</v>
      </c>
    </row>
    <row r="135" spans="1:21" x14ac:dyDescent="0.3">
      <c r="A135">
        <v>124</v>
      </c>
      <c r="C135" s="35" t="s">
        <v>200</v>
      </c>
      <c r="E135" s="35">
        <v>298</v>
      </c>
      <c r="F135" s="35">
        <f t="shared" si="29"/>
        <v>519.67033039667876</v>
      </c>
      <c r="G135" s="35">
        <f t="shared" si="30"/>
        <v>1.2764900343009093</v>
      </c>
      <c r="H135" s="35">
        <f t="shared" si="31"/>
        <v>-221.67033039667876</v>
      </c>
      <c r="I135" s="35"/>
      <c r="J135" s="35">
        <f t="shared" si="20"/>
        <v>298.99432586547704</v>
      </c>
      <c r="K135" s="35">
        <f t="shared" si="21"/>
        <v>0.9943258654770375</v>
      </c>
      <c r="L135" s="35">
        <f t="shared" si="27"/>
        <v>3.3366639781108641E-3</v>
      </c>
      <c r="N135" s="35">
        <v>601</v>
      </c>
      <c r="O135" s="35">
        <f t="shared" si="22"/>
        <v>581.2153536362448</v>
      </c>
      <c r="P135" s="35">
        <f t="shared" si="23"/>
        <v>1.5794417873025055</v>
      </c>
      <c r="Q135" s="35">
        <f t="shared" si="24"/>
        <v>19.784646363755201</v>
      </c>
      <c r="R135" s="35"/>
      <c r="S135" s="35">
        <f t="shared" si="25"/>
        <v>597.57265838916692</v>
      </c>
      <c r="T135" s="35">
        <f t="shared" si="26"/>
        <v>3.4273416108330821</v>
      </c>
      <c r="U135" s="35">
        <f t="shared" si="28"/>
        <v>5.7027314656124496E-3</v>
      </c>
    </row>
    <row r="136" spans="1:21" x14ac:dyDescent="0.3">
      <c r="A136">
        <v>125</v>
      </c>
      <c r="C136" s="35" t="s">
        <v>201</v>
      </c>
      <c r="E136" s="35">
        <v>177</v>
      </c>
      <c r="F136" s="35">
        <f t="shared" si="29"/>
        <v>519.89306894958725</v>
      </c>
      <c r="G136" s="35">
        <f t="shared" si="30"/>
        <v>1.0661623165052507</v>
      </c>
      <c r="H136" s="35">
        <f t="shared" si="31"/>
        <v>-342.89306894958725</v>
      </c>
      <c r="I136" s="35"/>
      <c r="J136" s="35">
        <f t="shared" si="20"/>
        <v>190.93129666119893</v>
      </c>
      <c r="K136" s="35">
        <f t="shared" si="21"/>
        <v>13.931296661198928</v>
      </c>
      <c r="L136" s="35">
        <f t="shared" si="27"/>
        <v>7.870789074123688E-2</v>
      </c>
      <c r="N136" s="35">
        <v>496</v>
      </c>
      <c r="O136" s="35">
        <f t="shared" si="22"/>
        <v>583.18617774973723</v>
      </c>
      <c r="P136" s="35">
        <f t="shared" si="23"/>
        <v>1.6575612992621056</v>
      </c>
      <c r="Q136" s="35">
        <f t="shared" si="24"/>
        <v>-87.186177749737226</v>
      </c>
      <c r="R136" s="35"/>
      <c r="S136" s="35">
        <f t="shared" si="25"/>
        <v>490.82566488362352</v>
      </c>
      <c r="T136" s="35">
        <f t="shared" si="26"/>
        <v>5.1743351163764828</v>
      </c>
      <c r="U136" s="35">
        <f t="shared" si="28"/>
        <v>1.0432127250759038E-2</v>
      </c>
    </row>
    <row r="137" spans="1:21" x14ac:dyDescent="0.3">
      <c r="A137">
        <v>126</v>
      </c>
      <c r="C137" s="35" t="s">
        <v>202</v>
      </c>
      <c r="E137" s="35">
        <v>324</v>
      </c>
      <c r="F137" s="35">
        <f t="shared" si="29"/>
        <v>520.49509166142593</v>
      </c>
      <c r="G137" s="35">
        <f t="shared" si="30"/>
        <v>0.97352052618567664</v>
      </c>
      <c r="H137" s="35">
        <f t="shared" si="31"/>
        <v>-196.49509166142593</v>
      </c>
      <c r="I137" s="35"/>
      <c r="J137" s="35">
        <f t="shared" si="20"/>
        <v>330.13623481342836</v>
      </c>
      <c r="K137" s="35">
        <f t="shared" si="21"/>
        <v>6.1362348134283593</v>
      </c>
      <c r="L137" s="35">
        <f t="shared" si="27"/>
        <v>1.8938996337741848E-2</v>
      </c>
      <c r="N137" s="35">
        <v>252</v>
      </c>
      <c r="O137" s="35">
        <f t="shared" si="22"/>
        <v>584.14919549969045</v>
      </c>
      <c r="P137" s="35">
        <f t="shared" si="23"/>
        <v>1.5189311172738429</v>
      </c>
      <c r="Q137" s="35">
        <f t="shared" si="24"/>
        <v>-332.14919549969045</v>
      </c>
      <c r="R137" s="35"/>
      <c r="S137" s="35">
        <f t="shared" si="25"/>
        <v>261.18232847156423</v>
      </c>
      <c r="T137" s="35">
        <f t="shared" si="26"/>
        <v>9.182328471564233</v>
      </c>
      <c r="U137" s="35">
        <f t="shared" si="28"/>
        <v>3.6437811395096165E-2</v>
      </c>
    </row>
    <row r="138" spans="1:21" x14ac:dyDescent="0.3">
      <c r="A138">
        <v>127</v>
      </c>
      <c r="C138" s="35" t="s">
        <v>203</v>
      </c>
      <c r="E138" s="35">
        <v>401</v>
      </c>
      <c r="F138" s="35">
        <f t="shared" si="29"/>
        <v>521.94005407304735</v>
      </c>
      <c r="G138" s="35">
        <f t="shared" si="30"/>
        <v>1.0676198442772207</v>
      </c>
      <c r="H138" s="35">
        <f t="shared" si="31"/>
        <v>-120.94005407304735</v>
      </c>
      <c r="I138" s="35"/>
      <c r="J138" s="35">
        <f t="shared" si="20"/>
        <v>394.76722416955357</v>
      </c>
      <c r="K138" s="35">
        <f t="shared" si="21"/>
        <v>6.2327758304464282</v>
      </c>
      <c r="L138" s="35">
        <f t="shared" si="27"/>
        <v>1.5543081871437476E-2</v>
      </c>
      <c r="N138" s="35">
        <v>594</v>
      </c>
      <c r="O138" s="35">
        <f t="shared" si="22"/>
        <v>585.9382635617128</v>
      </c>
      <c r="P138" s="35">
        <f t="shared" si="23"/>
        <v>1.5728501751205446</v>
      </c>
      <c r="Q138" s="35">
        <f t="shared" si="24"/>
        <v>8.0617364382871983</v>
      </c>
      <c r="R138" s="35"/>
      <c r="S138" s="35">
        <f t="shared" si="25"/>
        <v>590.42860960777114</v>
      </c>
      <c r="T138" s="35">
        <f t="shared" si="26"/>
        <v>3.5713903922288637</v>
      </c>
      <c r="U138" s="35">
        <f t="shared" si="28"/>
        <v>6.0124417377590295E-3</v>
      </c>
    </row>
    <row r="139" spans="1:21" x14ac:dyDescent="0.3">
      <c r="A139">
        <v>128</v>
      </c>
      <c r="C139" s="35" t="s">
        <v>204</v>
      </c>
      <c r="E139" s="35">
        <v>455</v>
      </c>
      <c r="F139" s="35">
        <f t="shared" si="29"/>
        <v>522.99264357505717</v>
      </c>
      <c r="G139" s="35">
        <f t="shared" si="30"/>
        <v>1.0646198033352976</v>
      </c>
      <c r="H139" s="35">
        <f t="shared" si="31"/>
        <v>-67.992643575057173</v>
      </c>
      <c r="I139" s="35"/>
      <c r="J139" s="35">
        <f t="shared" si="20"/>
        <v>455.19871113895903</v>
      </c>
      <c r="K139" s="35">
        <f t="shared" si="21"/>
        <v>0.19871113895902681</v>
      </c>
      <c r="L139" s="35">
        <f t="shared" si="27"/>
        <v>4.3672777793192708E-4</v>
      </c>
      <c r="N139" s="35">
        <v>591</v>
      </c>
      <c r="O139" s="35">
        <f t="shared" si="22"/>
        <v>587.37942928432358</v>
      </c>
      <c r="P139" s="35">
        <f t="shared" si="23"/>
        <v>1.546566093100606</v>
      </c>
      <c r="Q139" s="35">
        <f t="shared" si="24"/>
        <v>3.620570715676422</v>
      </c>
      <c r="R139" s="35"/>
      <c r="S139" s="35">
        <f t="shared" si="25"/>
        <v>592.74095619885304</v>
      </c>
      <c r="T139" s="35">
        <f t="shared" si="26"/>
        <v>1.7409561988530413</v>
      </c>
      <c r="U139" s="35">
        <f t="shared" si="28"/>
        <v>2.9457803703097146E-3</v>
      </c>
    </row>
    <row r="140" spans="1:21" x14ac:dyDescent="0.3">
      <c r="A140">
        <v>129</v>
      </c>
      <c r="C140" s="35" t="s">
        <v>205</v>
      </c>
      <c r="E140" s="35">
        <v>691</v>
      </c>
      <c r="F140" s="35">
        <f t="shared" si="29"/>
        <v>524.29788311872335</v>
      </c>
      <c r="G140" s="35">
        <f t="shared" si="30"/>
        <v>1.112647257373609</v>
      </c>
      <c r="H140" s="35">
        <f t="shared" si="31"/>
        <v>166.70211688127665</v>
      </c>
      <c r="I140" s="35"/>
      <c r="J140" s="35">
        <f t="shared" si="20"/>
        <v>687.8188467164382</v>
      </c>
      <c r="K140" s="35">
        <f t="shared" si="21"/>
        <v>3.1811532835617982</v>
      </c>
      <c r="L140" s="35">
        <f t="shared" si="27"/>
        <v>4.6036950558057859E-3</v>
      </c>
      <c r="N140" s="35">
        <v>360</v>
      </c>
      <c r="O140" s="35">
        <f t="shared" si="22"/>
        <v>589.79867254774854</v>
      </c>
      <c r="P140" s="35">
        <f t="shared" si="23"/>
        <v>1.7207515636293438</v>
      </c>
      <c r="Q140" s="35">
        <f t="shared" si="24"/>
        <v>-229.79867254774854</v>
      </c>
      <c r="R140" s="35"/>
      <c r="S140" s="35">
        <f t="shared" si="25"/>
        <v>348.46262637450388</v>
      </c>
      <c r="T140" s="35">
        <f t="shared" si="26"/>
        <v>11.537373625496116</v>
      </c>
      <c r="U140" s="35">
        <f t="shared" si="28"/>
        <v>3.2048260070822544E-2</v>
      </c>
    </row>
    <row r="141" spans="1:21" x14ac:dyDescent="0.3">
      <c r="A141">
        <v>130</v>
      </c>
      <c r="C141" s="35" t="s">
        <v>206</v>
      </c>
      <c r="E141" s="35">
        <v>842</v>
      </c>
      <c r="F141" s="35">
        <f t="shared" si="29"/>
        <v>525.02048763175139</v>
      </c>
      <c r="G141" s="35">
        <f t="shared" si="30"/>
        <v>1.0347951245798743</v>
      </c>
      <c r="H141" s="35">
        <f t="shared" si="31"/>
        <v>316.97951236824861</v>
      </c>
      <c r="I141" s="35"/>
      <c r="J141" s="35">
        <f t="shared" si="20"/>
        <v>847.15662495187792</v>
      </c>
      <c r="K141" s="35">
        <f t="shared" si="21"/>
        <v>5.1566249518779159</v>
      </c>
      <c r="L141" s="35">
        <f t="shared" si="27"/>
        <v>6.1242576625628459E-3</v>
      </c>
      <c r="N141" s="35">
        <v>792</v>
      </c>
      <c r="O141" s="35">
        <f t="shared" si="22"/>
        <v>590.7388978208046</v>
      </c>
      <c r="P141" s="35">
        <f t="shared" si="23"/>
        <v>1.5649593144370952</v>
      </c>
      <c r="Q141" s="35">
        <f t="shared" si="24"/>
        <v>201.2611021791954</v>
      </c>
      <c r="R141" s="35"/>
      <c r="S141" s="35">
        <f t="shared" si="25"/>
        <v>802.31907759832859</v>
      </c>
      <c r="T141" s="35">
        <f t="shared" si="26"/>
        <v>10.31907759832859</v>
      </c>
      <c r="U141" s="35">
        <f t="shared" si="28"/>
        <v>1.3029138381728018E-2</v>
      </c>
    </row>
    <row r="142" spans="1:21" x14ac:dyDescent="0.3">
      <c r="A142">
        <v>131</v>
      </c>
      <c r="C142" s="35" t="s">
        <v>207</v>
      </c>
      <c r="E142" s="35">
        <v>904</v>
      </c>
      <c r="F142" s="35">
        <f t="shared" si="29"/>
        <v>526.14784458933059</v>
      </c>
      <c r="G142" s="35">
        <f t="shared" si="30"/>
        <v>1.0532703717643477</v>
      </c>
      <c r="H142" s="35">
        <f t="shared" si="31"/>
        <v>377.85215541066941</v>
      </c>
      <c r="I142" s="35"/>
      <c r="J142" s="35">
        <f t="shared" si="20"/>
        <v>902.77627089708619</v>
      </c>
      <c r="K142" s="35">
        <f t="shared" si="21"/>
        <v>1.2237291029138078</v>
      </c>
      <c r="L142" s="35">
        <f t="shared" si="27"/>
        <v>1.3536826359666016E-3</v>
      </c>
      <c r="N142" s="35">
        <v>806</v>
      </c>
      <c r="O142" s="35">
        <f t="shared" si="22"/>
        <v>593.14956412074628</v>
      </c>
      <c r="P142" s="35">
        <f t="shared" si="23"/>
        <v>1.7337615636638111</v>
      </c>
      <c r="Q142" s="35">
        <f t="shared" si="24"/>
        <v>212.85043587925372</v>
      </c>
      <c r="R142" s="35"/>
      <c r="S142" s="35">
        <f t="shared" si="25"/>
        <v>794.81919018709743</v>
      </c>
      <c r="T142" s="35">
        <f t="shared" si="26"/>
        <v>11.180809812902567</v>
      </c>
      <c r="U142" s="35">
        <f t="shared" si="28"/>
        <v>1.3871972472583829E-2</v>
      </c>
    </row>
    <row r="143" spans="1:21" x14ac:dyDescent="0.3">
      <c r="A143">
        <v>132</v>
      </c>
      <c r="C143" s="35" t="s">
        <v>208</v>
      </c>
      <c r="E143" s="35">
        <v>1107</v>
      </c>
      <c r="F143" s="35">
        <f t="shared" si="29"/>
        <v>527.71915482414613</v>
      </c>
      <c r="G143" s="35">
        <f t="shared" si="30"/>
        <v>1.1566705985225163</v>
      </c>
      <c r="H143" s="35">
        <f t="shared" si="31"/>
        <v>579.28084517585387</v>
      </c>
      <c r="I143" s="35"/>
      <c r="J143" s="35">
        <f t="shared" si="20"/>
        <v>1100.1511678588995</v>
      </c>
      <c r="K143" s="35">
        <f t="shared" si="21"/>
        <v>6.8488321411005018</v>
      </c>
      <c r="L143" s="35">
        <f t="shared" si="27"/>
        <v>6.1868402358631449E-3</v>
      </c>
      <c r="N143" s="35">
        <v>793</v>
      </c>
      <c r="O143" s="35">
        <f t="shared" si="22"/>
        <v>594.84081061527445</v>
      </c>
      <c r="P143" s="35">
        <f t="shared" si="23"/>
        <v>1.7252755993533198</v>
      </c>
      <c r="Q143" s="35">
        <f t="shared" si="24"/>
        <v>198.15918938472555</v>
      </c>
      <c r="R143" s="35"/>
      <c r="S143" s="35">
        <f t="shared" si="25"/>
        <v>793.56207754025399</v>
      </c>
      <c r="T143" s="35">
        <f t="shared" si="26"/>
        <v>0.56207754025399481</v>
      </c>
      <c r="U143" s="35">
        <f t="shared" si="28"/>
        <v>7.0879891583101493E-4</v>
      </c>
    </row>
    <row r="144" spans="1:21" x14ac:dyDescent="0.3">
      <c r="A144">
        <v>133</v>
      </c>
      <c r="C144" s="35" t="s">
        <v>209</v>
      </c>
      <c r="E144" s="35">
        <v>313</v>
      </c>
      <c r="F144" s="35">
        <f t="shared" si="29"/>
        <v>529.19495114395625</v>
      </c>
      <c r="G144" s="35">
        <f t="shared" si="30"/>
        <v>1.2203677660554344</v>
      </c>
      <c r="H144" s="35">
        <f t="shared" si="31"/>
        <v>-216.19495114395625</v>
      </c>
      <c r="I144" s="35"/>
      <c r="J144" s="35">
        <f t="shared" si="20"/>
        <v>308.78094534244235</v>
      </c>
      <c r="K144" s="35">
        <f t="shared" si="21"/>
        <v>4.2190546575576491</v>
      </c>
      <c r="L144" s="35">
        <f t="shared" si="27"/>
        <v>1.3479407851621881E-2</v>
      </c>
      <c r="N144" s="35">
        <v>615</v>
      </c>
      <c r="O144" s="35">
        <f t="shared" si="22"/>
        <v>595.46696037647507</v>
      </c>
      <c r="P144" s="35">
        <f t="shared" si="23"/>
        <v>1.5058912063620804</v>
      </c>
      <c r="Q144" s="35">
        <f t="shared" si="24"/>
        <v>19.533039623524928</v>
      </c>
      <c r="R144" s="35"/>
      <c r="S144" s="35">
        <f t="shared" si="25"/>
        <v>629.53117588889063</v>
      </c>
      <c r="T144" s="35">
        <f t="shared" si="26"/>
        <v>14.53117588889063</v>
      </c>
      <c r="U144" s="35">
        <f t="shared" si="28"/>
        <v>2.362792827461891E-2</v>
      </c>
    </row>
    <row r="145" spans="1:21" x14ac:dyDescent="0.3">
      <c r="A145">
        <v>134</v>
      </c>
      <c r="C145" s="35" t="s">
        <v>210</v>
      </c>
      <c r="E145" s="35">
        <v>300</v>
      </c>
      <c r="F145" s="35">
        <f t="shared" si="29"/>
        <v>529.49167775159844</v>
      </c>
      <c r="G145" s="35">
        <f t="shared" si="30"/>
        <v>1.0360099356356005</v>
      </c>
      <c r="H145" s="35">
        <f t="shared" si="31"/>
        <v>-229.49167775159844</v>
      </c>
      <c r="I145" s="35"/>
      <c r="J145" s="35">
        <f t="shared" si="20"/>
        <v>312.21115150352603</v>
      </c>
      <c r="K145" s="35">
        <f t="shared" si="21"/>
        <v>12.211151503526025</v>
      </c>
      <c r="L145" s="35">
        <f t="shared" si="27"/>
        <v>4.070383834508675E-2</v>
      </c>
      <c r="N145" s="35">
        <v>630</v>
      </c>
      <c r="O145" s="35">
        <f t="shared" si="22"/>
        <v>597.40049997157814</v>
      </c>
      <c r="P145" s="35">
        <f t="shared" si="23"/>
        <v>1.5912493873100473</v>
      </c>
      <c r="Q145" s="35">
        <f t="shared" si="24"/>
        <v>32.599500028421858</v>
      </c>
      <c r="R145" s="35"/>
      <c r="S145" s="35">
        <f t="shared" si="25"/>
        <v>624.34620337390857</v>
      </c>
      <c r="T145" s="35">
        <f t="shared" si="26"/>
        <v>5.6537966260914345</v>
      </c>
      <c r="U145" s="35">
        <f t="shared" si="28"/>
        <v>8.9742803588752935E-3</v>
      </c>
    </row>
    <row r="146" spans="1:21" x14ac:dyDescent="0.3">
      <c r="A146">
        <v>135</v>
      </c>
      <c r="C146" s="35" t="s">
        <v>211</v>
      </c>
      <c r="E146" s="35">
        <v>451</v>
      </c>
      <c r="F146" s="35">
        <f t="shared" si="29"/>
        <v>529.91700369980845</v>
      </c>
      <c r="G146" s="35">
        <f t="shared" si="30"/>
        <v>0.9141180364186684</v>
      </c>
      <c r="H146" s="35">
        <f t="shared" si="31"/>
        <v>-78.917003699808447</v>
      </c>
      <c r="I146" s="35"/>
      <c r="J146" s="35">
        <f t="shared" si="20"/>
        <v>459.07364919082033</v>
      </c>
      <c r="K146" s="35">
        <f t="shared" si="21"/>
        <v>8.0736491908203334</v>
      </c>
      <c r="L146" s="35">
        <f t="shared" si="27"/>
        <v>1.7901661176985217E-2</v>
      </c>
      <c r="N146" s="35">
        <v>610</v>
      </c>
      <c r="O146" s="35">
        <f t="shared" si="22"/>
        <v>597.81455192164947</v>
      </c>
      <c r="P146" s="35">
        <f t="shared" si="23"/>
        <v>1.3562819830012598</v>
      </c>
      <c r="Q146" s="35">
        <f t="shared" si="24"/>
        <v>12.185448078350532</v>
      </c>
      <c r="R146" s="35"/>
      <c r="S146" s="35">
        <f t="shared" si="25"/>
        <v>625.56333444514451</v>
      </c>
      <c r="T146" s="35">
        <f t="shared" si="26"/>
        <v>15.563334445144505</v>
      </c>
      <c r="U146" s="35">
        <f t="shared" si="28"/>
        <v>2.5513663024827059E-2</v>
      </c>
    </row>
    <row r="147" spans="1:21" x14ac:dyDescent="0.3">
      <c r="A147">
        <v>136</v>
      </c>
      <c r="C147" s="35" t="s">
        <v>212</v>
      </c>
      <c r="E147" s="35">
        <v>305</v>
      </c>
      <c r="F147" s="35">
        <f t="shared" si="29"/>
        <v>530.51640300297197</v>
      </c>
      <c r="G147" s="35">
        <f t="shared" si="30"/>
        <v>0.85130049918908701</v>
      </c>
      <c r="H147" s="35">
        <f t="shared" si="31"/>
        <v>-225.51640300297197</v>
      </c>
      <c r="I147" s="35"/>
      <c r="J147" s="35">
        <f t="shared" si="20"/>
        <v>309.16079133954838</v>
      </c>
      <c r="K147" s="35">
        <f t="shared" si="21"/>
        <v>4.160791339548382</v>
      </c>
      <c r="L147" s="35">
        <f t="shared" si="27"/>
        <v>1.3641938818191417E-2</v>
      </c>
      <c r="N147" s="35">
        <v>614</v>
      </c>
      <c r="O147" s="35">
        <f t="shared" si="22"/>
        <v>598.79600557381877</v>
      </c>
      <c r="P147" s="35">
        <f t="shared" si="23"/>
        <v>1.2814666315819045</v>
      </c>
      <c r="Q147" s="35">
        <f t="shared" si="24"/>
        <v>15.203994426181225</v>
      </c>
      <c r="R147" s="35"/>
      <c r="S147" s="35">
        <f t="shared" si="25"/>
        <v>618.95548026840595</v>
      </c>
      <c r="T147" s="35">
        <f t="shared" si="26"/>
        <v>4.9554802684059496</v>
      </c>
      <c r="U147" s="35">
        <f t="shared" si="28"/>
        <v>8.0708147693907967E-3</v>
      </c>
    </row>
    <row r="148" spans="1:21" x14ac:dyDescent="0.3">
      <c r="A148">
        <v>137</v>
      </c>
      <c r="C148" s="35" t="s">
        <v>213</v>
      </c>
      <c r="E148" s="35">
        <v>172</v>
      </c>
      <c r="F148" s="35">
        <f t="shared" si="29"/>
        <v>530.12157609655321</v>
      </c>
      <c r="G148" s="35">
        <f t="shared" si="30"/>
        <v>0.60257474370280284</v>
      </c>
      <c r="H148" s="35">
        <f t="shared" si="31"/>
        <v>-358.12157609655321</v>
      </c>
      <c r="I148" s="35"/>
      <c r="J148" s="35">
        <f t="shared" si="20"/>
        <v>188.47463455257378</v>
      </c>
      <c r="K148" s="35">
        <f t="shared" si="21"/>
        <v>16.474634552573775</v>
      </c>
      <c r="L148" s="35">
        <f t="shared" si="27"/>
        <v>9.578275902659171E-2</v>
      </c>
      <c r="N148" s="35">
        <v>510</v>
      </c>
      <c r="O148" s="35">
        <f t="shared" si="22"/>
        <v>599.8587771413379</v>
      </c>
      <c r="P148" s="35">
        <f t="shared" si="23"/>
        <v>1.2378153204997893</v>
      </c>
      <c r="Q148" s="35">
        <f t="shared" si="24"/>
        <v>-89.858777141337896</v>
      </c>
      <c r="R148" s="35"/>
      <c r="S148" s="35">
        <f t="shared" si="25"/>
        <v>512.89129445566346</v>
      </c>
      <c r="T148" s="35">
        <f t="shared" si="26"/>
        <v>2.8912944556634557</v>
      </c>
      <c r="U148" s="35">
        <f t="shared" si="28"/>
        <v>5.6692048150263838E-3</v>
      </c>
    </row>
    <row r="149" spans="1:21" x14ac:dyDescent="0.3">
      <c r="A149">
        <v>138</v>
      </c>
      <c r="C149" s="35" t="s">
        <v>214</v>
      </c>
      <c r="E149" s="35">
        <v>350</v>
      </c>
      <c r="F149" s="35">
        <f t="shared" si="29"/>
        <v>531.91705144796083</v>
      </c>
      <c r="G149" s="35">
        <f t="shared" si="30"/>
        <v>0.8406764847737318</v>
      </c>
      <c r="H149" s="35">
        <f t="shared" si="31"/>
        <v>-181.91705144796083</v>
      </c>
      <c r="I149" s="35"/>
      <c r="J149" s="35">
        <f t="shared" si="20"/>
        <v>334.22905917883008</v>
      </c>
      <c r="K149" s="35">
        <f t="shared" si="21"/>
        <v>15.770940821169916</v>
      </c>
      <c r="L149" s="35">
        <f t="shared" si="27"/>
        <v>4.505983091762833E-2</v>
      </c>
      <c r="N149" s="35">
        <v>259</v>
      </c>
      <c r="O149" s="35">
        <f t="shared" si="22"/>
        <v>600.34417977981821</v>
      </c>
      <c r="P149" s="35">
        <f t="shared" si="23"/>
        <v>1.0876345188172598</v>
      </c>
      <c r="Q149" s="35">
        <f t="shared" si="24"/>
        <v>-341.34417977981821</v>
      </c>
      <c r="R149" s="35"/>
      <c r="S149" s="35">
        <f t="shared" si="25"/>
        <v>268.9473969621472</v>
      </c>
      <c r="T149" s="35">
        <f t="shared" si="26"/>
        <v>9.9473969621471952</v>
      </c>
      <c r="U149" s="35">
        <f t="shared" si="28"/>
        <v>3.8406938077788395E-2</v>
      </c>
    </row>
    <row r="150" spans="1:21" x14ac:dyDescent="0.3">
      <c r="A150">
        <v>139</v>
      </c>
      <c r="C150" s="35" t="s">
        <v>215</v>
      </c>
      <c r="E150" s="35">
        <v>425</v>
      </c>
      <c r="F150" s="35">
        <f t="shared" si="29"/>
        <v>533.75482791821128</v>
      </c>
      <c r="G150" s="35">
        <f t="shared" si="30"/>
        <v>1.0396966219338526</v>
      </c>
      <c r="H150" s="35">
        <f t="shared" si="31"/>
        <v>-108.75482791821128</v>
      </c>
      <c r="I150" s="35"/>
      <c r="J150" s="35">
        <f t="shared" si="20"/>
        <v>411.81767385968726</v>
      </c>
      <c r="K150" s="35">
        <f t="shared" si="21"/>
        <v>13.182326140312739</v>
      </c>
      <c r="L150" s="35">
        <f t="shared" si="27"/>
        <v>3.1017237977206444E-2</v>
      </c>
      <c r="N150" s="35">
        <v>617</v>
      </c>
      <c r="O150" s="35">
        <f t="shared" si="22"/>
        <v>601.99959576387369</v>
      </c>
      <c r="P150" s="35">
        <f t="shared" si="23"/>
        <v>1.2009631184909022</v>
      </c>
      <c r="Q150" s="35">
        <f t="shared" si="24"/>
        <v>15.000404236126315</v>
      </c>
      <c r="R150" s="35"/>
      <c r="S150" s="35">
        <f t="shared" si="25"/>
        <v>609.49355073692266</v>
      </c>
      <c r="T150" s="35">
        <f t="shared" si="26"/>
        <v>7.5064492630773429</v>
      </c>
      <c r="U150" s="35">
        <f t="shared" si="28"/>
        <v>1.216604418651109E-2</v>
      </c>
    </row>
    <row r="151" spans="1:21" x14ac:dyDescent="0.3">
      <c r="A151">
        <v>140</v>
      </c>
      <c r="C151" s="35" t="s">
        <v>216</v>
      </c>
      <c r="E151" s="35">
        <v>453</v>
      </c>
      <c r="F151" s="35">
        <f t="shared" si="29"/>
        <v>533.75056195240768</v>
      </c>
      <c r="G151" s="35">
        <f t="shared" si="30"/>
        <v>0.83132275729859517</v>
      </c>
      <c r="H151" s="35">
        <f t="shared" si="31"/>
        <v>-80.750561952407679</v>
      </c>
      <c r="I151" s="35"/>
      <c r="J151" s="35">
        <f t="shared" si="20"/>
        <v>466.801880965088</v>
      </c>
      <c r="K151" s="35">
        <f t="shared" si="21"/>
        <v>13.801880965088003</v>
      </c>
      <c r="L151" s="35">
        <f t="shared" si="27"/>
        <v>3.0467728399752765E-2</v>
      </c>
      <c r="N151" s="35">
        <v>623</v>
      </c>
      <c r="O151" s="35">
        <f t="shared" si="22"/>
        <v>604.42431493809499</v>
      </c>
      <c r="P151" s="35">
        <f t="shared" si="23"/>
        <v>1.445223575425471</v>
      </c>
      <c r="Q151" s="35">
        <f t="shared" si="24"/>
        <v>18.575685061905006</v>
      </c>
      <c r="R151" s="35"/>
      <c r="S151" s="35">
        <f t="shared" si="25"/>
        <v>606.82112959804101</v>
      </c>
      <c r="T151" s="35">
        <f t="shared" si="26"/>
        <v>16.178870401958989</v>
      </c>
      <c r="U151" s="35">
        <f t="shared" si="28"/>
        <v>2.5969294385166916E-2</v>
      </c>
    </row>
    <row r="152" spans="1:21" x14ac:dyDescent="0.3">
      <c r="A152">
        <v>141</v>
      </c>
      <c r="C152" s="35" t="s">
        <v>217</v>
      </c>
      <c r="E152" s="35">
        <v>717</v>
      </c>
      <c r="F152" s="35">
        <f t="shared" ref="F152:F183" si="32">$E$5*(E152-H140)+(1-$E$5)*(F151+G151)</f>
        <v>535.77062951988512</v>
      </c>
      <c r="G152" s="35">
        <f t="shared" ref="G152:G183" si="33">$F$5*(F152-F151)+(1-$F$5)*G151</f>
        <v>1.0685950054343372</v>
      </c>
      <c r="H152" s="35">
        <f t="shared" ref="H152:H183" si="34">$G$5*(E152-F152)+(1-$G$5)*(H151)</f>
        <v>181.22937048011488</v>
      </c>
      <c r="I152" s="35"/>
      <c r="J152" s="35">
        <f t="shared" si="20"/>
        <v>701.28400159098294</v>
      </c>
      <c r="K152" s="35">
        <f t="shared" si="21"/>
        <v>15.715998409017061</v>
      </c>
      <c r="L152" s="35">
        <f t="shared" si="27"/>
        <v>2.1919105172966611E-2</v>
      </c>
      <c r="N152" s="35">
        <v>366</v>
      </c>
      <c r="O152" s="35">
        <f t="shared" si="22"/>
        <v>605.10778674062965</v>
      </c>
      <c r="P152" s="35">
        <f t="shared" si="23"/>
        <v>1.2931787007580489</v>
      </c>
      <c r="Q152" s="35">
        <f t="shared" si="24"/>
        <v>-239.10778674062965</v>
      </c>
      <c r="R152" s="35"/>
      <c r="S152" s="35">
        <f t="shared" si="25"/>
        <v>376.07086596577187</v>
      </c>
      <c r="T152" s="35">
        <f t="shared" si="26"/>
        <v>10.070865965771873</v>
      </c>
      <c r="U152" s="35">
        <f t="shared" si="28"/>
        <v>2.7516027228884899E-2</v>
      </c>
    </row>
    <row r="153" spans="1:21" x14ac:dyDescent="0.3">
      <c r="A153">
        <v>142</v>
      </c>
      <c r="C153" s="35" t="s">
        <v>218</v>
      </c>
      <c r="E153" s="35">
        <v>874</v>
      </c>
      <c r="F153" s="35">
        <f t="shared" si="32"/>
        <v>538.36571817569165</v>
      </c>
      <c r="G153" s="35">
        <f t="shared" si="33"/>
        <v>1.373281576586858</v>
      </c>
      <c r="H153" s="35">
        <f t="shared" si="34"/>
        <v>335.63428182430835</v>
      </c>
      <c r="I153" s="35"/>
      <c r="J153" s="35">
        <f t="shared" ref="J153:J191" si="35">F152+G152+H141</f>
        <v>853.81873689356803</v>
      </c>
      <c r="K153" s="35">
        <f t="shared" ref="K153:K191" si="36">ABS(E153-J153)</f>
        <v>20.18126310643197</v>
      </c>
      <c r="L153" s="35">
        <f t="shared" si="27"/>
        <v>2.3090690053125824E-2</v>
      </c>
      <c r="N153" s="35">
        <v>823</v>
      </c>
      <c r="O153" s="35">
        <f t="shared" ref="O153:O191" si="37">$N$5*(N153-Q141)+(1-$N$5)*(O152+P152)</f>
        <v>607.56111365726201</v>
      </c>
      <c r="P153" s="35">
        <f t="shared" ref="P153:P191" si="38">$O$5*(O153-O152)+(1-$O$5)*P152</f>
        <v>1.5247430979222767</v>
      </c>
      <c r="Q153" s="35">
        <f t="shared" ref="Q153:Q191" si="39">$P$5*(N153-O153)+(1-$P$5)*(Q152)</f>
        <v>215.43888634273799</v>
      </c>
      <c r="R153" s="35"/>
      <c r="S153" s="35">
        <f t="shared" ref="S153:S191" si="40">O152+P152+Q141</f>
        <v>807.66206762058312</v>
      </c>
      <c r="T153" s="35">
        <f t="shared" ref="T153:T191" si="41">ABS(N153-S153)</f>
        <v>15.337932379416884</v>
      </c>
      <c r="U153" s="35">
        <f t="shared" si="28"/>
        <v>1.8636612854698524E-2</v>
      </c>
    </row>
    <row r="154" spans="1:21" x14ac:dyDescent="0.3">
      <c r="A154">
        <v>143</v>
      </c>
      <c r="C154" s="35" t="s">
        <v>219</v>
      </c>
      <c r="E154" s="35">
        <v>919</v>
      </c>
      <c r="F154" s="35">
        <f t="shared" si="32"/>
        <v>539.84556358263819</v>
      </c>
      <c r="G154" s="35">
        <f t="shared" si="33"/>
        <v>1.3945516081217111</v>
      </c>
      <c r="H154" s="35">
        <f t="shared" si="34"/>
        <v>379.15443641736181</v>
      </c>
      <c r="I154" s="35"/>
      <c r="J154" s="35">
        <f t="shared" si="35"/>
        <v>917.59115516294787</v>
      </c>
      <c r="K154" s="35">
        <f t="shared" si="36"/>
        <v>1.4088448370521292</v>
      </c>
      <c r="L154" s="35">
        <f t="shared" ref="L154:L191" si="42">K154/E154</f>
        <v>1.5330194091970938E-3</v>
      </c>
      <c r="N154" s="35">
        <v>820</v>
      </c>
      <c r="O154" s="35">
        <f t="shared" si="37"/>
        <v>608.93939722011237</v>
      </c>
      <c r="P154" s="35">
        <f t="shared" si="38"/>
        <v>1.4955099245364751</v>
      </c>
      <c r="Q154" s="35">
        <f t="shared" si="39"/>
        <v>211.06060277988763</v>
      </c>
      <c r="R154" s="35"/>
      <c r="S154" s="35">
        <f t="shared" si="40"/>
        <v>821.93629263443802</v>
      </c>
      <c r="T154" s="35">
        <f t="shared" si="41"/>
        <v>1.9362926344380185</v>
      </c>
      <c r="U154" s="35">
        <f t="shared" ref="U154:U191" si="43">T154/N154</f>
        <v>2.3613324810219738E-3</v>
      </c>
    </row>
    <row r="155" spans="1:21" x14ac:dyDescent="0.3">
      <c r="A155">
        <v>144</v>
      </c>
      <c r="C155" s="35" t="s">
        <v>220</v>
      </c>
      <c r="E155" s="35">
        <v>1123</v>
      </c>
      <c r="F155" s="35">
        <f t="shared" si="32"/>
        <v>541.4276276491936</v>
      </c>
      <c r="G155" s="35">
        <f t="shared" si="33"/>
        <v>1.4319789030171801</v>
      </c>
      <c r="H155" s="35">
        <f t="shared" si="34"/>
        <v>581.5723723508064</v>
      </c>
      <c r="I155" s="35"/>
      <c r="J155" s="35">
        <f t="shared" si="35"/>
        <v>1120.5209603666137</v>
      </c>
      <c r="K155" s="35">
        <f t="shared" si="36"/>
        <v>2.4790396333862645</v>
      </c>
      <c r="L155" s="35">
        <f t="shared" si="42"/>
        <v>2.2075152567998793E-3</v>
      </c>
      <c r="N155" s="35">
        <v>813</v>
      </c>
      <c r="O155" s="35">
        <f t="shared" si="37"/>
        <v>610.7681659519194</v>
      </c>
      <c r="P155" s="35">
        <f t="shared" si="38"/>
        <v>1.5620280415747521</v>
      </c>
      <c r="Q155" s="35">
        <f t="shared" si="39"/>
        <v>202.2318340480806</v>
      </c>
      <c r="R155" s="35"/>
      <c r="S155" s="35">
        <f t="shared" si="40"/>
        <v>808.59409652937438</v>
      </c>
      <c r="T155" s="35">
        <f t="shared" si="41"/>
        <v>4.405903470625617</v>
      </c>
      <c r="U155" s="35">
        <f t="shared" si="43"/>
        <v>5.4193154620241291E-3</v>
      </c>
    </row>
    <row r="156" spans="1:21" x14ac:dyDescent="0.3">
      <c r="A156">
        <v>145</v>
      </c>
      <c r="C156" s="35" t="s">
        <v>221</v>
      </c>
      <c r="E156" s="35">
        <v>322</v>
      </c>
      <c r="F156" s="35">
        <f t="shared" si="32"/>
        <v>542.50677596750836</v>
      </c>
      <c r="G156" s="35">
        <f t="shared" si="33"/>
        <v>1.3615542792236217</v>
      </c>
      <c r="H156" s="35">
        <f t="shared" si="34"/>
        <v>-220.50677596750836</v>
      </c>
      <c r="I156" s="35"/>
      <c r="J156" s="35">
        <f t="shared" si="35"/>
        <v>326.66465540825448</v>
      </c>
      <c r="K156" s="35">
        <f t="shared" si="36"/>
        <v>4.6646554082544753</v>
      </c>
      <c r="L156" s="35">
        <f t="shared" si="42"/>
        <v>1.4486507479051166E-2</v>
      </c>
      <c r="N156" s="35">
        <v>634</v>
      </c>
      <c r="O156" s="35">
        <f t="shared" si="37"/>
        <v>612.49181719312969</v>
      </c>
      <c r="P156" s="35">
        <f t="shared" si="38"/>
        <v>1.5942878668964262</v>
      </c>
      <c r="Q156" s="35">
        <f t="shared" si="39"/>
        <v>21.508182806870309</v>
      </c>
      <c r="R156" s="35"/>
      <c r="S156" s="35">
        <f t="shared" si="40"/>
        <v>631.86323361701909</v>
      </c>
      <c r="T156" s="35">
        <f t="shared" si="41"/>
        <v>2.1367663829809089</v>
      </c>
      <c r="U156" s="35">
        <f t="shared" si="43"/>
        <v>3.370293979465156E-3</v>
      </c>
    </row>
    <row r="157" spans="1:21" x14ac:dyDescent="0.3">
      <c r="A157">
        <v>146</v>
      </c>
      <c r="C157" s="35" t="s">
        <v>222</v>
      </c>
      <c r="E157" s="35">
        <v>323</v>
      </c>
      <c r="F157" s="35">
        <f t="shared" si="32"/>
        <v>544.52059294910646</v>
      </c>
      <c r="G157" s="35">
        <f t="shared" si="33"/>
        <v>1.4917452474131712</v>
      </c>
      <c r="H157" s="35">
        <f t="shared" si="34"/>
        <v>-221.52059294910646</v>
      </c>
      <c r="I157" s="35"/>
      <c r="J157" s="35">
        <f t="shared" si="35"/>
        <v>314.3766524951335</v>
      </c>
      <c r="K157" s="35">
        <f t="shared" si="36"/>
        <v>8.6233475048665014</v>
      </c>
      <c r="L157" s="35">
        <f t="shared" si="42"/>
        <v>2.6697670293704338E-2</v>
      </c>
      <c r="N157" s="35">
        <v>636</v>
      </c>
      <c r="O157" s="35">
        <f t="shared" si="37"/>
        <v>613.27785494050306</v>
      </c>
      <c r="P157" s="35">
        <f t="shared" si="38"/>
        <v>1.4329619698047154</v>
      </c>
      <c r="Q157" s="35">
        <f t="shared" si="39"/>
        <v>22.722145059496938</v>
      </c>
      <c r="R157" s="35"/>
      <c r="S157" s="35">
        <f t="shared" si="40"/>
        <v>646.68560508844803</v>
      </c>
      <c r="T157" s="35">
        <f t="shared" si="41"/>
        <v>10.685605088448028</v>
      </c>
      <c r="U157" s="35">
        <f t="shared" si="43"/>
        <v>1.6801265862339668E-2</v>
      </c>
    </row>
    <row r="158" spans="1:21" x14ac:dyDescent="0.3">
      <c r="A158">
        <v>147</v>
      </c>
      <c r="C158" s="35" t="s">
        <v>223</v>
      </c>
      <c r="E158" s="35">
        <v>479</v>
      </c>
      <c r="F158" s="35">
        <f t="shared" si="32"/>
        <v>546.91279701343001</v>
      </c>
      <c r="G158" s="35">
        <f t="shared" si="33"/>
        <v>1.6714759061824256</v>
      </c>
      <c r="H158" s="35">
        <f t="shared" si="34"/>
        <v>-67.912797013430009</v>
      </c>
      <c r="I158" s="35"/>
      <c r="J158" s="35">
        <f t="shared" si="35"/>
        <v>467.09533449671119</v>
      </c>
      <c r="K158" s="35">
        <f t="shared" si="36"/>
        <v>11.904665503288811</v>
      </c>
      <c r="L158" s="35">
        <f t="shared" si="42"/>
        <v>2.4853163889955763E-2</v>
      </c>
      <c r="N158" s="35">
        <v>644</v>
      </c>
      <c r="O158" s="35">
        <f t="shared" si="37"/>
        <v>616.00452894184764</v>
      </c>
      <c r="P158" s="35">
        <f t="shared" si="38"/>
        <v>1.6911855679523604</v>
      </c>
      <c r="Q158" s="35">
        <f t="shared" si="39"/>
        <v>27.995471058152361</v>
      </c>
      <c r="R158" s="35"/>
      <c r="S158" s="35">
        <f t="shared" si="40"/>
        <v>626.89626498865834</v>
      </c>
      <c r="T158" s="35">
        <f t="shared" si="41"/>
        <v>17.103735011341655</v>
      </c>
      <c r="U158" s="35">
        <f t="shared" si="43"/>
        <v>2.6558594738108159E-2</v>
      </c>
    </row>
    <row r="159" spans="1:21" x14ac:dyDescent="0.3">
      <c r="A159">
        <v>148</v>
      </c>
      <c r="C159" s="35" t="s">
        <v>224</v>
      </c>
      <c r="E159" s="35">
        <v>300</v>
      </c>
      <c r="F159" s="35">
        <f t="shared" si="32"/>
        <v>546.83943877470983</v>
      </c>
      <c r="G159" s="35">
        <f t="shared" si="33"/>
        <v>1.3232087956637608</v>
      </c>
      <c r="H159" s="35">
        <f t="shared" si="34"/>
        <v>-246.83943877470983</v>
      </c>
      <c r="I159" s="35"/>
      <c r="J159" s="35">
        <f t="shared" si="35"/>
        <v>323.06786991664046</v>
      </c>
      <c r="K159" s="35">
        <f t="shared" si="36"/>
        <v>23.067869916640461</v>
      </c>
      <c r="L159" s="35">
        <f t="shared" si="42"/>
        <v>7.6892899722134866E-2</v>
      </c>
      <c r="N159" s="35">
        <v>642</v>
      </c>
      <c r="O159" s="35">
        <f t="shared" si="37"/>
        <v>618.3840528190774</v>
      </c>
      <c r="P159" s="35">
        <f t="shared" si="38"/>
        <v>1.828577190377725</v>
      </c>
      <c r="Q159" s="35">
        <f t="shared" si="39"/>
        <v>23.615947180922603</v>
      </c>
      <c r="R159" s="35"/>
      <c r="S159" s="35">
        <f t="shared" si="40"/>
        <v>632.89970893598127</v>
      </c>
      <c r="T159" s="35">
        <f t="shared" si="41"/>
        <v>9.1002910640187338</v>
      </c>
      <c r="U159" s="35">
        <f t="shared" si="43"/>
        <v>1.4174908199406127E-2</v>
      </c>
    </row>
    <row r="160" spans="1:21" x14ac:dyDescent="0.3">
      <c r="A160">
        <v>149</v>
      </c>
      <c r="C160" s="35" t="s">
        <v>225</v>
      </c>
      <c r="E160" s="35">
        <v>190</v>
      </c>
      <c r="F160" s="35">
        <f t="shared" si="32"/>
        <v>548.15954095887616</v>
      </c>
      <c r="G160" s="35">
        <f t="shared" si="33"/>
        <v>1.3225887191866499</v>
      </c>
      <c r="H160" s="35">
        <f t="shared" si="34"/>
        <v>-358.15954095887616</v>
      </c>
      <c r="I160" s="35"/>
      <c r="J160" s="35">
        <f t="shared" si="35"/>
        <v>190.04107147382035</v>
      </c>
      <c r="K160" s="35">
        <f t="shared" si="36"/>
        <v>4.1071473820352367E-2</v>
      </c>
      <c r="L160" s="35">
        <f t="shared" si="42"/>
        <v>2.161656516860651E-4</v>
      </c>
      <c r="N160" s="35">
        <v>541</v>
      </c>
      <c r="O160" s="35">
        <f t="shared" si="37"/>
        <v>621.0178955625596</v>
      </c>
      <c r="P160" s="35">
        <f t="shared" si="38"/>
        <v>1.9893073710652232</v>
      </c>
      <c r="Q160" s="35">
        <f t="shared" si="39"/>
        <v>-80.017895562559602</v>
      </c>
      <c r="R160" s="35"/>
      <c r="S160" s="35">
        <f t="shared" si="40"/>
        <v>530.3538528681172</v>
      </c>
      <c r="T160" s="35">
        <f t="shared" si="41"/>
        <v>10.646147131882799</v>
      </c>
      <c r="U160" s="35">
        <f t="shared" si="43"/>
        <v>1.9678645345439554E-2</v>
      </c>
    </row>
    <row r="161" spans="1:21" x14ac:dyDescent="0.3">
      <c r="A161">
        <v>150</v>
      </c>
      <c r="C161" s="35" t="s">
        <v>226</v>
      </c>
      <c r="E161" s="35">
        <v>354</v>
      </c>
      <c r="F161" s="35">
        <f t="shared" si="32"/>
        <v>548.45607864865758</v>
      </c>
      <c r="G161" s="35">
        <f t="shared" si="33"/>
        <v>1.1177899832726359</v>
      </c>
      <c r="H161" s="35">
        <f t="shared" si="34"/>
        <v>-194.45607864865758</v>
      </c>
      <c r="I161" s="35"/>
      <c r="J161" s="35">
        <f t="shared" si="35"/>
        <v>367.56507823010202</v>
      </c>
      <c r="K161" s="35">
        <f t="shared" si="36"/>
        <v>13.565078230102017</v>
      </c>
      <c r="L161" s="35">
        <f t="shared" si="42"/>
        <v>3.8319430028536772E-2</v>
      </c>
      <c r="N161" s="35">
        <v>273</v>
      </c>
      <c r="O161" s="35">
        <f t="shared" si="37"/>
        <v>622.35193919876485</v>
      </c>
      <c r="P161" s="35">
        <f t="shared" si="38"/>
        <v>1.8585173998613471</v>
      </c>
      <c r="Q161" s="35">
        <f t="shared" si="39"/>
        <v>-349.35193919876485</v>
      </c>
      <c r="R161" s="35"/>
      <c r="S161" s="35">
        <f t="shared" si="40"/>
        <v>281.66302315380665</v>
      </c>
      <c r="T161" s="35">
        <f t="shared" si="41"/>
        <v>8.6630231538066482</v>
      </c>
      <c r="U161" s="35">
        <f t="shared" si="43"/>
        <v>3.1732685545079298E-2</v>
      </c>
    </row>
    <row r="162" spans="1:21" x14ac:dyDescent="0.3">
      <c r="A162">
        <v>151</v>
      </c>
      <c r="C162" s="35" t="s">
        <v>227</v>
      </c>
      <c r="E162" s="35">
        <v>441</v>
      </c>
      <c r="F162" s="35">
        <f t="shared" si="32"/>
        <v>549.58755623909462</v>
      </c>
      <c r="G162" s="35">
        <f t="shared" si="33"/>
        <v>1.1205220156614959</v>
      </c>
      <c r="H162" s="35">
        <f t="shared" si="34"/>
        <v>-108.58755623909462</v>
      </c>
      <c r="I162" s="35"/>
      <c r="J162" s="35">
        <f t="shared" si="35"/>
        <v>440.81904071371889</v>
      </c>
      <c r="K162" s="35">
        <f t="shared" si="36"/>
        <v>0.18095928628110869</v>
      </c>
      <c r="L162" s="35">
        <f t="shared" si="42"/>
        <v>4.1033851764423737E-4</v>
      </c>
      <c r="N162" s="35">
        <v>640</v>
      </c>
      <c r="O162" s="35">
        <f t="shared" si="37"/>
        <v>624.27014641678363</v>
      </c>
      <c r="P162" s="35">
        <f t="shared" si="38"/>
        <v>1.870431426508409</v>
      </c>
      <c r="Q162" s="35">
        <f t="shared" si="39"/>
        <v>15.729853583216368</v>
      </c>
      <c r="R162" s="35"/>
      <c r="S162" s="35">
        <f t="shared" si="40"/>
        <v>639.21086083475257</v>
      </c>
      <c r="T162" s="35">
        <f t="shared" si="41"/>
        <v>0.78913916524743399</v>
      </c>
      <c r="U162" s="35">
        <f t="shared" si="43"/>
        <v>1.2330299456991157E-3</v>
      </c>
    </row>
    <row r="163" spans="1:21" x14ac:dyDescent="0.3">
      <c r="A163">
        <v>152</v>
      </c>
      <c r="C163" s="35" t="s">
        <v>228</v>
      </c>
      <c r="E163" s="35">
        <v>481</v>
      </c>
      <c r="F163" s="35">
        <f t="shared" si="32"/>
        <v>551.54332237004803</v>
      </c>
      <c r="G163" s="35">
        <f t="shared" si="33"/>
        <v>1.2872358866963101</v>
      </c>
      <c r="H163" s="35">
        <f t="shared" si="34"/>
        <v>-70.543322370048031</v>
      </c>
      <c r="I163" s="35"/>
      <c r="J163" s="35">
        <f t="shared" si="35"/>
        <v>469.95751630234849</v>
      </c>
      <c r="K163" s="35">
        <f t="shared" si="36"/>
        <v>11.042483697651505</v>
      </c>
      <c r="L163" s="35">
        <f t="shared" si="42"/>
        <v>2.2957346564764045E-2</v>
      </c>
      <c r="N163" s="35">
        <v>639</v>
      </c>
      <c r="O163" s="35">
        <f t="shared" si="37"/>
        <v>625.70820455810053</v>
      </c>
      <c r="P163" s="35">
        <f t="shared" si="38"/>
        <v>1.7841301610620506</v>
      </c>
      <c r="Q163" s="35">
        <f t="shared" si="39"/>
        <v>13.291795441899467</v>
      </c>
      <c r="R163" s="35"/>
      <c r="S163" s="35">
        <f t="shared" si="40"/>
        <v>644.71626290519703</v>
      </c>
      <c r="T163" s="35">
        <f t="shared" si="41"/>
        <v>5.7162629051970271</v>
      </c>
      <c r="U163" s="35">
        <f t="shared" si="43"/>
        <v>8.9456383492911226E-3</v>
      </c>
    </row>
    <row r="164" spans="1:21" x14ac:dyDescent="0.3">
      <c r="A164">
        <v>153</v>
      </c>
      <c r="C164" s="35" t="s">
        <v>229</v>
      </c>
      <c r="E164" s="35">
        <v>732</v>
      </c>
      <c r="F164" s="35">
        <f t="shared" si="32"/>
        <v>552.67474699158947</v>
      </c>
      <c r="G164" s="35">
        <f t="shared" si="33"/>
        <v>1.2561361175519066</v>
      </c>
      <c r="H164" s="35">
        <f t="shared" si="34"/>
        <v>179.32525300841053</v>
      </c>
      <c r="I164" s="35"/>
      <c r="J164" s="35">
        <f t="shared" si="35"/>
        <v>734.05992873685921</v>
      </c>
      <c r="K164" s="35">
        <f t="shared" si="36"/>
        <v>2.0599287368592059</v>
      </c>
      <c r="L164" s="35">
        <f t="shared" si="42"/>
        <v>2.8141102962557455E-3</v>
      </c>
      <c r="N164" s="35">
        <v>370</v>
      </c>
      <c r="O164" s="35">
        <f t="shared" si="37"/>
        <v>626.10174307947227</v>
      </c>
      <c r="P164" s="35">
        <f t="shared" si="38"/>
        <v>1.5065694922264512</v>
      </c>
      <c r="Q164" s="35">
        <f t="shared" si="39"/>
        <v>-256.10174307947227</v>
      </c>
      <c r="R164" s="35"/>
      <c r="S164" s="35">
        <f t="shared" si="40"/>
        <v>388.38454797853296</v>
      </c>
      <c r="T164" s="35">
        <f t="shared" si="41"/>
        <v>18.384547978532964</v>
      </c>
      <c r="U164" s="35">
        <f t="shared" si="43"/>
        <v>4.9687967509548556E-2</v>
      </c>
    </row>
    <row r="165" spans="1:21" x14ac:dyDescent="0.3">
      <c r="A165">
        <v>154</v>
      </c>
      <c r="C165" s="35" t="s">
        <v>230</v>
      </c>
      <c r="E165" s="35">
        <v>894</v>
      </c>
      <c r="F165" s="35">
        <f t="shared" si="32"/>
        <v>554.26633027782623</v>
      </c>
      <c r="G165" s="35">
        <f t="shared" si="33"/>
        <v>1.3230910292899851</v>
      </c>
      <c r="H165" s="35">
        <f t="shared" si="34"/>
        <v>339.73366972217377</v>
      </c>
      <c r="I165" s="35"/>
      <c r="J165" s="35">
        <f t="shared" si="35"/>
        <v>889.56516493344975</v>
      </c>
      <c r="K165" s="35">
        <f t="shared" si="36"/>
        <v>4.4348350665502494</v>
      </c>
      <c r="L165" s="35">
        <f t="shared" si="42"/>
        <v>4.9606656225394292E-3</v>
      </c>
      <c r="N165" s="35">
        <v>840</v>
      </c>
      <c r="O165" s="35">
        <f t="shared" si="37"/>
        <v>627.37782502640607</v>
      </c>
      <c r="P165" s="35">
        <f t="shared" si="38"/>
        <v>1.4605644139534717</v>
      </c>
      <c r="Q165" s="35">
        <f t="shared" si="39"/>
        <v>212.62217497359393</v>
      </c>
      <c r="R165" s="35"/>
      <c r="S165" s="35">
        <f t="shared" si="40"/>
        <v>843.04719891443676</v>
      </c>
      <c r="T165" s="35">
        <f t="shared" si="41"/>
        <v>3.0471989144367626</v>
      </c>
      <c r="U165" s="35">
        <f t="shared" si="43"/>
        <v>3.6276177552818601E-3</v>
      </c>
    </row>
    <row r="166" spans="1:21" x14ac:dyDescent="0.3">
      <c r="A166">
        <v>155</v>
      </c>
      <c r="C166" s="35" t="s">
        <v>231</v>
      </c>
      <c r="E166" s="35">
        <v>939</v>
      </c>
      <c r="F166" s="35">
        <f t="shared" si="32"/>
        <v>555.91135230441819</v>
      </c>
      <c r="G166" s="35">
        <f t="shared" si="33"/>
        <v>1.3873481270458348</v>
      </c>
      <c r="H166" s="35">
        <f t="shared" si="34"/>
        <v>383.08864769558181</v>
      </c>
      <c r="I166" s="35"/>
      <c r="J166" s="35">
        <f t="shared" si="35"/>
        <v>934.74385772447806</v>
      </c>
      <c r="K166" s="35">
        <f t="shared" si="36"/>
        <v>4.2561422755219382</v>
      </c>
      <c r="L166" s="35">
        <f t="shared" si="42"/>
        <v>4.5326328812800194E-3</v>
      </c>
      <c r="N166" s="35">
        <v>835</v>
      </c>
      <c r="O166" s="35">
        <f t="shared" si="37"/>
        <v>628.46783381765181</v>
      </c>
      <c r="P166" s="35">
        <f t="shared" si="38"/>
        <v>1.3866018907051252</v>
      </c>
      <c r="Q166" s="35">
        <f t="shared" si="39"/>
        <v>206.53216618234819</v>
      </c>
      <c r="R166" s="35"/>
      <c r="S166" s="35">
        <f t="shared" si="40"/>
        <v>839.89899222024712</v>
      </c>
      <c r="T166" s="35">
        <f t="shared" si="41"/>
        <v>4.8989922202471234</v>
      </c>
      <c r="U166" s="35">
        <f t="shared" si="43"/>
        <v>5.8670565511941596E-3</v>
      </c>
    </row>
    <row r="167" spans="1:21" x14ac:dyDescent="0.3">
      <c r="A167">
        <v>156</v>
      </c>
      <c r="C167" s="35" t="s">
        <v>232</v>
      </c>
      <c r="E167" s="35">
        <v>1130</v>
      </c>
      <c r="F167" s="35">
        <f t="shared" si="32"/>
        <v>556.62769999889895</v>
      </c>
      <c r="G167" s="35">
        <f t="shared" si="33"/>
        <v>1.2534171270772059</v>
      </c>
      <c r="H167" s="35">
        <f t="shared" si="34"/>
        <v>573.37230000110105</v>
      </c>
      <c r="I167" s="35"/>
      <c r="J167" s="35">
        <f t="shared" si="35"/>
        <v>1138.8710727822704</v>
      </c>
      <c r="K167" s="35">
        <f t="shared" si="36"/>
        <v>8.871072782270403</v>
      </c>
      <c r="L167" s="35">
        <f t="shared" si="42"/>
        <v>7.8505068869649582E-3</v>
      </c>
      <c r="N167" s="35">
        <v>847</v>
      </c>
      <c r="O167" s="35">
        <f t="shared" si="37"/>
        <v>630.98249763392141</v>
      </c>
      <c r="P167" s="35">
        <f t="shared" si="38"/>
        <v>1.6117618971448162</v>
      </c>
      <c r="Q167" s="35">
        <f t="shared" si="39"/>
        <v>216.01750236607859</v>
      </c>
      <c r="R167" s="35"/>
      <c r="S167" s="35">
        <f t="shared" si="40"/>
        <v>832.08626975643756</v>
      </c>
      <c r="T167" s="35">
        <f t="shared" si="41"/>
        <v>14.913730243562441</v>
      </c>
      <c r="U167" s="35">
        <f t="shared" si="43"/>
        <v>1.7607709850723071E-2</v>
      </c>
    </row>
    <row r="168" spans="1:21" x14ac:dyDescent="0.3">
      <c r="A168">
        <v>157</v>
      </c>
      <c r="C168" s="35" t="s">
        <v>233</v>
      </c>
      <c r="E168" s="35">
        <v>323</v>
      </c>
      <c r="F168" s="35">
        <f t="shared" si="32"/>
        <v>556.79385413401337</v>
      </c>
      <c r="G168" s="35">
        <f t="shared" si="33"/>
        <v>1.0364005460508796</v>
      </c>
      <c r="H168" s="35">
        <f t="shared" si="34"/>
        <v>-233.79385413401337</v>
      </c>
      <c r="I168" s="35"/>
      <c r="J168" s="35">
        <f t="shared" si="35"/>
        <v>337.37434115846781</v>
      </c>
      <c r="K168" s="35">
        <f t="shared" si="36"/>
        <v>14.374341158467814</v>
      </c>
      <c r="L168" s="35">
        <f t="shared" si="42"/>
        <v>4.4502604205782705E-2</v>
      </c>
      <c r="N168" s="35">
        <v>665</v>
      </c>
      <c r="O168" s="35">
        <f t="shared" si="37"/>
        <v>633.4185415637603</v>
      </c>
      <c r="P168" s="35">
        <f t="shared" si="38"/>
        <v>1.7762877477062977</v>
      </c>
      <c r="Q168" s="35">
        <f t="shared" si="39"/>
        <v>31.5814584362397</v>
      </c>
      <c r="R168" s="35"/>
      <c r="S168" s="35">
        <f t="shared" si="40"/>
        <v>654.10244233793651</v>
      </c>
      <c r="T168" s="35">
        <f t="shared" si="41"/>
        <v>10.897557662063491</v>
      </c>
      <c r="U168" s="35">
        <f t="shared" si="43"/>
        <v>1.6387304754982693E-2</v>
      </c>
    </row>
    <row r="169" spans="1:21" x14ac:dyDescent="0.3">
      <c r="A169">
        <v>158</v>
      </c>
      <c r="C169" s="35" t="s">
        <v>234</v>
      </c>
      <c r="E169" s="35">
        <v>323</v>
      </c>
      <c r="F169" s="35">
        <f t="shared" si="32"/>
        <v>556.82352313834849</v>
      </c>
      <c r="G169" s="35">
        <f t="shared" si="33"/>
        <v>0.83545796011763607</v>
      </c>
      <c r="H169" s="35">
        <f t="shared" si="34"/>
        <v>-233.82352313834849</v>
      </c>
      <c r="I169" s="35"/>
      <c r="J169" s="35">
        <f t="shared" si="35"/>
        <v>336.30966173095783</v>
      </c>
      <c r="K169" s="35">
        <f t="shared" si="36"/>
        <v>13.309661730957828</v>
      </c>
      <c r="L169" s="35">
        <f t="shared" si="42"/>
        <v>4.1206383067980891E-2</v>
      </c>
      <c r="N169" s="35">
        <v>658</v>
      </c>
      <c r="O169" s="35">
        <f t="shared" si="37"/>
        <v>635.20110929973464</v>
      </c>
      <c r="P169" s="35">
        <f t="shared" si="38"/>
        <v>1.777541226940752</v>
      </c>
      <c r="Q169" s="35">
        <f t="shared" si="39"/>
        <v>22.79889070026536</v>
      </c>
      <c r="R169" s="35"/>
      <c r="S169" s="35">
        <f t="shared" si="40"/>
        <v>657.91697437096354</v>
      </c>
      <c r="T169" s="35">
        <f t="shared" si="41"/>
        <v>8.3025629036455939E-2</v>
      </c>
      <c r="U169" s="35">
        <f t="shared" si="43"/>
        <v>1.2617876753260782E-4</v>
      </c>
    </row>
    <row r="170" spans="1:21" x14ac:dyDescent="0.3">
      <c r="A170">
        <v>159</v>
      </c>
      <c r="C170" s="35" t="s">
        <v>235</v>
      </c>
      <c r="E170" s="35">
        <v>470</v>
      </c>
      <c r="F170" s="35">
        <f t="shared" si="32"/>
        <v>556.16539645681496</v>
      </c>
      <c r="G170" s="35">
        <f t="shared" si="33"/>
        <v>0.53733999344296179</v>
      </c>
      <c r="H170" s="35">
        <f t="shared" si="34"/>
        <v>-86.16539645681496</v>
      </c>
      <c r="I170" s="35"/>
      <c r="J170" s="35">
        <f t="shared" si="35"/>
        <v>489.74618408503613</v>
      </c>
      <c r="K170" s="35">
        <f t="shared" si="36"/>
        <v>19.746184085036134</v>
      </c>
      <c r="L170" s="35">
        <f t="shared" si="42"/>
        <v>4.2013157627736455E-2</v>
      </c>
      <c r="N170" s="35">
        <v>652</v>
      </c>
      <c r="O170" s="35">
        <f t="shared" si="37"/>
        <v>635.99729895745247</v>
      </c>
      <c r="P170" s="35">
        <f t="shared" si="38"/>
        <v>1.5816644575557157</v>
      </c>
      <c r="Q170" s="35">
        <f t="shared" si="39"/>
        <v>16.002701042547528</v>
      </c>
      <c r="R170" s="35"/>
      <c r="S170" s="35">
        <f t="shared" si="40"/>
        <v>664.9741215848278</v>
      </c>
      <c r="T170" s="35">
        <f t="shared" si="41"/>
        <v>12.974121584827799</v>
      </c>
      <c r="U170" s="35">
        <f t="shared" si="43"/>
        <v>1.9898959485932208E-2</v>
      </c>
    </row>
    <row r="171" spans="1:21" x14ac:dyDescent="0.3">
      <c r="A171">
        <v>160</v>
      </c>
      <c r="C171" s="35" t="s">
        <v>236</v>
      </c>
      <c r="E171" s="35">
        <v>319</v>
      </c>
      <c r="F171" s="35">
        <f t="shared" si="32"/>
        <v>557.39382887643876</v>
      </c>
      <c r="G171" s="35">
        <f t="shared" si="33"/>
        <v>0.67528133478504659</v>
      </c>
      <c r="H171" s="35">
        <f t="shared" si="34"/>
        <v>-238.39382887643876</v>
      </c>
      <c r="I171" s="35"/>
      <c r="J171" s="35">
        <f t="shared" si="35"/>
        <v>309.8632976755481</v>
      </c>
      <c r="K171" s="35">
        <f t="shared" si="36"/>
        <v>9.1367023244519032</v>
      </c>
      <c r="L171" s="35">
        <f t="shared" si="42"/>
        <v>2.8641700076651733E-2</v>
      </c>
      <c r="N171" s="35">
        <v>656</v>
      </c>
      <c r="O171" s="35">
        <f t="shared" si="37"/>
        <v>637.18602477696959</v>
      </c>
      <c r="P171" s="35">
        <f t="shared" si="38"/>
        <v>1.5032343073430825</v>
      </c>
      <c r="Q171" s="35">
        <f t="shared" si="39"/>
        <v>18.813975223030411</v>
      </c>
      <c r="R171" s="35"/>
      <c r="S171" s="35">
        <f t="shared" si="40"/>
        <v>661.19491059593076</v>
      </c>
      <c r="T171" s="35">
        <f t="shared" si="41"/>
        <v>5.1949105959307644</v>
      </c>
      <c r="U171" s="35">
        <f t="shared" si="43"/>
        <v>7.9190710303822624E-3</v>
      </c>
    </row>
    <row r="172" spans="1:21" x14ac:dyDescent="0.3">
      <c r="A172">
        <v>161</v>
      </c>
      <c r="C172" s="35" t="s">
        <v>237</v>
      </c>
      <c r="E172" s="35">
        <v>183</v>
      </c>
      <c r="F172" s="35">
        <f t="shared" si="32"/>
        <v>556.79008471326017</v>
      </c>
      <c r="G172" s="35">
        <f t="shared" si="33"/>
        <v>0.41998915371625101</v>
      </c>
      <c r="H172" s="35">
        <f t="shared" si="34"/>
        <v>-373.79008471326017</v>
      </c>
      <c r="I172" s="35"/>
      <c r="J172" s="35">
        <f t="shared" si="35"/>
        <v>199.90956925234764</v>
      </c>
      <c r="K172" s="35">
        <f t="shared" si="36"/>
        <v>16.909569252347637</v>
      </c>
      <c r="L172" s="35">
        <f t="shared" si="42"/>
        <v>9.2402017772391459E-2</v>
      </c>
      <c r="N172" s="35">
        <v>555</v>
      </c>
      <c r="O172" s="35">
        <f t="shared" si="37"/>
        <v>638.4115602567116</v>
      </c>
      <c r="P172" s="35">
        <f t="shared" si="38"/>
        <v>1.447805905414115</v>
      </c>
      <c r="Q172" s="35">
        <f t="shared" si="39"/>
        <v>-83.411560256711596</v>
      </c>
      <c r="R172" s="35"/>
      <c r="S172" s="35">
        <f t="shared" si="40"/>
        <v>558.67136352175305</v>
      </c>
      <c r="T172" s="35">
        <f t="shared" si="41"/>
        <v>3.6713635217530509</v>
      </c>
      <c r="U172" s="35">
        <f t="shared" si="43"/>
        <v>6.6150694085640553E-3</v>
      </c>
    </row>
    <row r="173" spans="1:21" x14ac:dyDescent="0.3">
      <c r="A173">
        <v>162</v>
      </c>
      <c r="C173" s="35" t="s">
        <v>238</v>
      </c>
      <c r="E173" s="35">
        <v>377</v>
      </c>
      <c r="F173" s="35">
        <f t="shared" si="32"/>
        <v>558.28762960408392</v>
      </c>
      <c r="G173" s="35">
        <f t="shared" si="33"/>
        <v>0.6350681766030859</v>
      </c>
      <c r="H173" s="35">
        <f t="shared" si="34"/>
        <v>-181.28762960408392</v>
      </c>
      <c r="I173" s="35"/>
      <c r="J173" s="35">
        <f t="shared" si="35"/>
        <v>362.75399521831889</v>
      </c>
      <c r="K173" s="35">
        <f t="shared" si="36"/>
        <v>14.246004781681108</v>
      </c>
      <c r="L173" s="35">
        <f t="shared" si="42"/>
        <v>3.7787811091992328E-2</v>
      </c>
      <c r="N173" s="35">
        <v>281</v>
      </c>
      <c r="O173" s="35">
        <f t="shared" si="37"/>
        <v>639.14023243821521</v>
      </c>
      <c r="P173" s="35">
        <f t="shared" si="38"/>
        <v>1.3042675497288423</v>
      </c>
      <c r="Q173" s="35">
        <f t="shared" si="39"/>
        <v>-358.14023243821521</v>
      </c>
      <c r="R173" s="35"/>
      <c r="S173" s="35">
        <f t="shared" si="40"/>
        <v>290.5074269633609</v>
      </c>
      <c r="T173" s="35">
        <f t="shared" si="41"/>
        <v>9.5074269633608992</v>
      </c>
      <c r="U173" s="35">
        <f t="shared" si="43"/>
        <v>3.3834259656088612E-2</v>
      </c>
    </row>
    <row r="174" spans="1:21" x14ac:dyDescent="0.3">
      <c r="A174">
        <v>163</v>
      </c>
      <c r="C174" s="35" t="s">
        <v>239</v>
      </c>
      <c r="E174" s="35">
        <v>443</v>
      </c>
      <c r="F174" s="35">
        <f t="shared" si="32"/>
        <v>558.36787388642563</v>
      </c>
      <c r="G174" s="35">
        <f t="shared" si="33"/>
        <v>0.52432589484202541</v>
      </c>
      <c r="H174" s="35">
        <f t="shared" si="34"/>
        <v>-115.36787388642563</v>
      </c>
      <c r="I174" s="35"/>
      <c r="J174" s="35">
        <f t="shared" si="35"/>
        <v>450.33514154159241</v>
      </c>
      <c r="K174" s="35">
        <f t="shared" si="36"/>
        <v>7.3351415415924066</v>
      </c>
      <c r="L174" s="35">
        <f t="shared" si="42"/>
        <v>1.6557881583730037E-2</v>
      </c>
      <c r="N174" s="35">
        <v>669</v>
      </c>
      <c r="O174" s="35">
        <f t="shared" si="37"/>
        <v>641.41462102210778</v>
      </c>
      <c r="P174" s="35">
        <f t="shared" si="38"/>
        <v>1.4979027158038627</v>
      </c>
      <c r="Q174" s="35">
        <f t="shared" si="39"/>
        <v>27.585378977892219</v>
      </c>
      <c r="R174" s="35"/>
      <c r="S174" s="35">
        <f t="shared" si="40"/>
        <v>656.1743535711604</v>
      </c>
      <c r="T174" s="35">
        <f t="shared" si="41"/>
        <v>12.825646428839605</v>
      </c>
      <c r="U174" s="35">
        <f t="shared" si="43"/>
        <v>1.9171369848788648E-2</v>
      </c>
    </row>
    <row r="175" spans="1:21" x14ac:dyDescent="0.3">
      <c r="A175">
        <v>164</v>
      </c>
      <c r="C175" s="35" t="s">
        <v>240</v>
      </c>
      <c r="E175" s="35">
        <v>480</v>
      </c>
      <c r="F175" s="35">
        <f t="shared" si="32"/>
        <v>558.26069776433485</v>
      </c>
      <c r="G175" s="35">
        <f t="shared" si="33"/>
        <v>0.3982787382303733</v>
      </c>
      <c r="H175" s="35">
        <f t="shared" si="34"/>
        <v>-78.26069776433485</v>
      </c>
      <c r="I175" s="35"/>
      <c r="J175" s="35">
        <f t="shared" si="35"/>
        <v>488.34887741121963</v>
      </c>
      <c r="K175" s="35">
        <f t="shared" si="36"/>
        <v>8.3488774112196324</v>
      </c>
      <c r="L175" s="35">
        <f t="shared" si="42"/>
        <v>1.7393494606707569E-2</v>
      </c>
      <c r="N175" s="35">
        <v>653</v>
      </c>
      <c r="O175" s="35">
        <f t="shared" si="37"/>
        <v>642.67015174880714</v>
      </c>
      <c r="P175" s="35">
        <f t="shared" si="38"/>
        <v>1.4495255147027246</v>
      </c>
      <c r="Q175" s="35">
        <f t="shared" si="39"/>
        <v>10.329848251192857</v>
      </c>
      <c r="R175" s="35"/>
      <c r="S175" s="35">
        <f t="shared" si="40"/>
        <v>656.20431917981114</v>
      </c>
      <c r="T175" s="35">
        <f t="shared" si="41"/>
        <v>3.2043191798111366</v>
      </c>
      <c r="U175" s="35">
        <f t="shared" si="43"/>
        <v>4.9070737822528888E-3</v>
      </c>
    </row>
    <row r="176" spans="1:21" x14ac:dyDescent="0.3">
      <c r="A176">
        <v>165</v>
      </c>
      <c r="C176" s="35" t="s">
        <v>241</v>
      </c>
      <c r="E176" s="35">
        <v>764</v>
      </c>
      <c r="F176" s="35">
        <f t="shared" si="32"/>
        <v>560.626787350261</v>
      </c>
      <c r="G176" s="35">
        <f t="shared" si="33"/>
        <v>0.7910517705420187</v>
      </c>
      <c r="H176" s="35">
        <f t="shared" si="34"/>
        <v>203.373212649739</v>
      </c>
      <c r="I176" s="35"/>
      <c r="J176" s="35">
        <f t="shared" si="35"/>
        <v>737.98422951097575</v>
      </c>
      <c r="K176" s="35">
        <f t="shared" si="36"/>
        <v>26.015770489024248</v>
      </c>
      <c r="L176" s="35">
        <f t="shared" si="42"/>
        <v>3.4052055613906083E-2</v>
      </c>
      <c r="N176" s="35">
        <v>387</v>
      </c>
      <c r="O176" s="35">
        <f t="shared" si="37"/>
        <v>644.04268158389175</v>
      </c>
      <c r="P176" s="35">
        <f t="shared" si="38"/>
        <v>1.4341572558104045</v>
      </c>
      <c r="Q176" s="35">
        <f t="shared" si="39"/>
        <v>-257.04268158389175</v>
      </c>
      <c r="R176" s="35"/>
      <c r="S176" s="35">
        <f t="shared" si="40"/>
        <v>388.01793418403759</v>
      </c>
      <c r="T176" s="35">
        <f t="shared" si="41"/>
        <v>1.0179341840375855</v>
      </c>
      <c r="U176" s="35">
        <f t="shared" si="43"/>
        <v>2.6303208889860092E-3</v>
      </c>
    </row>
    <row r="177" spans="1:22" x14ac:dyDescent="0.3">
      <c r="A177">
        <v>166</v>
      </c>
      <c r="C177" s="35" t="s">
        <v>242</v>
      </c>
      <c r="E177" s="35">
        <v>913</v>
      </c>
      <c r="F177" s="35">
        <f t="shared" si="32"/>
        <v>562.3140489577346</v>
      </c>
      <c r="G177" s="35">
        <f t="shared" si="33"/>
        <v>0.96993433725381872</v>
      </c>
      <c r="H177" s="35">
        <f t="shared" si="34"/>
        <v>350.6859510422654</v>
      </c>
      <c r="I177" s="35"/>
      <c r="J177" s="35">
        <f t="shared" si="35"/>
        <v>901.1515088429768</v>
      </c>
      <c r="K177" s="35">
        <f t="shared" si="36"/>
        <v>11.848491157023204</v>
      </c>
      <c r="L177" s="35">
        <f t="shared" si="42"/>
        <v>1.2977536864209424E-2</v>
      </c>
      <c r="N177" s="35">
        <v>851</v>
      </c>
      <c r="O177" s="35">
        <f t="shared" si="37"/>
        <v>644.93987544683864</v>
      </c>
      <c r="P177" s="35">
        <f t="shared" si="38"/>
        <v>1.3269799118587173</v>
      </c>
      <c r="Q177" s="35">
        <f t="shared" si="39"/>
        <v>206.06012455316136</v>
      </c>
      <c r="R177" s="35"/>
      <c r="S177" s="35">
        <f t="shared" si="40"/>
        <v>858.0990138132961</v>
      </c>
      <c r="T177" s="35">
        <f t="shared" si="41"/>
        <v>7.0990138132960965</v>
      </c>
      <c r="U177" s="35">
        <f t="shared" si="43"/>
        <v>8.3419668781387745E-3</v>
      </c>
    </row>
    <row r="178" spans="1:22" x14ac:dyDescent="0.3">
      <c r="A178">
        <v>167</v>
      </c>
      <c r="C178" s="35" t="s">
        <v>243</v>
      </c>
      <c r="E178" s="35">
        <v>958</v>
      </c>
      <c r="F178" s="35">
        <f t="shared" si="32"/>
        <v>564.16346763993874</v>
      </c>
      <c r="G178" s="35">
        <f t="shared" si="33"/>
        <v>1.1454785128747909</v>
      </c>
      <c r="H178" s="35">
        <f t="shared" si="34"/>
        <v>393.83653236006126</v>
      </c>
      <c r="I178" s="35"/>
      <c r="J178" s="35">
        <f t="shared" si="35"/>
        <v>946.3726309905702</v>
      </c>
      <c r="K178" s="35">
        <f t="shared" si="36"/>
        <v>11.627369009429799</v>
      </c>
      <c r="L178" s="35">
        <f t="shared" si="42"/>
        <v>1.2137128402327557E-2</v>
      </c>
      <c r="N178" s="35">
        <v>853</v>
      </c>
      <c r="O178" s="35">
        <f t="shared" si="37"/>
        <v>646.28205719912921</v>
      </c>
      <c r="P178" s="35">
        <f t="shared" si="38"/>
        <v>1.3300141836588391</v>
      </c>
      <c r="Q178" s="35">
        <f t="shared" si="39"/>
        <v>206.71794280087079</v>
      </c>
      <c r="R178" s="35"/>
      <c r="S178" s="35">
        <f t="shared" si="40"/>
        <v>852.79902154104559</v>
      </c>
      <c r="T178" s="35">
        <f t="shared" si="41"/>
        <v>0.20097845895440969</v>
      </c>
      <c r="U178" s="35">
        <f t="shared" si="43"/>
        <v>2.3561366817633023E-4</v>
      </c>
    </row>
    <row r="179" spans="1:22" x14ac:dyDescent="0.3">
      <c r="A179">
        <v>168</v>
      </c>
      <c r="C179" s="35" t="s">
        <v>244</v>
      </c>
      <c r="E179" s="35">
        <v>1164</v>
      </c>
      <c r="F179" s="35">
        <f t="shared" si="32"/>
        <v>567.22403525192306</v>
      </c>
      <c r="G179" s="35">
        <f t="shared" si="33"/>
        <v>1.5277283380980911</v>
      </c>
      <c r="H179" s="35">
        <f t="shared" si="34"/>
        <v>596.77596474807694</v>
      </c>
      <c r="I179" s="35"/>
      <c r="J179" s="35">
        <f t="shared" si="35"/>
        <v>1138.6812461539146</v>
      </c>
      <c r="K179" s="35">
        <f t="shared" si="36"/>
        <v>25.318753846085428</v>
      </c>
      <c r="L179" s="35">
        <f t="shared" si="42"/>
        <v>2.1751506740623219E-2</v>
      </c>
      <c r="N179" s="35">
        <v>868</v>
      </c>
      <c r="O179" s="35">
        <f t="shared" si="37"/>
        <v>647.94264672322095</v>
      </c>
      <c r="P179" s="35">
        <f t="shared" si="38"/>
        <v>1.3959966834612572</v>
      </c>
      <c r="Q179" s="35">
        <f t="shared" si="39"/>
        <v>220.05735327677905</v>
      </c>
      <c r="R179" s="35"/>
      <c r="S179" s="35">
        <f t="shared" si="40"/>
        <v>863.62957374886662</v>
      </c>
      <c r="T179" s="35">
        <f t="shared" si="41"/>
        <v>4.3704262511333809</v>
      </c>
      <c r="U179" s="35">
        <f t="shared" si="43"/>
        <v>5.035053284715877E-3</v>
      </c>
    </row>
    <row r="180" spans="1:22" x14ac:dyDescent="0.3">
      <c r="A180">
        <v>169</v>
      </c>
      <c r="C180" s="35" t="s">
        <v>245</v>
      </c>
      <c r="E180" s="35">
        <v>349</v>
      </c>
      <c r="F180" s="35">
        <f t="shared" si="32"/>
        <v>569.81389542687953</v>
      </c>
      <c r="G180" s="35">
        <f t="shared" si="33"/>
        <v>1.7397287662724255</v>
      </c>
      <c r="H180" s="35">
        <f t="shared" si="34"/>
        <v>-220.81389542687953</v>
      </c>
      <c r="I180" s="35"/>
      <c r="J180" s="35">
        <f t="shared" si="35"/>
        <v>334.95790945600777</v>
      </c>
      <c r="K180" s="35">
        <f t="shared" si="36"/>
        <v>14.042090543992231</v>
      </c>
      <c r="L180" s="35">
        <f t="shared" si="42"/>
        <v>4.0235216458430458E-2</v>
      </c>
      <c r="N180" s="35">
        <v>681</v>
      </c>
      <c r="O180" s="35">
        <f t="shared" si="37"/>
        <v>649.34468683561988</v>
      </c>
      <c r="P180" s="35">
        <f t="shared" si="38"/>
        <v>1.3972029456953492</v>
      </c>
      <c r="Q180" s="35">
        <f t="shared" si="39"/>
        <v>31.655313164380118</v>
      </c>
      <c r="R180" s="35"/>
      <c r="S180" s="35">
        <f t="shared" si="40"/>
        <v>680.92010184292189</v>
      </c>
      <c r="T180" s="35">
        <f t="shared" si="41"/>
        <v>7.9898157078105214E-2</v>
      </c>
      <c r="U180" s="35">
        <f t="shared" si="43"/>
        <v>1.173247534186567E-4</v>
      </c>
    </row>
    <row r="181" spans="1:22" x14ac:dyDescent="0.3">
      <c r="A181">
        <v>170</v>
      </c>
      <c r="C181" s="35" t="s">
        <v>246</v>
      </c>
      <c r="E181" s="35">
        <v>349</v>
      </c>
      <c r="F181" s="35">
        <f t="shared" si="32"/>
        <v>572.40606980517589</v>
      </c>
      <c r="G181" s="35">
        <f t="shared" si="33"/>
        <v>1.9098760384594125</v>
      </c>
      <c r="H181" s="35">
        <f t="shared" si="34"/>
        <v>-223.40606980517589</v>
      </c>
      <c r="I181" s="35"/>
      <c r="J181" s="35">
        <f t="shared" si="35"/>
        <v>337.73010105480341</v>
      </c>
      <c r="K181" s="35">
        <f t="shared" si="36"/>
        <v>11.269898945196587</v>
      </c>
      <c r="L181" s="35">
        <f t="shared" si="42"/>
        <v>3.2291974055004551E-2</v>
      </c>
      <c r="N181" s="35">
        <v>689</v>
      </c>
      <c r="O181" s="35">
        <f t="shared" si="37"/>
        <v>651.91121205366869</v>
      </c>
      <c r="P181" s="35">
        <f t="shared" si="38"/>
        <v>1.6305984751486036</v>
      </c>
      <c r="Q181" s="35">
        <f t="shared" si="39"/>
        <v>37.088787946331308</v>
      </c>
      <c r="R181" s="35"/>
      <c r="S181" s="35">
        <f t="shared" si="40"/>
        <v>673.54078048158055</v>
      </c>
      <c r="T181" s="35">
        <f t="shared" si="41"/>
        <v>15.459219518419445</v>
      </c>
      <c r="U181" s="35">
        <f t="shared" si="43"/>
        <v>2.2437183626153042E-2</v>
      </c>
    </row>
    <row r="182" spans="1:22" x14ac:dyDescent="0.3">
      <c r="A182">
        <v>171</v>
      </c>
      <c r="C182" s="35" t="s">
        <v>247</v>
      </c>
      <c r="E182" s="35">
        <v>500</v>
      </c>
      <c r="F182" s="35">
        <f t="shared" si="32"/>
        <v>575.212228253018</v>
      </c>
      <c r="G182" s="35">
        <f t="shared" si="33"/>
        <v>2.0887730905582198</v>
      </c>
      <c r="H182" s="35">
        <f t="shared" si="34"/>
        <v>-75.212228253017997</v>
      </c>
      <c r="I182" s="35"/>
      <c r="J182" s="35">
        <f t="shared" si="35"/>
        <v>488.15054938682033</v>
      </c>
      <c r="K182" s="35">
        <f t="shared" si="36"/>
        <v>11.84945061317967</v>
      </c>
      <c r="L182" s="35">
        <f t="shared" si="42"/>
        <v>2.3698901226359339E-2</v>
      </c>
      <c r="N182" s="35">
        <v>680</v>
      </c>
      <c r="O182" s="35">
        <f t="shared" si="37"/>
        <v>654.33265481907222</v>
      </c>
      <c r="P182" s="35">
        <f t="shared" si="38"/>
        <v>1.7884501865229478</v>
      </c>
      <c r="Q182" s="35">
        <f t="shared" si="39"/>
        <v>25.667345180927782</v>
      </c>
      <c r="R182" s="35"/>
      <c r="S182" s="35">
        <f t="shared" si="40"/>
        <v>669.54451157136486</v>
      </c>
      <c r="T182" s="35">
        <f t="shared" si="41"/>
        <v>10.455488428635135</v>
      </c>
      <c r="U182" s="35">
        <f t="shared" si="43"/>
        <v>1.5375718277404611E-2</v>
      </c>
    </row>
    <row r="183" spans="1:22" x14ac:dyDescent="0.3">
      <c r="A183">
        <v>172</v>
      </c>
      <c r="C183" s="35" t="s">
        <v>248</v>
      </c>
      <c r="E183" s="35">
        <v>322</v>
      </c>
      <c r="F183" s="35">
        <f t="shared" si="32"/>
        <v>576.02215713641613</v>
      </c>
      <c r="G183" s="35">
        <f t="shared" si="33"/>
        <v>1.8335170949483681</v>
      </c>
      <c r="H183" s="35">
        <f t="shared" si="34"/>
        <v>-254.02215713641613</v>
      </c>
      <c r="I183" s="35"/>
      <c r="J183" s="35">
        <f t="shared" si="35"/>
        <v>338.90717246713746</v>
      </c>
      <c r="K183" s="35">
        <f t="shared" si="36"/>
        <v>16.907172467137457</v>
      </c>
      <c r="L183" s="35">
        <f t="shared" si="42"/>
        <v>5.250674679235235E-2</v>
      </c>
      <c r="N183" s="35">
        <v>681</v>
      </c>
      <c r="O183" s="35">
        <f t="shared" si="37"/>
        <v>656.57985040087567</v>
      </c>
      <c r="P183" s="35">
        <f t="shared" si="38"/>
        <v>1.8800152981668417</v>
      </c>
      <c r="Q183" s="35">
        <f t="shared" si="39"/>
        <v>24.420149599124329</v>
      </c>
      <c r="R183" s="35"/>
      <c r="S183" s="35">
        <f t="shared" si="40"/>
        <v>674.93508022862557</v>
      </c>
      <c r="T183" s="35">
        <f t="shared" si="41"/>
        <v>6.0649197713744343</v>
      </c>
      <c r="U183" s="35">
        <f t="shared" si="43"/>
        <v>8.9059027479800792E-3</v>
      </c>
    </row>
    <row r="184" spans="1:22" x14ac:dyDescent="0.3">
      <c r="A184">
        <v>173</v>
      </c>
      <c r="C184" s="35" t="s">
        <v>249</v>
      </c>
      <c r="E184" s="35">
        <v>192</v>
      </c>
      <c r="F184" s="35">
        <f t="shared" ref="F184:F215" si="44">$E$5*(E184-H172)+(1-$E$5)*(F183+G183)</f>
        <v>576.94304325825578</v>
      </c>
      <c r="G184" s="35">
        <f t="shared" ref="G184:G215" si="45">$F$5*(F184-F183)+(1-$F$5)*G183</f>
        <v>1.6513568862529164</v>
      </c>
      <c r="H184" s="35">
        <f t="shared" ref="H184:H191" si="46">$G$5*(E184-F184)+(1-$G$5)*(H183)</f>
        <v>-384.94304325825578</v>
      </c>
      <c r="I184" s="35"/>
      <c r="J184" s="35">
        <f t="shared" si="35"/>
        <v>204.06558951810428</v>
      </c>
      <c r="K184" s="35">
        <f t="shared" si="36"/>
        <v>12.065589518104275</v>
      </c>
      <c r="L184" s="35">
        <f t="shared" si="42"/>
        <v>6.2841612073459771E-2</v>
      </c>
      <c r="N184" s="35">
        <v>583</v>
      </c>
      <c r="O184" s="35">
        <f t="shared" si="37"/>
        <v>659.06132514129672</v>
      </c>
      <c r="P184" s="35">
        <f t="shared" si="38"/>
        <v>2.0000659876034206</v>
      </c>
      <c r="Q184" s="35">
        <f t="shared" si="39"/>
        <v>-76.06132514129672</v>
      </c>
      <c r="R184" s="35"/>
      <c r="S184" s="35">
        <f t="shared" si="40"/>
        <v>575.04830544233096</v>
      </c>
      <c r="T184" s="35">
        <f t="shared" si="41"/>
        <v>7.9516945576690432</v>
      </c>
      <c r="U184" s="35">
        <f t="shared" si="43"/>
        <v>1.3639270253291669E-2</v>
      </c>
    </row>
    <row r="185" spans="1:22" x14ac:dyDescent="0.3">
      <c r="A185">
        <v>174</v>
      </c>
      <c r="C185" s="35" t="s">
        <v>250</v>
      </c>
      <c r="E185" s="35">
        <v>378</v>
      </c>
      <c r="F185" s="35">
        <f t="shared" si="44"/>
        <v>577.13405237124368</v>
      </c>
      <c r="G185" s="35">
        <f t="shared" si="45"/>
        <v>1.3598729645098766</v>
      </c>
      <c r="H185" s="35">
        <f t="shared" si="46"/>
        <v>-199.13405237124368</v>
      </c>
      <c r="I185" s="35"/>
      <c r="J185" s="35">
        <f t="shared" si="35"/>
        <v>397.30677054042474</v>
      </c>
      <c r="K185" s="35">
        <f t="shared" si="36"/>
        <v>19.306770540424736</v>
      </c>
      <c r="L185" s="35">
        <f t="shared" si="42"/>
        <v>5.1076112540806178E-2</v>
      </c>
      <c r="N185" s="35">
        <v>282</v>
      </c>
      <c r="O185" s="35">
        <f t="shared" si="37"/>
        <v>659.47893240313374</v>
      </c>
      <c r="P185" s="35">
        <f t="shared" si="38"/>
        <v>1.6842088446493111</v>
      </c>
      <c r="Q185" s="35">
        <f t="shared" si="39"/>
        <v>-377.47893240313374</v>
      </c>
      <c r="R185" s="35"/>
      <c r="S185" s="35">
        <f t="shared" si="40"/>
        <v>302.92115869068493</v>
      </c>
      <c r="T185" s="35">
        <f t="shared" si="41"/>
        <v>20.921158690684933</v>
      </c>
      <c r="U185" s="35">
        <f t="shared" si="43"/>
        <v>7.4188505995336648E-2</v>
      </c>
    </row>
    <row r="186" spans="1:22" x14ac:dyDescent="0.3">
      <c r="A186">
        <v>175</v>
      </c>
      <c r="C186" s="35" t="s">
        <v>251</v>
      </c>
      <c r="E186" s="35">
        <v>458</v>
      </c>
      <c r="F186" s="35">
        <f t="shared" si="44"/>
        <v>578.10619514524899</v>
      </c>
      <c r="G186" s="35">
        <f t="shared" si="45"/>
        <v>1.2824824150972756</v>
      </c>
      <c r="H186" s="35">
        <f t="shared" si="46"/>
        <v>-120.10619514524899</v>
      </c>
      <c r="I186" s="35"/>
      <c r="J186" s="35">
        <f t="shared" si="35"/>
        <v>463.12605144932797</v>
      </c>
      <c r="K186" s="35">
        <f t="shared" si="36"/>
        <v>5.1260514493279743</v>
      </c>
      <c r="L186" s="35">
        <f t="shared" si="42"/>
        <v>1.1192252072768503E-2</v>
      </c>
      <c r="N186" s="35">
        <v>673</v>
      </c>
      <c r="O186" s="35">
        <f t="shared" si="37"/>
        <v>659.97193651493399</v>
      </c>
      <c r="P186" s="35">
        <f t="shared" si="38"/>
        <v>1.4464455984648665</v>
      </c>
      <c r="Q186" s="35">
        <f t="shared" si="39"/>
        <v>13.028063485066014</v>
      </c>
      <c r="R186" s="35"/>
      <c r="S186" s="35">
        <f t="shared" si="40"/>
        <v>688.74852022567529</v>
      </c>
      <c r="T186" s="35">
        <f t="shared" si="41"/>
        <v>15.748520225675293</v>
      </c>
      <c r="U186" s="35">
        <f t="shared" si="43"/>
        <v>2.3400475818239664E-2</v>
      </c>
    </row>
    <row r="187" spans="1:22" x14ac:dyDescent="0.3">
      <c r="A187">
        <v>176</v>
      </c>
      <c r="C187" s="35" t="s">
        <v>252</v>
      </c>
      <c r="E187" s="35">
        <v>513</v>
      </c>
      <c r="F187" s="35">
        <f t="shared" si="44"/>
        <v>580.28666711446408</v>
      </c>
      <c r="G187" s="35">
        <f t="shared" si="45"/>
        <v>1.4617202115389616</v>
      </c>
      <c r="H187" s="35">
        <f t="shared" si="46"/>
        <v>-67.28666711446408</v>
      </c>
      <c r="I187" s="35"/>
      <c r="J187" s="35">
        <f t="shared" si="35"/>
        <v>501.12797979601146</v>
      </c>
      <c r="K187" s="35">
        <f t="shared" si="36"/>
        <v>11.872020203988541</v>
      </c>
      <c r="L187" s="35">
        <f t="shared" si="42"/>
        <v>2.3142339578925031E-2</v>
      </c>
      <c r="N187" s="35">
        <v>671</v>
      </c>
      <c r="O187" s="35">
        <f t="shared" si="37"/>
        <v>661.36178660227824</v>
      </c>
      <c r="P187" s="35">
        <f t="shared" si="38"/>
        <v>1.4351491923371644</v>
      </c>
      <c r="Q187" s="35">
        <f t="shared" si="39"/>
        <v>9.6382133977217563</v>
      </c>
      <c r="R187" s="35"/>
      <c r="S187" s="35">
        <f t="shared" si="40"/>
        <v>671.74823036459168</v>
      </c>
      <c r="T187" s="35">
        <f t="shared" si="41"/>
        <v>0.74823036459167724</v>
      </c>
      <c r="U187" s="35">
        <f t="shared" si="43"/>
        <v>1.1150974136984759E-3</v>
      </c>
    </row>
    <row r="188" spans="1:22" x14ac:dyDescent="0.3">
      <c r="A188">
        <v>177</v>
      </c>
      <c r="C188" s="35" t="s">
        <v>253</v>
      </c>
      <c r="E188" s="35">
        <v>789</v>
      </c>
      <c r="F188" s="35">
        <f t="shared" si="44"/>
        <v>582.04174621931952</v>
      </c>
      <c r="G188" s="35">
        <f t="shared" si="45"/>
        <v>1.520274346565925</v>
      </c>
      <c r="H188" s="35">
        <f t="shared" si="46"/>
        <v>206.95825378068048</v>
      </c>
      <c r="I188" s="35"/>
      <c r="J188" s="35">
        <f t="shared" si="35"/>
        <v>785.12159997574201</v>
      </c>
      <c r="K188" s="35">
        <f t="shared" si="36"/>
        <v>3.878400024257985</v>
      </c>
      <c r="L188" s="35">
        <f t="shared" si="42"/>
        <v>4.9155893843573955E-3</v>
      </c>
      <c r="N188" s="35">
        <v>395</v>
      </c>
      <c r="O188" s="35">
        <f t="shared" si="37"/>
        <v>661.9834931136204</v>
      </c>
      <c r="P188" s="35">
        <f t="shared" si="38"/>
        <v>1.2727868652871615</v>
      </c>
      <c r="Q188" s="35">
        <f t="shared" si="39"/>
        <v>-266.9834931136204</v>
      </c>
      <c r="R188" s="35"/>
      <c r="S188" s="35">
        <f t="shared" si="40"/>
        <v>405.75425421072362</v>
      </c>
      <c r="T188" s="35">
        <f t="shared" si="41"/>
        <v>10.754254210723616</v>
      </c>
      <c r="U188" s="35">
        <f t="shared" si="43"/>
        <v>2.7225960027148395E-2</v>
      </c>
    </row>
    <row r="189" spans="1:22" x14ac:dyDescent="0.3">
      <c r="A189">
        <v>178</v>
      </c>
      <c r="C189" s="35" t="s">
        <v>254</v>
      </c>
      <c r="E189" s="35">
        <v>939</v>
      </c>
      <c r="F189" s="35">
        <f t="shared" si="44"/>
        <v>583.92145996907288</v>
      </c>
      <c r="G189" s="35">
        <f t="shared" si="45"/>
        <v>1.5920180837688844</v>
      </c>
      <c r="H189" s="35">
        <f t="shared" si="46"/>
        <v>355.07854003092712</v>
      </c>
      <c r="I189" s="35"/>
      <c r="J189" s="35">
        <f t="shared" si="35"/>
        <v>934.24797160815081</v>
      </c>
      <c r="K189" s="35">
        <f t="shared" si="36"/>
        <v>4.7520283918491941</v>
      </c>
      <c r="L189" s="35">
        <f t="shared" si="42"/>
        <v>5.0607331116604834E-3</v>
      </c>
      <c r="N189" s="35">
        <v>877</v>
      </c>
      <c r="O189" s="35">
        <f t="shared" si="37"/>
        <v>663.83746063306023</v>
      </c>
      <c r="P189" s="35">
        <f t="shared" si="38"/>
        <v>1.3887899293619979</v>
      </c>
      <c r="Q189" s="35">
        <f t="shared" si="39"/>
        <v>213.16253936693977</v>
      </c>
      <c r="R189" s="35"/>
      <c r="S189" s="35">
        <f t="shared" si="40"/>
        <v>869.31640453206887</v>
      </c>
      <c r="T189" s="35">
        <f t="shared" si="41"/>
        <v>7.6835954679311271</v>
      </c>
      <c r="U189" s="35">
        <f t="shared" si="43"/>
        <v>8.7612263032281947E-3</v>
      </c>
    </row>
    <row r="190" spans="1:22" x14ac:dyDescent="0.3">
      <c r="A190">
        <v>179</v>
      </c>
      <c r="C190" s="35" t="s">
        <v>255</v>
      </c>
      <c r="E190" s="35">
        <v>983</v>
      </c>
      <c r="F190" s="35">
        <f t="shared" si="44"/>
        <v>585.78956017412634</v>
      </c>
      <c r="G190" s="35">
        <f t="shared" si="45"/>
        <v>1.6471237927708176</v>
      </c>
      <c r="H190" s="35">
        <f t="shared" si="46"/>
        <v>397.21043982587366</v>
      </c>
      <c r="I190" s="35"/>
      <c r="J190" s="35">
        <f t="shared" si="35"/>
        <v>979.35001041290298</v>
      </c>
      <c r="K190" s="35">
        <f t="shared" si="36"/>
        <v>3.6499895870970249</v>
      </c>
      <c r="L190" s="35">
        <f t="shared" si="42"/>
        <v>3.7131124995900557E-3</v>
      </c>
      <c r="N190" s="35">
        <v>878</v>
      </c>
      <c r="O190" s="35">
        <f t="shared" si="37"/>
        <v>665.68430664791413</v>
      </c>
      <c r="P190" s="35">
        <f t="shared" si="38"/>
        <v>1.4802174554771854</v>
      </c>
      <c r="Q190" s="35">
        <f t="shared" si="39"/>
        <v>212.31569335208587</v>
      </c>
      <c r="R190" s="35"/>
      <c r="S190" s="35">
        <f t="shared" si="40"/>
        <v>871.94419336329304</v>
      </c>
      <c r="T190" s="35">
        <f t="shared" si="41"/>
        <v>6.0558066367069614</v>
      </c>
      <c r="U190" s="35">
        <f t="shared" si="43"/>
        <v>6.8972740736981336E-3</v>
      </c>
    </row>
    <row r="191" spans="1:22" x14ac:dyDescent="0.3">
      <c r="A191">
        <v>180</v>
      </c>
      <c r="C191" s="35" t="s">
        <v>256</v>
      </c>
      <c r="E191" s="35">
        <v>1178</v>
      </c>
      <c r="F191" s="35">
        <f t="shared" si="44"/>
        <v>586.96676447943059</v>
      </c>
      <c r="G191" s="35">
        <f t="shared" si="45"/>
        <v>1.5533283437566499</v>
      </c>
      <c r="H191" s="35">
        <f t="shared" si="46"/>
        <v>591.03323552056941</v>
      </c>
      <c r="I191" s="35"/>
      <c r="J191" s="35">
        <f t="shared" si="35"/>
        <v>1184.212648714974</v>
      </c>
      <c r="K191" s="35">
        <f t="shared" si="36"/>
        <v>6.212648714973966</v>
      </c>
      <c r="L191" s="35">
        <f t="shared" si="42"/>
        <v>5.2738953437809558E-3</v>
      </c>
      <c r="N191" s="35">
        <v>888</v>
      </c>
      <c r="O191" s="35">
        <f t="shared" si="37"/>
        <v>667.22338063938287</v>
      </c>
      <c r="P191" s="35">
        <f t="shared" si="38"/>
        <v>1.4919651598563088</v>
      </c>
      <c r="Q191" s="35">
        <f t="shared" si="39"/>
        <v>220.77661936061713</v>
      </c>
      <c r="R191" s="35"/>
      <c r="S191" s="35">
        <f t="shared" si="40"/>
        <v>887.22187738017033</v>
      </c>
      <c r="T191" s="35">
        <f t="shared" si="41"/>
        <v>0.77812261982967357</v>
      </c>
      <c r="U191" s="35">
        <f t="shared" si="43"/>
        <v>8.7626421151990269E-4</v>
      </c>
    </row>
    <row r="192" spans="1:22" x14ac:dyDescent="0.3">
      <c r="C192" s="35"/>
      <c r="E192" s="35"/>
      <c r="F192" s="35"/>
      <c r="G192" s="35"/>
      <c r="H192" s="35"/>
      <c r="I192" s="35">
        <v>1</v>
      </c>
      <c r="J192" s="35">
        <f>$F$191+$G$191*I192+H180</f>
        <v>367.70619739630774</v>
      </c>
      <c r="K192" s="35"/>
      <c r="L192" s="35"/>
      <c r="N192" s="35"/>
      <c r="O192" s="35"/>
      <c r="P192" s="35"/>
      <c r="Q192" s="35"/>
      <c r="R192" s="35">
        <v>1</v>
      </c>
      <c r="S192" s="35">
        <f>$O$191+$P$191*R192+Q180</f>
        <v>700.37065896361935</v>
      </c>
      <c r="T192" s="35"/>
      <c r="U192" s="35"/>
      <c r="V192" s="36"/>
    </row>
    <row r="193" spans="3:22" x14ac:dyDescent="0.3">
      <c r="C193" s="35"/>
      <c r="E193" s="35"/>
      <c r="F193" s="35"/>
      <c r="G193" s="35"/>
      <c r="H193" s="35"/>
      <c r="I193" s="35">
        <v>2</v>
      </c>
      <c r="J193" s="35">
        <f t="shared" ref="J193:J203" si="47">$F$191+$G$191*I193+H181</f>
        <v>366.66735136176806</v>
      </c>
      <c r="K193" s="35"/>
      <c r="L193" s="35"/>
      <c r="N193" s="35"/>
      <c r="O193" s="35"/>
      <c r="P193" s="35"/>
      <c r="Q193" s="35"/>
      <c r="R193" s="35">
        <v>2</v>
      </c>
      <c r="S193" s="35">
        <f t="shared" ref="S193:S203" si="48">$O$191+$P$191*R193+Q181</f>
        <v>707.29609890542679</v>
      </c>
      <c r="T193" s="35"/>
      <c r="U193" s="35"/>
      <c r="V193" s="36"/>
    </row>
    <row r="194" spans="3:22" x14ac:dyDescent="0.3">
      <c r="C194" s="35"/>
      <c r="E194" s="35"/>
      <c r="F194" s="35"/>
      <c r="G194" s="35"/>
      <c r="H194" s="35"/>
      <c r="I194" s="35">
        <v>3</v>
      </c>
      <c r="J194" s="35">
        <f t="shared" si="47"/>
        <v>516.41452125768251</v>
      </c>
      <c r="K194" s="35"/>
      <c r="L194" s="35"/>
      <c r="N194" s="35"/>
      <c r="O194" s="35"/>
      <c r="P194" s="35"/>
      <c r="Q194" s="35"/>
      <c r="R194" s="35">
        <v>3</v>
      </c>
      <c r="S194" s="35">
        <f t="shared" si="48"/>
        <v>697.36662129987963</v>
      </c>
      <c r="T194" s="35"/>
      <c r="U194" s="35"/>
      <c r="V194" s="36"/>
    </row>
    <row r="195" spans="3:22" x14ac:dyDescent="0.3">
      <c r="C195" s="35"/>
      <c r="E195" s="35"/>
      <c r="F195" s="35"/>
      <c r="G195" s="35"/>
      <c r="H195" s="35"/>
      <c r="I195" s="35">
        <v>4</v>
      </c>
      <c r="J195" s="35">
        <f t="shared" si="47"/>
        <v>339.15792071804105</v>
      </c>
      <c r="K195" s="35"/>
      <c r="L195" s="35"/>
      <c r="N195" s="35"/>
      <c r="O195" s="35"/>
      <c r="P195" s="35"/>
      <c r="Q195" s="35"/>
      <c r="R195" s="35">
        <v>4</v>
      </c>
      <c r="S195" s="35">
        <f t="shared" si="48"/>
        <v>697.61139087793242</v>
      </c>
      <c r="T195" s="35"/>
      <c r="U195" s="35"/>
      <c r="V195" s="36"/>
    </row>
    <row r="196" spans="3:22" x14ac:dyDescent="0.3">
      <c r="C196" s="35"/>
      <c r="E196" s="35"/>
      <c r="F196" s="35"/>
      <c r="G196" s="35"/>
      <c r="H196" s="35"/>
      <c r="I196" s="35">
        <v>5</v>
      </c>
      <c r="J196" s="35">
        <f t="shared" si="47"/>
        <v>209.79036293995807</v>
      </c>
      <c r="K196" s="35"/>
      <c r="L196" s="35"/>
      <c r="N196" s="35"/>
      <c r="O196" s="35"/>
      <c r="P196" s="35"/>
      <c r="Q196" s="35"/>
      <c r="R196" s="35">
        <v>5</v>
      </c>
      <c r="S196" s="35">
        <f t="shared" si="48"/>
        <v>598.62188129736774</v>
      </c>
      <c r="T196" s="35"/>
      <c r="U196" s="35"/>
      <c r="V196" s="36"/>
    </row>
    <row r="197" spans="3:22" x14ac:dyDescent="0.3">
      <c r="C197" s="35"/>
      <c r="E197" s="35"/>
      <c r="F197" s="35"/>
      <c r="G197" s="35"/>
      <c r="H197" s="35"/>
      <c r="I197" s="35">
        <v>6</v>
      </c>
      <c r="J197" s="35">
        <f t="shared" si="47"/>
        <v>397.15268217072685</v>
      </c>
      <c r="K197" s="35"/>
      <c r="L197" s="35"/>
      <c r="N197" s="35"/>
      <c r="O197" s="35"/>
      <c r="P197" s="35"/>
      <c r="Q197" s="35"/>
      <c r="R197" s="35">
        <v>6</v>
      </c>
      <c r="S197" s="35">
        <f t="shared" si="48"/>
        <v>298.69623919538697</v>
      </c>
      <c r="T197" s="35"/>
      <c r="U197" s="35"/>
      <c r="V197" s="36"/>
    </row>
    <row r="198" spans="3:22" x14ac:dyDescent="0.3">
      <c r="C198" s="35"/>
      <c r="E198" s="35"/>
      <c r="F198" s="35"/>
      <c r="G198" s="35"/>
      <c r="H198" s="35"/>
      <c r="I198" s="35">
        <v>7</v>
      </c>
      <c r="J198" s="35">
        <f t="shared" si="47"/>
        <v>477.7338677404781</v>
      </c>
      <c r="K198" s="35"/>
      <c r="L198" s="35"/>
      <c r="N198" s="35"/>
      <c r="O198" s="35"/>
      <c r="P198" s="35"/>
      <c r="Q198" s="35"/>
      <c r="R198" s="35">
        <v>7</v>
      </c>
      <c r="S198" s="35">
        <f t="shared" si="48"/>
        <v>690.69520024344308</v>
      </c>
      <c r="T198" s="35"/>
      <c r="U198" s="35"/>
      <c r="V198" s="36"/>
    </row>
    <row r="199" spans="3:22" x14ac:dyDescent="0.3">
      <c r="C199" s="35"/>
      <c r="E199" s="35"/>
      <c r="F199" s="35"/>
      <c r="G199" s="35"/>
      <c r="H199" s="35"/>
      <c r="I199" s="35">
        <v>8</v>
      </c>
      <c r="J199" s="35">
        <f t="shared" si="47"/>
        <v>532.10672411501969</v>
      </c>
      <c r="K199" s="35"/>
      <c r="L199" s="35"/>
      <c r="N199" s="35"/>
      <c r="O199" s="35"/>
      <c r="P199" s="35"/>
      <c r="Q199" s="35"/>
      <c r="R199" s="35">
        <v>8</v>
      </c>
      <c r="S199" s="35">
        <f t="shared" si="48"/>
        <v>688.79731531595507</v>
      </c>
      <c r="T199" s="35"/>
      <c r="U199" s="35"/>
      <c r="V199" s="36"/>
    </row>
    <row r="200" spans="3:22" x14ac:dyDescent="0.3">
      <c r="C200" s="35"/>
      <c r="E200" s="35"/>
      <c r="F200" s="35"/>
      <c r="G200" s="35"/>
      <c r="H200" s="35"/>
      <c r="I200" s="35">
        <v>9</v>
      </c>
      <c r="J200" s="35">
        <f t="shared" si="47"/>
        <v>807.90497335392092</v>
      </c>
      <c r="K200" s="35"/>
      <c r="L200" s="35"/>
      <c r="N200" s="35"/>
      <c r="O200" s="35"/>
      <c r="P200" s="35"/>
      <c r="Q200" s="35"/>
      <c r="R200" s="35">
        <v>9</v>
      </c>
      <c r="S200" s="35">
        <f t="shared" si="48"/>
        <v>413.66757396446928</v>
      </c>
      <c r="T200" s="35"/>
      <c r="U200" s="35"/>
      <c r="V200" s="36"/>
    </row>
    <row r="201" spans="3:22" x14ac:dyDescent="0.3">
      <c r="C201" s="35"/>
      <c r="E201" s="35"/>
      <c r="F201" s="35"/>
      <c r="G201" s="35"/>
      <c r="H201" s="35"/>
      <c r="I201" s="35">
        <v>10</v>
      </c>
      <c r="J201" s="35">
        <f t="shared" si="47"/>
        <v>957.57858794792423</v>
      </c>
      <c r="K201" s="35"/>
      <c r="L201" s="35"/>
      <c r="N201" s="35"/>
      <c r="O201" s="35"/>
      <c r="P201" s="35"/>
      <c r="Q201" s="35"/>
      <c r="R201" s="35">
        <v>10</v>
      </c>
      <c r="S201" s="35">
        <f t="shared" si="48"/>
        <v>895.3055716048857</v>
      </c>
      <c r="T201" s="35"/>
      <c r="U201" s="35"/>
      <c r="V201" s="36"/>
    </row>
    <row r="202" spans="3:22" x14ac:dyDescent="0.3">
      <c r="C202" s="35"/>
      <c r="E202" s="35"/>
      <c r="F202" s="35"/>
      <c r="G202" s="35"/>
      <c r="H202" s="35"/>
      <c r="I202" s="35">
        <v>11</v>
      </c>
      <c r="J202" s="35">
        <f t="shared" si="47"/>
        <v>1001.2638160866275</v>
      </c>
      <c r="K202" s="35"/>
      <c r="L202" s="35"/>
      <c r="N202" s="35"/>
      <c r="O202" s="35"/>
      <c r="P202" s="35"/>
      <c r="Q202" s="35"/>
      <c r="R202" s="35">
        <v>11</v>
      </c>
      <c r="S202" s="35">
        <f t="shared" si="48"/>
        <v>895.95069074988817</v>
      </c>
      <c r="T202" s="35"/>
      <c r="U202" s="35"/>
      <c r="V202" s="36"/>
    </row>
    <row r="203" spans="3:22" x14ac:dyDescent="0.3">
      <c r="C203" s="35"/>
      <c r="E203" s="35"/>
      <c r="F203" s="35"/>
      <c r="G203" s="35"/>
      <c r="H203" s="35"/>
      <c r="I203" s="35">
        <v>12</v>
      </c>
      <c r="J203" s="35">
        <f t="shared" si="47"/>
        <v>1196.6399401250796</v>
      </c>
      <c r="K203" s="35"/>
      <c r="L203" s="35"/>
      <c r="N203" s="35"/>
      <c r="O203" s="35"/>
      <c r="P203" s="35"/>
      <c r="Q203" s="35"/>
      <c r="R203" s="35">
        <v>12</v>
      </c>
      <c r="S203" s="35">
        <f t="shared" si="48"/>
        <v>905.90358191827568</v>
      </c>
      <c r="T203" s="35"/>
      <c r="U203" s="35"/>
      <c r="V203" s="36"/>
    </row>
    <row r="204" spans="3:22" x14ac:dyDescent="0.3">
      <c r="C204" s="37"/>
      <c r="E204" s="37"/>
      <c r="F204" s="37"/>
      <c r="G204" s="37"/>
      <c r="H204" s="37"/>
      <c r="I204" s="37"/>
      <c r="J204" s="38"/>
      <c r="K204" s="39">
        <f>AVERAGE(K25:K191)</f>
        <v>8.9148585094814692</v>
      </c>
      <c r="L204" s="39">
        <f>AVERAGE(L25:L191)</f>
        <v>2.520416067267783E-2</v>
      </c>
      <c r="N204" s="37"/>
      <c r="O204" s="37"/>
      <c r="P204" s="37"/>
      <c r="Q204" s="37"/>
      <c r="R204" s="37"/>
      <c r="S204" s="38"/>
      <c r="T204" s="39">
        <f>AVERAGE(T25:T191)</f>
        <v>7.3196642918631349</v>
      </c>
      <c r="U204" s="39">
        <f>AVERAGE(U25:U191)</f>
        <v>1.6369104201851753E-2</v>
      </c>
    </row>
    <row r="205" spans="3:22" x14ac:dyDescent="0.3">
      <c r="J205" s="40"/>
      <c r="K205" s="41" t="s">
        <v>71</v>
      </c>
      <c r="L205" s="41" t="s">
        <v>72</v>
      </c>
      <c r="S205" s="40"/>
      <c r="T205" s="41" t="s">
        <v>71</v>
      </c>
      <c r="U205" s="41" t="s">
        <v>72</v>
      </c>
    </row>
  </sheetData>
  <mergeCells count="19">
    <mergeCell ref="C10:C11"/>
    <mergeCell ref="E10:E11"/>
    <mergeCell ref="F10:F11"/>
    <mergeCell ref="G10:G11"/>
    <mergeCell ref="H10:H11"/>
    <mergeCell ref="E8:L8"/>
    <mergeCell ref="N8:U8"/>
    <mergeCell ref="J10:J11"/>
    <mergeCell ref="K10:K11"/>
    <mergeCell ref="L10:L11"/>
    <mergeCell ref="N10:N11"/>
    <mergeCell ref="O10:O11"/>
    <mergeCell ref="P10:P11"/>
    <mergeCell ref="I10:I11"/>
    <mergeCell ref="Q10:Q11"/>
    <mergeCell ref="R10:R11"/>
    <mergeCell ref="S10:S11"/>
    <mergeCell ref="T10:T11"/>
    <mergeCell ref="U10:U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Demanda</vt:lpstr>
      <vt:lpstr>Produccion</vt:lpstr>
      <vt:lpstr>Costos</vt:lpstr>
      <vt:lpstr>Pronosticos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K</dc:creator>
  <cp:lastModifiedBy>jeferson alexis prada naranjo</cp:lastModifiedBy>
  <dcterms:created xsi:type="dcterms:W3CDTF">2011-02-08T21:45:51Z</dcterms:created>
  <dcterms:modified xsi:type="dcterms:W3CDTF">2022-09-12T01:32:31Z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e28f862c-460d-4642-bce1-ae1da46bf7f9</vt:lpwstr>
  </property>
</Properties>
</file>