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fcoelho\Documents\GitHub\LLSR\dev\"/>
    </mc:Choice>
  </mc:AlternateContent>
  <xr:revisionPtr revIDLastSave="0" documentId="13_ncr:1_{3F236538-0127-45E3-AF14-15E8E3BADA1A}" xr6:coauthVersionLast="40" xr6:coauthVersionMax="40" xr10:uidLastSave="{00000000-0000-0000-0000-000000000000}"/>
  <bookViews>
    <workbookView xWindow="0" yWindow="0" windowWidth="28800" windowHeight="12225" activeTab="3" xr2:uid="{00000000-000D-0000-FFFF-FFFF00000000}"/>
  </bookViews>
  <sheets>
    <sheet name="REFDB" sheetId="7" r:id="rId1"/>
    <sheet name="CASDB" sheetId="6" r:id="rId2"/>
    <sheet name="PAR" sheetId="1" r:id="rId3"/>
    <sheet name="TIELINE" sheetId="2" r:id="rId4"/>
    <sheet name="BINODAL" sheetId="3" r:id="rId5"/>
  </sheets>
  <definedNames>
    <definedName name="_xlnm._FilterDatabase" localSheetId="1" hidden="1">CASDB!$A$1:$D$66</definedName>
    <definedName name="_xlnm._FilterDatabase" localSheetId="2" hidden="1">PAR!$A$1:$AH$2052</definedName>
    <definedName name="_xlnm._FilterDatabase" localSheetId="3" hidden="1">TIELINE!$A$1:$Q$5974</definedName>
    <definedName name="dta" localSheetId="4">BINODAL!$CG$6:$CP$25</definedName>
    <definedName name="h">BINODAL!$ACA$36</definedName>
    <definedName name="New_Text_Document" localSheetId="3">TIELINE!$G$64:$J$67</definedName>
    <definedName name="New_Text_Document_1" localSheetId="4">BINODAL!$AI$6:$AN$39</definedName>
    <definedName name="New_Text_Document_1" localSheetId="3">TIELINE!$G$68:$J$71</definedName>
    <definedName name="New_Text_Document_2" localSheetId="3">TIELINE!$G$72:$J$75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75" i="2" l="1"/>
  <c r="K275" i="2"/>
  <c r="L274" i="2"/>
  <c r="K274" i="2"/>
  <c r="F713" i="2" l="1"/>
  <c r="F712" i="2"/>
  <c r="F711" i="2"/>
  <c r="F710" i="2"/>
  <c r="F709" i="2"/>
  <c r="F703" i="2"/>
  <c r="F702" i="2"/>
  <c r="F701" i="2"/>
  <c r="F700" i="2"/>
  <c r="F699" i="2"/>
  <c r="F691" i="2"/>
  <c r="F692" i="2"/>
  <c r="F693" i="2"/>
  <c r="F694" i="2"/>
  <c r="F690" i="2"/>
  <c r="DA2" i="3"/>
  <c r="CY2" i="3"/>
  <c r="CW2" i="3"/>
  <c r="CU2" i="3"/>
  <c r="CS2" i="3"/>
  <c r="CQ2" i="3"/>
  <c r="L270" i="2"/>
  <c r="L271" i="2"/>
  <c r="L273" i="2"/>
  <c r="L272" i="2"/>
  <c r="K270" i="2"/>
  <c r="K271" i="2"/>
  <c r="K273" i="2"/>
  <c r="K272" i="2"/>
  <c r="F265" i="2"/>
  <c r="F266" i="2"/>
  <c r="F267" i="2"/>
  <c r="F268" i="2"/>
  <c r="F269" i="2"/>
  <c r="F264" i="2"/>
  <c r="F198" i="2"/>
  <c r="F199" i="2"/>
  <c r="F200" i="2"/>
  <c r="F189" i="2"/>
  <c r="F190" i="2"/>
  <c r="F191" i="2"/>
  <c r="F192" i="2"/>
  <c r="F185" i="2"/>
  <c r="F186" i="2"/>
  <c r="F187" i="2"/>
  <c r="F188" i="2"/>
  <c r="F193" i="2"/>
  <c r="F194" i="2"/>
  <c r="F195" i="2"/>
  <c r="F196" i="2"/>
  <c r="F197" i="2"/>
  <c r="F3" i="2"/>
  <c r="F4" i="2"/>
  <c r="F5" i="2"/>
  <c r="F6" i="2"/>
  <c r="F7" i="2"/>
  <c r="F8" i="2"/>
  <c r="F9" i="2"/>
  <c r="F2" i="2"/>
</calcChain>
</file>

<file path=xl/sharedStrings.xml><?xml version="1.0" encoding="utf-8"?>
<sst xmlns="http://schemas.openxmlformats.org/spreadsheetml/2006/main" count="1687" uniqueCount="518">
  <si>
    <t>REF.INDEX</t>
  </si>
  <si>
    <t>REF.NAME</t>
  </si>
  <si>
    <t>REF.MD5</t>
  </si>
  <si>
    <t>REF.URL</t>
  </si>
  <si>
    <t>REF.YEAR</t>
  </si>
  <si>
    <t xml:space="preserve">SÉ, R. A. G.; AZNAR, M. Thermodynamic modelling of phase equilibrium for water + poly(Ethylene glycol) + salt aqueous two-phase systems. Brazilian Journal of Chemical Engineering, v. 19, p. 255-266,  2002. ISSN 0104-6632. </t>
  </si>
  <si>
    <t>http://www.scielo.br/scielo.php?script=sci_arttext&amp;pid=S0104-66322002000200006</t>
  </si>
  <si>
    <t xml:space="preserve">CASTRO, B.; AZNAR, M. Liquid-liquid equilibrium of water+ PEG 8000+ magnesium sulfate or sodium sulfate aqueous two-phase systems at 35° C: experimental determination and thermodynamic modeling. Brazilian Journal of Chemical Engineering, v. 22, n. 3, p. 463-470,  2005. ISSN 0104-6632. </t>
  </si>
  <si>
    <t>http://www.scielo.br/scielo.php?pid=S0104-66322005000300014&amp;script=sci_arttext</t>
  </si>
  <si>
    <t xml:space="preserve">DE ARAUJO SAMPAIO, D.  et al. Aqueous two-phase (polyethylene glycol+ sodium sulfate) system for caffeine extraction: equilibrium diagrams and partitioning study. The Journal of Chemical Thermodynamics, v. 98, p. 86-94,  2016. ISSN 0021-9614. </t>
  </si>
  <si>
    <t>https://www.sciencedirect.com/science/article/pii/S0021961416000811</t>
  </si>
  <si>
    <t xml:space="preserve">ZHENG, Y.  et al. Mechanism of gold (III) extraction using a novel ionic liquid-based aqueous two phase system without additional extractants. Separation and Purification Technology, v. 154, p. 123-127,  2015. ISSN 1383-5866. </t>
  </si>
  <si>
    <t>https://www.sciencedirect.com/science/article/pii/S1383586615301908</t>
  </si>
  <si>
    <t xml:space="preserve">CHEN, Y.  et al. A green separation strategy for neodymium (III) from cobalt (II) and nickel (II) using an ionic liquid-based aqueous two-phase system. Talanta, v. 182, p. 450-455,  2018. ISSN 0039-9140. </t>
  </si>
  <si>
    <t>https://www.sciencedirect.com/science/article/pii/S0039914018301243</t>
  </si>
  <si>
    <t xml:space="preserve">DA ROCHA PATRÍCIO, P.  et al. Application of aqueous two-phase systems for the development of a new method of cobalt (II), iron (III) and nickel (II) extraction: a green chemistry approach. Journal of hazardous materials, v. 193, p. 311-318,  2011. ISSN 0304-3894. </t>
  </si>
  <si>
    <t>https://www.sciencedirect.com/science/article/pii/S0304389411009435</t>
  </si>
  <si>
    <t xml:space="preserve">TONG, Y.  et al. Extraction of Au (III) by ionic liquid from hydrochloric acid medium. Separation and Purification Technology, v. 120, p. 367-372,  2013. ISSN 1383-5866. </t>
  </si>
  <si>
    <t>https://www.sciencedirect.com/science/article/pii/S1383586613006217</t>
  </si>
  <si>
    <t xml:space="preserve">CHEN, X.; WANG, J.; JIAO, F. Efficient enantioseparation of phenylsuccinic acid enantiomers by aqueous two-phase system-based biphasic recognition chiral extraction: Phase behaviors and distribution experiments. Process Biochemistry, v. 50, n. 9, p. 1468-1478,  2015. ISSN 1359-5113. </t>
  </si>
  <si>
    <t>https://www.sciencedirect.com/science/article/pii/S1359511315002883</t>
  </si>
  <si>
    <t xml:space="preserve">AMRHEIN, S.  et al. Characterization of aqueous two phase systems by combining lab-on-a-chip technology with robotic liquid handling stations. Journal of Chromatography A, v. 1367, p. 68-77,  2014. ISSN 0021-9673. </t>
  </si>
  <si>
    <t>https://www.sciencedirect.com/science/article/pii/S0021967314014575</t>
  </si>
  <si>
    <t xml:space="preserve">MILOSEVIC, M.  et al. Experimental data and thermodynamic modeling of ternary aqueous biphasic systems of EO/PO polymers–Na2SO4–H2O. Fluid phase equilibria, v. 366, p. 45-56,  2014. ISSN 0378-3812. </t>
  </si>
  <si>
    <t>https://www.sciencedirect.com/science/article/pii/S0378381214000247</t>
  </si>
  <si>
    <t xml:space="preserve">AN, B.  et al. The cloud point and the liquid-liquid equilibrium behaviors of L31∖ L61-K2CO3∖ C4H4O6K2 aqueous two-phase systems at different temperatures. Fluid Phase Equilibria, v. 425, p. 57-64,  2016. ISSN 0378-3812. </t>
  </si>
  <si>
    <t>https://www.sciencedirect.com/science/article/pii/S0378381216302382</t>
  </si>
  <si>
    <t xml:space="preserve">CIENFUEGOS, N.  et al. Integrated process for purification of capsaicin using aqueous two-phase systems based on ethanol. Food and Bioproducts Processing, v. 106, p. 1-10,  2017. ISSN 0960-3085. </t>
  </si>
  <si>
    <t>https://www.sciencedirect.com/science/article/pii/S0960308517301013</t>
  </si>
  <si>
    <t xml:space="preserve">DE BARROS, D. P.  et al. Predicting protein partition coefficients in aqueous two phase system. Journal of Chromatography A, v. 1470, p. 50-58,  2016. ISSN 0021-9673. </t>
  </si>
  <si>
    <t>https://www.sciencedirect.com/science/article/pii/S0021967316313103</t>
  </si>
  <si>
    <t xml:space="preserve">LU, Y.  et al. Aqueous two-phase systems of polyoxyethylene lauryl ether and potassium gluconate/potassium oxalate/potassium citrate at different temperature-experimental results and modeling of (liquid+ liquid) equilibrium data. The Journal of Chemical Thermodynamics, v. 71, p. 137-147,  2014. ISSN 0021-9614. </t>
  </si>
  <si>
    <t>https://www.sciencedirect.com/science/article/pii/S0021961413004709</t>
  </si>
  <si>
    <t xml:space="preserve">WANG, J.  et al. Enantioselective extraction of phenylsuccinic acid in aqueous two-phase systems based on acetone and β-cyclodextrin derivative: Modeling and optimization through response surface methodology. Journal of Chromatography A, v. 1467, p. 490-496,  2016. ISSN 0021-9673. </t>
  </si>
  <si>
    <t>https://www.sciencedirect.com/science/article/pii/S0021967316308305</t>
  </si>
  <si>
    <t xml:space="preserve">WANG, X.  et al. Study on the aqueous two-phase systems composed of surfactant, ionic liquid and water. Fluid Phase Equilibria, v. 347, p. 1-7,  2013. ISSN 0378-3812. </t>
  </si>
  <si>
    <t>https://www.sciencedirect.com/science/article/pii/S0378381213001210</t>
  </si>
  <si>
    <t xml:space="preserve">ROCHA, M. V.; NERLI, B. B. Molecular features determining different partitioning patterns of papain and bromelain in aqueous two-phase systems. International journal of biological macromolecules, v. 61, p. 204-211,  2013. ISSN 0141-8130. </t>
  </si>
  <si>
    <t>https://www.sciencedirect.com/science/article/pii/S0141813013003838</t>
  </si>
  <si>
    <t xml:space="preserve">WANG, J.  et al. Macrocyclic β-cyclodextrin derivative-based aqueous-two phase systems: phase behaviors and applications in enantioseparation. Chemical Engineering Science, v. 143, p. 1-11,  2016. ISSN 0009-2509. </t>
  </si>
  <si>
    <t>https://www.sciencedirect.com/science/article/pii/S0009250915007964</t>
  </si>
  <si>
    <t xml:space="preserve">PEREIRA, M. M.  et al. Single-step purification of ovalbumin from egg white using aqueous biphasic systems. Process Biochemistry, v. 51, n. 6, p. 781-791,  2016. ISSN 1359-5113. </t>
  </si>
  <si>
    <t>https://www.sciencedirect.com/science/article/pii/S1359511316300332</t>
  </si>
  <si>
    <t xml:space="preserve">MUENDGES, J.  et al. Single stage aqueous two-phase extraction for monoclonal antibody purification from cell supernatant. Fluid phase equilibria, v. 385, p. 227-236,  2015. ISSN 0378-3812. </t>
  </si>
  <si>
    <t>https://www.sciencedirect.com/science/article/pii/S0378381214005949</t>
  </si>
  <si>
    <t xml:space="preserve">BARANI, A.  et al. Influence of the molecular weight of polymer, temperature and pH on phase diagrams of poly (ethylene glycol)+ di-potassium tartrate aqueous two-phase systems. Fluid Phase Equilibria, v. 459, p. 1-9,  2018. ISSN 0378-3812. </t>
  </si>
  <si>
    <t>https://www.sciencedirect.com/science/article/pii/S0378381217304752</t>
  </si>
  <si>
    <t xml:space="preserve">DIEDERICH, P.  et al. Evaluation of PEG/phosphate aqueous two-phase systems for the purification of the chicken egg white protein avidin by using high-throughput techniques. Chemical Engineering Science, v. 104, p. 945-956,  2013. ISSN 0009-2509. </t>
  </si>
  <si>
    <t>https://www.sciencedirect.com/science/article/pii/S0009250913006921</t>
  </si>
  <si>
    <t xml:space="preserve">MILOSEVIC, M.  et al. Liquid–liquid phase equilibria for ternary systems of several polyethers with NaCl and H2O. Fluid phase equilibria, v. 376, p. 76-84,  2014. ISSN 0378-3812. </t>
  </si>
  <si>
    <t>https://www.sciencedirect.com/science/article/pii/S0378381214003185</t>
  </si>
  <si>
    <t xml:space="preserve">LO, S. C.  et al. Purification of the recombinant enhanced green fluorescent protein from Escherichia coli using alcohol+ salt aqueous two-phase systems. Separation and Purification Technology, v. 192, p. 130-139,  2018. ISSN 1383-5866. </t>
  </si>
  <si>
    <t>https://www.sciencedirect.com/science/article/pii/S1383586617325297</t>
  </si>
  <si>
    <t xml:space="preserve">CARVALHO, T.  et al. Evaluating aqueous two-phase systems for Yarrowia lipolytica extracellular lipase purification. Process Biochemistry, v. 53, p. 259-266,  2017. ISSN 1359-5113. </t>
  </si>
  <si>
    <t>https://www.sciencedirect.com/science/article/pii/S1359511316309709</t>
  </si>
  <si>
    <t xml:space="preserve">LOUREIRO, D. B.; ROMANINI, D.; TUBIO, G. Structural and functional analysis of Aspergillus niger xylanase to be employed in polyethylenglycol/salt aqueous two-phase extraction. Biocatalysis and Agricultural Biotechnology, v. 5, p. 204-210,  2016. ISSN 1878-8181. </t>
  </si>
  <si>
    <t>https://www.sciencedirect.com/science/article/pii/S1878818115300281</t>
  </si>
  <si>
    <t xml:space="preserve">DO NASCIMENTO, M. B.  et al. Equilibrium data and thermodynamic studies of α-amylase partition in aqueous two-phase systems. Fluid Phase Equilibria, v. 463, p. 69-79,  2018. ISSN 0378-3812. </t>
  </si>
  <si>
    <t>https://www.sciencedirect.com/science/article/pii/S0378381218300591</t>
  </si>
  <si>
    <t xml:space="preserve">WANG, Y.  et al. Cloudy behavior and equilibrium phase behavior of triblock copolymer L64+ salt+ water two-phase systems. Fluid Phase Equilibria, v. 409, p. 439-446,  2016. ISSN 0378-3812. </t>
  </si>
  <si>
    <t>https://www.sciencedirect.com/science/article/pii/S0378381215302053</t>
  </si>
  <si>
    <t xml:space="preserve">HAGHTALAB, A.; PARAJ, A.; MOKHTARANI, B. [1-Ethyl-3-Methyl-Imidazolium][EthylSulfate]-based aqueous two phase systems: New experimental data and new modelling. The Journal of Chemical Thermodynamics, v. 65, p. 83-90,  2013. ISSN 0021-9614. </t>
  </si>
  <si>
    <t>https://www.sciencedirect.com/science/article/pii/S002196141300181X</t>
  </si>
  <si>
    <t xml:space="preserve">MILOSEVIC, M.  et al. Extractive concentration of aqueous salt solutions in aqueous two phase systems. Desalination, v. 324, p. 99-110,  2013. ISSN 0011-9164. </t>
  </si>
  <si>
    <t>https://www.sciencedirect.com/science/article/pii/S0011916413002786</t>
  </si>
  <si>
    <t xml:space="preserve">LIU, L.  et al. (Liquid+liquid) phase equilibrium of aqueous two-phase system containing (surfactant+sodium sulfate+water) at different temperatures. Fluid Phase Equilibria, v. 415, n. C, p. 25-33,  2016.  </t>
  </si>
  <si>
    <t>https://www.infona.pl/resource/bwmeta1.element.elsevier-75216b09-4cf3-36aa-8bf8-880d1b2a3365</t>
  </si>
  <si>
    <t xml:space="preserve">MALEKGHASEMI, S.  et al. Liquid–liquid equilibria of aqueous biphasic systems of ionic liquids and dipotassium hydrogen phosphate at different temperatures: Experimental study and thermodynamic modeling. Journal of Molecular Liquids, v. 219, p. 95-103,  2016. ISSN 0167-7322. </t>
  </si>
  <si>
    <t>https://www.sciencedirect.com/science/article/pii/S0167732215312563</t>
  </si>
  <si>
    <t xml:space="preserve">ALCÂNTARA, L. A. P.  et al. Aqueous two-phase poly (ethylene glycol)–sodium polyacrylate system for amyloglucosidase purification: Equilibrium diagrams and partitioning studies. Separation and Purification Technology, v. 118, p. 888-894,  2013. ISSN 1383-5866. </t>
  </si>
  <si>
    <t>https://www.sciencedirect.com/science/article/pii/S1383586613005248</t>
  </si>
  <si>
    <t xml:space="preserve">MILOSEVIC, M.  et al. Fractionation of aqueous sodium salts by liquid–liquid extraction in aqueous two phase systems. Separation and purification technology, v. 125, p. 208-215,  2014. ISSN 1383-5866. </t>
  </si>
  <si>
    <t>https://www.sciencedirect.com/science/article/pii/S1383586614000926</t>
  </si>
  <si>
    <t xml:space="preserve">CLAROS, M.  et al. Liquid–liquid equilibrium of the CuSO4+ PEG 4000+ H2O system at different temperatures. Fluid Phase Equilibria, v. 363, p. 199-206,  2014. ISSN 0378-3812. </t>
  </si>
  <si>
    <t>https://www.sciencedirect.com/science/article/pii/S0378381213006997</t>
  </si>
  <si>
    <t xml:space="preserve">JAHANI, F.; ABDOLLAHIFAR, M.; HAGHNAZARI, N. Thermodynamic equilibrium of the polyethylene glycol 2000 and sulphate salts solutions. The Journal of Chemical Thermodynamics, v. 69, p. 125-131,  2014. ISSN 0021-9614. </t>
  </si>
  <si>
    <t>https://www.sciencedirect.com/science/article/pii/S0021961413003820</t>
  </si>
  <si>
    <t xml:space="preserve">NAZER, B.  et al. Partitioning of pyrimidine single stranded oligonucleotide using polyethylene glycol–sodium sulfate aqueous two-phase systems; experimental and modeling. Fluid Phase Equilibria, v. 432, p. 45-53,  2017. ISSN 0378-3812. </t>
  </si>
  <si>
    <t>https://www.sciencedirect.com/science/article/pii/S037838121630512X</t>
  </si>
  <si>
    <t xml:space="preserve">ZAFARANI-MOATTAR, M. T.  et al. The study of phase behavior of aqueous 1-propanol/2-propanol/2-butanol/2-methyl-2-propanol systems in the presence of disodium tartrate or disodium succinate at T= 298.15 K. Fluid Phase Equilibria, v. 338, p. 37-45,  2013. ISSN 0378-3812. </t>
  </si>
  <si>
    <t>https://www.sciencedirect.com/science/article/pii/S0378381212005183</t>
  </si>
  <si>
    <t xml:space="preserve">MALPIEDI, L. P.; PICÓ, G. A.; NERLI, B. B. Studies of protein partition in non conventional aqueous two-phase systems as method to purify trypsinogen and alpha-chymotrypsinogen from bovine pancreas. Separation and purification technology, v. 78, n. 1, p. 91-96,  2011. ISSN 1383-5866. </t>
  </si>
  <si>
    <t>https://www.sciencedirect.com/science/article/pii/S1383586611000608</t>
  </si>
  <si>
    <t xml:space="preserve">PARAJ, A.; HAGHTALAB, A.; MOKHTARANI, B. [1-Ethyl-2, 3-dimethyl-imidazolium][ethylsulfate]-based aqueous two phase systems: New experimental data and modeling. Fluid Phase Equilibria, v. 382, p. 212-218,  2014. ISSN 0378-3812. </t>
  </si>
  <si>
    <t>https://www.sciencedirect.com/science/article/pii/S0378381214004932</t>
  </si>
  <si>
    <t xml:space="preserve">ROCHA, M. V.  et al. Pancreatic serine protease extraction by affinity partition using a free triazine dye. International journal of biological macromolecules, v. 50, n. 2, p. 303-309,  2012. ISSN 0141-8130. </t>
  </si>
  <si>
    <t>https://www.sciencedirect.com/science/article/pii/S0141813011004740</t>
  </si>
  <si>
    <t xml:space="preserve">DE OLIVEIRA, W. C. M.  et al. Green selective recovery of lanthanum from Ni-MH battery leachate using aqueous two-phase systems. Chemical Engineering Journal, v. 322, p. 346-352,  2017. ISSN 1385-8947. </t>
  </si>
  <si>
    <t>https://www.sciencedirect.com/science/article/pii/S1385894717305788</t>
  </si>
  <si>
    <t xml:space="preserve">ZHOU, Y.-J.  et al. Purification of porcine pancreatic lipase by aqueous two-phase systems of polyethylene glycol and potassium phosphate. Journal of Chromatography B, v. 926, p. 77-82,  2013. ISSN 1570-0232. </t>
  </si>
  <si>
    <t>https://www.sciencedirect.com/science/article/pii/S1570023213001566</t>
  </si>
  <si>
    <t xml:space="preserve">ZHANG, W.  et al. Liquid–liquid equilibrium of aqueous two-phase systems containing poly (ethylene glycol) of different molecular weights and several ammonium salts at 298.15 K. Thermochimica acta, v. 560, p. 47-54,  2013. ISSN 0040-6031. </t>
  </si>
  <si>
    <t>https://www.sciencedirect.com/science/article/abs/pii/S0040603113000920</t>
  </si>
  <si>
    <t xml:space="preserve">ZAFARANI-MOATTAR, M. T.; TOHIDIFAR, N. Study of thermodynamic and transport properties of aqueous system containing poly (ethylene glycol) dimethyl ether 2000 and poly (propylene glycol) 400. Journal of Molecular Liquids, v. 207, p. 80-89,  2015. ISSN 0167-7322. </t>
  </si>
  <si>
    <t>https://www.sciencedirect.com/science/article/pii/S016773221500166X</t>
  </si>
  <si>
    <t xml:space="preserve">HEKAYATI, J.; ROOSTA, A.; JAVANMARDI, J. Liquid–liquid equilibria in the quinary aqueous two-phase system of poly (ethylene glycol) 6000+ sodium sulfate+ water in the presence of glucose and ethanol: Experimental investigation and thermodynamic modeling. Thermochimica Acta, v. 625, p. 47-52,  2016. ISSN 0040-6031. </t>
  </si>
  <si>
    <t>https://www.sciencedirect.com/science/article/abs/pii/S0040603115005006</t>
  </si>
  <si>
    <t xml:space="preserve">ALVARENGA, B. G.  et al. Phase behaviour at different temperatures of an aqueous two-phase ionic liquid containing ([Bmim] BF 4+ manganese sulfate+ water). The Journal of Chemical Thermodynamics, v. 61, p. 45-50,  2013. ISSN 0021-9614. </t>
  </si>
  <si>
    <t>https://www.sciencedirect.com/science/article/pii/S0021961413000451</t>
  </si>
  <si>
    <t xml:space="preserve">NEMATI-KANDE, E.; SHEKAARI, H. Thermodynamic investigation of the ATPSs composed of some (aliphatic alcohol+ sodium carbonate+ water) ternary systems. The Journal of Chemical Thermodynamics, v. 57, p. 541-549,  2013. ISSN 0021-9614. </t>
  </si>
  <si>
    <t>https://www.sciencedirect.com/science/article/pii/S0021961412002996</t>
  </si>
  <si>
    <t xml:space="preserve">PRATIWI, A. I.  et al. Extraction of succinic acid by aqueous two-phase system using alcohols/salts and ionic liquids/salts. Separation and Purification Technology, v. 155, p. 127-132,  2015. ISSN 1383-5866. </t>
  </si>
  <si>
    <t>https://www.sciencedirect.com/science/article/pii/S1383586615301076</t>
  </si>
  <si>
    <t xml:space="preserve">FEDICHEVA, N.; NINNI, L.; MAURER, G. Aqueous two-phase systems containing N-vinylpyrrolidone: Experimental results and correlation/prediction. Fluid Phase Equilibria, v. 299, n. 1, p. 127-131,  2010. ISSN 0378-3812. </t>
  </si>
  <si>
    <t>https://www.sciencedirect.com/science/article/pii/S0378381210004759</t>
  </si>
  <si>
    <t xml:space="preserve">MOKHTARANI, B.  et al. Partitioning of α-lactalbumin and β-lactoglobulin in aqueous two-phase systems of polyvinylpyrrolidone and potassium phosphate. Journal of chromatography. B, Analytical technologies in the biomedical and life sciences, v. 879, n. 11-12, p. 721-726, 2011/04// 2011. ISSN 1570-0232. </t>
  </si>
  <si>
    <t>https://europepmc.org/abstract/med/21354378</t>
  </si>
  <si>
    <t xml:space="preserve">TANG, X.  et al. The study of phase behavior of aqueous two-phase system containing [Cnmim] BF 4 (n= 2, 3, 4)+(NH 4) 2 SO 4+ H 2 O at different temperatures. Fluid Phase Equilibria, v. 383, p. 100-107,  2014. ISSN 0378-3812. </t>
  </si>
  <si>
    <t>https://www.sciencedirect.com/science/article/pii/S0378381214005445</t>
  </si>
  <si>
    <t xml:space="preserve">MURUCHI, L.; GALLEGUILLOS, H. R.; JIMENEZ, Y. P. Aqueous two-phase system of poly (ethylene glycol) 4000 and ferrous sulfate at different temperatures. Fluid Phase Equilibria, v. 412, p. 29-38,  2016. ISSN 0378-3812. </t>
  </si>
  <si>
    <t>https://www.sciencedirect.com/science/article/pii/S0378381215302569</t>
  </si>
  <si>
    <t xml:space="preserve">DE ANDRADE, V. M.  et al. Aqueous two-phase systems of copolymer L64+ organic salt+ water: Enthalpic L64–salt interaction and Othmer–Tobias, NRTL and UNIFAC thermodynamic modeling. Chemical engineering journal, v. 171, n. 1, p. 9-15,  2011. ISSN 1385-8947. </t>
  </si>
  <si>
    <t>https://www.sciencedirect.com/science/article/pii/S1385894711003020</t>
  </si>
  <si>
    <t xml:space="preserve">RICO-CASTRO, X.  et al. Aqueous two-phase systems with thermo-sensitive EOPO co-polymer (UCON) and sulfate salts: Effect of temperature and cation. The Journal of Chemical Thermodynamics, v. 108, p. 136-142,  2017. ISSN 0021-9614. </t>
  </si>
  <si>
    <t>https://www.sciencedirect.com/science/article/pii/S0021961417300095</t>
  </si>
  <si>
    <t xml:space="preserve">DE LEMOS, L. R.  et al. Liquid–liquid equilibrium of aqueous two-phase systems composed of poly (ethylene oxide) 1500 and different electrolytes ((NH4) 2SO4, ZnSO4 and K2HPO4): Experimental and correlation. Fluid Phase Equilibria, v. 305, n. 1, p. 19-24,  2011. ISSN 0378-3812. </t>
  </si>
  <si>
    <t>https://www.sciencedirect.com/science/article/pii/S0378381211001245</t>
  </si>
  <si>
    <t xml:space="preserve">QUINTÃO, J. C.  et al. Liquid-liquid equilibrium of the ternary ammonium salt + poly(propylene glycol) + water system. Fluid Phase Equilibria, v. 442, n. C, p. 96-103,  2017.  </t>
  </si>
  <si>
    <t>https://www.infona.pl/resource/bwmeta1.element.elsevier-95550204-c26e-314d-8640-0ac116364f48</t>
  </si>
  <si>
    <t xml:space="preserve">DURÁN, A.; CLAROS, M.; JIMENEZ, Y. P. Molybdate ion partition in the aqueous two-phase system formed by CuSO4+ PEG 4000+ H2O at different pH and temperatures. Journal of Molecular Liquids, v. 249, p. 562-572,  2018. ISSN 0167-7322. </t>
  </si>
  <si>
    <t>https://www.sciencedirect.com/science/article/pii/S0167732217335316</t>
  </si>
  <si>
    <t xml:space="preserve">DA ROCHA PATRÍCIO, P.  et al. Phase diagram and thermodynamic modeling of PEO+ organic salts+ H2O and PPO+ organic salts+ H2O aqueous two-phase systems. Fluid Phase Equilibria, v. 305, n. 1, p. 1-8,  2011. ISSN 0378-3812. </t>
  </si>
  <si>
    <t>https://www.sciencedirect.com/science/article/pii/S0378381211000975</t>
  </si>
  <si>
    <t xml:space="preserve">MURARI, G. F.  et al. Phase diagrams of aqueous two-phase systems formed by polyethylene glycol+ ammonium sulfate+ water: equilibrium data and thermodynamic modeling. Fluid Phase Equilibria, v. 406, p. 61-69,  2015. ISSN 0378-3812. </t>
  </si>
  <si>
    <t>https://www.sciencedirect.com/science/article/pii/S037838121530039X</t>
  </si>
  <si>
    <t xml:space="preserve">XIE, S.  et al. Separation of acetone: From a water miscible system to an efficient aqueous two-phase system. Separation and Purification Technology, v. 192, p. 55-61,  2018. ISSN 1383-5866. </t>
  </si>
  <si>
    <t>https://www.sciencedirect.com/science/article/pii/S1383586617325947</t>
  </si>
  <si>
    <t xml:space="preserve">GONZALEZ-AMADO, M.  et al. The effect of temperature on polyethylene glycol (4000 or 8000)–(sodium or ammonium) sulfate Aqueous Two Phase Systems. Fluid Phase Equilibria, v. 428, p. 95-101,  2016. ISSN 0378-3812. </t>
  </si>
  <si>
    <t>https://www.sciencedirect.com/science/article/pii/S0378381216302953</t>
  </si>
  <si>
    <t>TESE</t>
  </si>
  <si>
    <t>DADOS DE VINÍCIUS</t>
  </si>
  <si>
    <t>A</t>
  </si>
  <si>
    <t>C</t>
  </si>
  <si>
    <t>25322-68-3&amp;4000</t>
  </si>
  <si>
    <t>Poly(ethylene glycol) 4000</t>
  </si>
  <si>
    <t>PEG4000</t>
  </si>
  <si>
    <t>7558-79-4</t>
  </si>
  <si>
    <t>Sodium phosphate dibasic anhydrous</t>
  </si>
  <si>
    <t>Na2HPO4</t>
  </si>
  <si>
    <t>C6H7K3O7</t>
  </si>
  <si>
    <t>85100-77-2</t>
  </si>
  <si>
    <t>1-butyl-3-methylimidazolium bromide</t>
  </si>
  <si>
    <t>c4mim-Br</t>
  </si>
  <si>
    <t xml:space="preserve">7778-53-2 </t>
  </si>
  <si>
    <t>K3PO4</t>
  </si>
  <si>
    <t>7758-11-4</t>
  </si>
  <si>
    <t>Dibasic Potassium Phosphate</t>
  </si>
  <si>
    <t>K2HPO4</t>
  </si>
  <si>
    <t>584-08-7</t>
  </si>
  <si>
    <t>Potassium Carbonate</t>
  </si>
  <si>
    <t>K2CO3</t>
  </si>
  <si>
    <t xml:space="preserve">1310-58-3  </t>
  </si>
  <si>
    <t>Potassium Hydroxide</t>
  </si>
  <si>
    <t>KOH</t>
  </si>
  <si>
    <t xml:space="preserve">7558-80-7 </t>
  </si>
  <si>
    <t>NaH2PO4</t>
  </si>
  <si>
    <t xml:space="preserve">7647-14-5 </t>
  </si>
  <si>
    <t>Sodium Chloride</t>
  </si>
  <si>
    <t>NaCl</t>
  </si>
  <si>
    <t>85100-78-3</t>
  </si>
  <si>
    <t>1-hexyl-3-methylimidazolium bromide</t>
  </si>
  <si>
    <t>c6mim-Br</t>
  </si>
  <si>
    <t>61545-99-1</t>
  </si>
  <si>
    <t>1-octyl-3-methylimidazolium bromide</t>
  </si>
  <si>
    <t>c8mim-Br</t>
  </si>
  <si>
    <t>61546-00-7</t>
  </si>
  <si>
    <t>1-decyl-3-methylimidazolium bromide</t>
  </si>
  <si>
    <t>c10mim-Br</t>
  </si>
  <si>
    <t>171058-17-6</t>
  </si>
  <si>
    <t>1-hexyl-3-methylimidazolium chloride</t>
  </si>
  <si>
    <t>c6mim-Cl</t>
  </si>
  <si>
    <t xml:space="preserve">25322-68-3&amp;1000 </t>
  </si>
  <si>
    <t>Poly(ethylene glycol) 1000</t>
  </si>
  <si>
    <t>PEG1000</t>
  </si>
  <si>
    <t xml:space="preserve">25322-68-3&amp;3350 </t>
  </si>
  <si>
    <t>Poly(ethylene glycol) 3350</t>
  </si>
  <si>
    <t>PEG3350</t>
  </si>
  <si>
    <t>25322-68-3&amp;8000</t>
  </si>
  <si>
    <t>Poly(ethylene glycol) 8000</t>
  </si>
  <si>
    <t>PEG8000</t>
  </si>
  <si>
    <t>10034-99-8</t>
  </si>
  <si>
    <t>MgSO4*7H2O</t>
  </si>
  <si>
    <t xml:space="preserve">25322-68-3&amp;2000 </t>
  </si>
  <si>
    <t>Poly(ethylene glycol) 2000</t>
  </si>
  <si>
    <t>PEG2000</t>
  </si>
  <si>
    <t>Sodium Carbonate</t>
  </si>
  <si>
    <t>Na2CO3</t>
  </si>
  <si>
    <t xml:space="preserve">25322-68-3&amp;400 </t>
  </si>
  <si>
    <t>Poly(ethylene glycol) 400</t>
  </si>
  <si>
    <t>PEG400</t>
  </si>
  <si>
    <t>(NH4)2SO4</t>
  </si>
  <si>
    <t xml:space="preserve">25322-68-3&amp;10000 </t>
  </si>
  <si>
    <t>Poly(ethylene glycol) 10000</t>
  </si>
  <si>
    <t>PEG10000</t>
  </si>
  <si>
    <t xml:space="preserve">25322-68-3&amp;35000 </t>
  </si>
  <si>
    <t>Poly(ethylene glycol) 35000</t>
  </si>
  <si>
    <t>PEG35000</t>
  </si>
  <si>
    <t>CuSO4</t>
  </si>
  <si>
    <t>[C2mim]BF4</t>
  </si>
  <si>
    <t>[C3mim]BF4</t>
  </si>
  <si>
    <t>[C4mim]BF4</t>
  </si>
  <si>
    <t xml:space="preserve">25322-68-3&amp;6000 </t>
  </si>
  <si>
    <t>Poly(ethylene glycol) 6000</t>
  </si>
  <si>
    <t>PEG6000</t>
  </si>
  <si>
    <t>Na2SO4</t>
  </si>
  <si>
    <t>Glucose</t>
  </si>
  <si>
    <t>C6H12O6</t>
  </si>
  <si>
    <t>Ethanol</t>
  </si>
  <si>
    <t>C2H6O</t>
  </si>
  <si>
    <t xml:space="preserve">Poly(ethylene oxide) 1500 </t>
  </si>
  <si>
    <t>PEO1500</t>
  </si>
  <si>
    <t xml:space="preserve">Poly(propylene oxide) 400 </t>
  </si>
  <si>
    <t>PPO400</t>
  </si>
  <si>
    <t>Sodium Tartrate</t>
  </si>
  <si>
    <t>C4H4Na2O6.2(H2O)</t>
  </si>
  <si>
    <t>Sodium Succinate</t>
  </si>
  <si>
    <t>C4H4Na2O6.6(H2O)</t>
  </si>
  <si>
    <t>Sodium Citrate</t>
  </si>
  <si>
    <t>C6H5Na3O7.2(H2O)</t>
  </si>
  <si>
    <t>Sodium Acetate</t>
  </si>
  <si>
    <t>Na2C2H3O2.3(H2O)</t>
  </si>
  <si>
    <t>Potassium Tartrate</t>
  </si>
  <si>
    <t>C4H4O6K2</t>
  </si>
  <si>
    <t>Triblock Copolymer L31</t>
  </si>
  <si>
    <t>L31</t>
  </si>
  <si>
    <t>Triblock Copolymer L61</t>
  </si>
  <si>
    <t>L61</t>
  </si>
  <si>
    <t>[Na2S2O3]</t>
  </si>
  <si>
    <t>Copolymer L35</t>
  </si>
  <si>
    <t>L35</t>
  </si>
  <si>
    <t>Zinc Chloride</t>
  </si>
  <si>
    <t>ZnCl2</t>
  </si>
  <si>
    <t>25322-68-3&amp;600</t>
  </si>
  <si>
    <t>Poly(ethylene glycol) 600</t>
  </si>
  <si>
    <t>PEG600</t>
  </si>
  <si>
    <t>[1-ethyl-2,3-dimethylimidazolium][ethylsulfate]</t>
  </si>
  <si>
    <t xml:space="preserve"> ([emmim][eSO4])</t>
  </si>
  <si>
    <t>Poly(ethylene oxide)-poly(propylene oxide)-poly(ethylene oxide) + ((EO)13(PO)30(EO)13)</t>
  </si>
  <si>
    <t>L64</t>
  </si>
  <si>
    <t>Trisodium Citrate</t>
  </si>
  <si>
    <t>Na3C6H5O7</t>
  </si>
  <si>
    <t>Potassium Chloride</t>
  </si>
  <si>
    <t>KCl</t>
  </si>
  <si>
    <t>Li2SO4-H2O</t>
  </si>
  <si>
    <t>Sodium Hydroxide</t>
  </si>
  <si>
    <t>NaOH</t>
  </si>
  <si>
    <t>Lanthanum Nitrate</t>
  </si>
  <si>
    <t>La2(NO3)3-6H2O</t>
  </si>
  <si>
    <t>Cerium Nitrate</t>
  </si>
  <si>
    <t>Ce2(NO3)3-6H2O</t>
  </si>
  <si>
    <t>Iron Chloride</t>
  </si>
  <si>
    <t>FeCl3-6H2O</t>
  </si>
  <si>
    <t>Cobalt Chloride</t>
  </si>
  <si>
    <t>CoCl2-6H2O</t>
  </si>
  <si>
    <t>Nickel Chloride</t>
  </si>
  <si>
    <t>NiCl2-6H2O</t>
  </si>
  <si>
    <t>Cadmium Chloride</t>
  </si>
  <si>
    <t>CdCl2-H2O</t>
  </si>
  <si>
    <t>Copper Chloride</t>
  </si>
  <si>
    <t>CuCl2</t>
  </si>
  <si>
    <t>Ammonium Phosphate Dibasic</t>
  </si>
  <si>
    <t>(NH4)2HPO4</t>
  </si>
  <si>
    <t>Ammonium Tartrate</t>
  </si>
  <si>
    <t>(NH4)2C4H4O6</t>
  </si>
  <si>
    <t>Ammonium Carbonate</t>
  </si>
  <si>
    <t>(NH4 )2CO3</t>
  </si>
  <si>
    <t>Poly(ethylene glycol) dimethyl ether 2000</t>
  </si>
  <si>
    <t xml:space="preserve"> PEGDME2000</t>
  </si>
  <si>
    <t>1-butyl-3-methylimidazolium tetraﬂuoroborate</t>
  </si>
  <si>
    <t>[Bmim]BF4</t>
  </si>
  <si>
    <t>1-Propanol</t>
  </si>
  <si>
    <t>2-Propanol</t>
  </si>
  <si>
    <t xml:space="preserve">2-Methyl-2-propanol </t>
  </si>
  <si>
    <t>2-Butanol</t>
  </si>
  <si>
    <t>N-vinylpyrrolidone</t>
  </si>
  <si>
    <t>NVP</t>
  </si>
  <si>
    <t>ZnSO4</t>
  </si>
  <si>
    <t>MgSO4</t>
  </si>
  <si>
    <t>Al2(SO4)3</t>
  </si>
  <si>
    <t>Polyvinylpyrrolidone17</t>
  </si>
  <si>
    <t>PVP17</t>
  </si>
  <si>
    <t>Polyvinylpyrrolidone30</t>
  </si>
  <si>
    <t>PVP30</t>
  </si>
  <si>
    <t>Polyvinylpyrrolidone90</t>
  </si>
  <si>
    <t>PVP90</t>
  </si>
  <si>
    <t>Na2C4H4O6</t>
  </si>
  <si>
    <t xml:space="preserve">NaOOCCH2CH2COONa </t>
  </si>
  <si>
    <t>([Hmim][BF4])</t>
  </si>
  <si>
    <t>NPTAB</t>
  </si>
  <si>
    <t>3-p-nonylphenoxy-2hydroxyprpyltrimethylammonium bromide(p-n-C9H19C6H4OCH2NME3+BR-</t>
  </si>
  <si>
    <t>C18H29S03NA</t>
  </si>
  <si>
    <t>25322-68-3&amp;4600</t>
  </si>
  <si>
    <t>Poly(ethylene glycol) 4600</t>
  </si>
  <si>
    <t>PEG4600</t>
  </si>
  <si>
    <t>Di-Potassium tartrate</t>
  </si>
  <si>
    <t>Poly(ethylene glycol) 1500</t>
  </si>
  <si>
    <t>PEG1500</t>
  </si>
  <si>
    <t>Acetone</t>
  </si>
  <si>
    <t>C3H6O</t>
  </si>
  <si>
    <t>Sulfobutylether-β-Cyclodextrin</t>
  </si>
  <si>
    <t>SBE-β-CD</t>
  </si>
  <si>
    <t>Carboximetil-β-CD</t>
  </si>
  <si>
    <t>CM-β-CD</t>
  </si>
  <si>
    <t>Acetonitrile</t>
  </si>
  <si>
    <t xml:space="preserve"> C2H3N</t>
  </si>
  <si>
    <t>866-84-2</t>
  </si>
  <si>
    <t>K3C6H5O7</t>
  </si>
  <si>
    <t>77-92-9</t>
  </si>
  <si>
    <t>C6H8O7</t>
  </si>
  <si>
    <t>C4H10O</t>
  </si>
  <si>
    <t>Potassium hydrogen phosphate</t>
  </si>
  <si>
    <t>7782-63-0</t>
  </si>
  <si>
    <t>FeSO4</t>
  </si>
  <si>
    <t>7632-50-0</t>
  </si>
  <si>
    <t>(NH4)3C6H5O7</t>
  </si>
  <si>
    <t>#REF</t>
  </si>
  <si>
    <t>MODELO</t>
  </si>
  <si>
    <t>pH</t>
  </si>
  <si>
    <t>Pressão (kPa)</t>
  </si>
  <si>
    <t>COMPONENTE (1)</t>
  </si>
  <si>
    <t>COMPONENTE (2)</t>
  </si>
  <si>
    <t>TEMPERATURA (K)</t>
  </si>
  <si>
    <t>PAR 1</t>
  </si>
  <si>
    <t>PAR 2</t>
  </si>
  <si>
    <t>PAR 3</t>
  </si>
  <si>
    <t>PAR 4</t>
  </si>
  <si>
    <t>PAR 5</t>
  </si>
  <si>
    <t>PAR 6</t>
  </si>
  <si>
    <t>PAR 7</t>
  </si>
  <si>
    <t>PAR 8</t>
  </si>
  <si>
    <t>PAR 9</t>
  </si>
  <si>
    <t>PAR 10</t>
  </si>
  <si>
    <t>PAR 11</t>
  </si>
  <si>
    <t>PAR 12</t>
  </si>
  <si>
    <t>PAR 13</t>
  </si>
  <si>
    <t>PAR 14</t>
  </si>
  <si>
    <t>PAR 15</t>
  </si>
  <si>
    <t>PAR 16</t>
  </si>
  <si>
    <t>PAR 17</t>
  </si>
  <si>
    <t>PAR 18</t>
  </si>
  <si>
    <t>PAR 19</t>
  </si>
  <si>
    <t>PAR 20</t>
  </si>
  <si>
    <t>PAR 21</t>
  </si>
  <si>
    <t>PAR 22</t>
  </si>
  <si>
    <t>PAR 23</t>
  </si>
  <si>
    <t>PAR 24</t>
  </si>
  <si>
    <t>PAR 25</t>
  </si>
  <si>
    <t>Observações</t>
  </si>
  <si>
    <t>w1 = exp( a + b * (w2^0.5) + c * w2 + d (w2^2))</t>
  </si>
  <si>
    <t>NA</t>
  </si>
  <si>
    <t>Othmer-Tobias</t>
  </si>
  <si>
    <t>par1 = k1</t>
  </si>
  <si>
    <t>Bancraft</t>
  </si>
  <si>
    <t>par 1 =k2</t>
  </si>
  <si>
    <t xml:space="preserve"> par 2= r</t>
  </si>
  <si>
    <t>Wp=awa + b</t>
  </si>
  <si>
    <t>par1 = a   par2 = b</t>
  </si>
  <si>
    <t xml:space="preserve"> Othmer–Tobias </t>
  </si>
  <si>
    <t>n1=PAR 1 K1 = PAR2</t>
  </si>
  <si>
    <t>Bancroft</t>
  </si>
  <si>
    <t>0,7148</t>
  </si>
  <si>
    <t>Merchuk</t>
  </si>
  <si>
    <t>par 1 = a par 2 = bpar3=c</t>
  </si>
  <si>
    <t>Guan and co-workers</t>
  </si>
  <si>
    <r>
      <t xml:space="preserve">par 1 = k par 2 = </t>
    </r>
    <r>
      <rPr>
        <sz val="12"/>
        <color theme="1"/>
        <rFont val="Calibri"/>
        <family val="2"/>
      </rPr>
      <t>β</t>
    </r>
  </si>
  <si>
    <t>Pirdashti</t>
  </si>
  <si>
    <t>Hu</t>
  </si>
  <si>
    <t>Jayapal</t>
  </si>
  <si>
    <t>Elisa</t>
  </si>
  <si>
    <t>Xie</t>
  </si>
  <si>
    <t>Atm</t>
  </si>
  <si>
    <t xml:space="preserve">n=PAR1 ; k1 = PAR2 </t>
  </si>
  <si>
    <t>n=PAR1 ; k1 = PAR3</t>
  </si>
  <si>
    <t>n=PAR1 ; k1 = PAR4</t>
  </si>
  <si>
    <t>n=PAR1 ; k1 = PAR5</t>
  </si>
  <si>
    <t xml:space="preserve">n=PAR1 ; k2 = PAR2 </t>
  </si>
  <si>
    <t>n=PAR1 ; k2 = PAR3</t>
  </si>
  <si>
    <t>n=PAR1 ; k2 = PAR4</t>
  </si>
  <si>
    <t>n=PAR1 ; k2 = PAR5</t>
  </si>
  <si>
    <t>−5,31337</t>
  </si>
  <si>
    <t>par1= t; par2 = r; par3 = u</t>
  </si>
  <si>
    <t>−5,35265</t>
  </si>
  <si>
    <t>−5,75924</t>
  </si>
  <si>
    <t>Othmer–Tobias</t>
  </si>
  <si>
    <t>PAR1=A1 ; PAR2=B1</t>
  </si>
  <si>
    <t>PAR1=A1 ; PAR2=B2</t>
  </si>
  <si>
    <t>PAR1=A1 ; PAR2=B3</t>
  </si>
  <si>
    <t>PAR1=A1 ; PAR2=B4</t>
  </si>
  <si>
    <t>PAR1=A1 ; PAR2=B5</t>
  </si>
  <si>
    <t>PAR1=A1 ; PAR2=B6</t>
  </si>
  <si>
    <t>PAR1=A1 ; PAR2=B7</t>
  </si>
  <si>
    <t>PAR1=A1 ; PAR2=B8</t>
  </si>
  <si>
    <t>PAR1=A1 ; PAR2=B9</t>
  </si>
  <si>
    <t>PAR1=A1 ; PAR2=B10</t>
  </si>
  <si>
    <t>PAR1=A1 ; PAR2=B11</t>
  </si>
  <si>
    <t>PAR1=A1 ; PAR2=B12</t>
  </si>
  <si>
    <t>ORDER</t>
  </si>
  <si>
    <t>TLSlope</t>
  </si>
  <si>
    <t>XY</t>
  </si>
  <si>
    <t>YX</t>
  </si>
  <si>
    <t>#32</t>
  </si>
  <si>
    <t>B</t>
  </si>
  <si>
    <t>298.15</t>
  </si>
  <si>
    <t>15</t>
  </si>
  <si>
    <t>61</t>
  </si>
  <si>
    <t>19</t>
  </si>
  <si>
    <t>29</t>
  </si>
  <si>
    <t>62</t>
  </si>
  <si>
    <t>63</t>
  </si>
  <si>
    <t>22</t>
  </si>
  <si>
    <t>64</t>
  </si>
  <si>
    <t>21</t>
  </si>
  <si>
    <t>65</t>
  </si>
  <si>
    <t>18</t>
  </si>
  <si>
    <t>67</t>
  </si>
  <si>
    <t>20</t>
  </si>
  <si>
    <t>68</t>
  </si>
  <si>
    <t>69</t>
  </si>
  <si>
    <t>70</t>
  </si>
  <si>
    <t>32</t>
  </si>
  <si>
    <t>71</t>
  </si>
  <si>
    <t>30</t>
  </si>
  <si>
    <t>46</t>
  </si>
  <si>
    <t>48</t>
  </si>
  <si>
    <t>49</t>
  </si>
  <si>
    <t>51</t>
  </si>
  <si>
    <t>TEMP</t>
  </si>
  <si>
    <t>REF</t>
  </si>
  <si>
    <t>A COMP FRAC</t>
  </si>
  <si>
    <t>ADDT’L COMP</t>
  </si>
  <si>
    <t>ADDT’L COMP CONC</t>
  </si>
  <si>
    <t>COMP A</t>
  </si>
  <si>
    <t>COMP B</t>
  </si>
  <si>
    <t>TEMP (K)</t>
  </si>
  <si>
    <t>TOP.A</t>
  </si>
  <si>
    <t>TOP.B</t>
  </si>
  <si>
    <t>BOT.A</t>
  </si>
  <si>
    <t>BOT.B</t>
  </si>
  <si>
    <t>GLB.A</t>
  </si>
  <si>
    <t>GLB.B</t>
  </si>
  <si>
    <t>TOP.C</t>
  </si>
  <si>
    <t>BOT.C</t>
  </si>
  <si>
    <t>GLOB.C</t>
  </si>
  <si>
    <t>#CAS.INDEX</t>
  </si>
  <si>
    <t>CAS.NUMBER</t>
  </si>
  <si>
    <t>CAS.COMP</t>
  </si>
  <si>
    <t>CAS.CHEM.FORM</t>
  </si>
  <si>
    <t>#REF.INDEX</t>
  </si>
  <si>
    <t>497-19-8</t>
  </si>
  <si>
    <t xml:space="preserve">Ammonium Sulphate </t>
  </si>
  <si>
    <t>Copper Sulphate</t>
  </si>
  <si>
    <t>Sodium Sulphate</t>
  </si>
  <si>
    <t>Magnesium Sulphate Heptahydrate</t>
  </si>
  <si>
    <t>Tri-Potassium Citrate</t>
  </si>
  <si>
    <t>Potassium Phosphate tribasic</t>
  </si>
  <si>
    <t>Sodium Phosphate Monobasic</t>
  </si>
  <si>
    <t>Sodium Thiosulphate</t>
  </si>
  <si>
    <t>Lithium Sulphate</t>
  </si>
  <si>
    <t>Zinc Sulphate</t>
  </si>
  <si>
    <t>Magnesium Sulphate</t>
  </si>
  <si>
    <t>Disodium Tartrate</t>
  </si>
  <si>
    <t>Sodium Dodecylbenzenesulfonate ( SDBS)</t>
  </si>
  <si>
    <t>Potassium Citrate</t>
  </si>
  <si>
    <t>Citric Acid</t>
  </si>
  <si>
    <t>Ferrous Sulphate</t>
  </si>
  <si>
    <t>Ammonium Citrate</t>
  </si>
  <si>
    <t>7783-20-2</t>
  </si>
  <si>
    <t>7758-98-7</t>
  </si>
  <si>
    <t>1-Ethyl-3-methylimidazolium tetrafluoroborate</t>
  </si>
  <si>
    <t>143314-16-3</t>
  </si>
  <si>
    <t>1-Butyl-3-methylimidazolium tetrafluoroborate</t>
  </si>
  <si>
    <t>174501-65-6</t>
  </si>
  <si>
    <t>1-Propyl-3-methylimidazolium tetrafluoroborate</t>
  </si>
  <si>
    <t>-</t>
  </si>
  <si>
    <t>7757-82-6</t>
  </si>
  <si>
    <t>64-17-5</t>
  </si>
  <si>
    <t>50-99-7</t>
  </si>
  <si>
    <t> 6106-24-7</t>
  </si>
  <si>
    <t>6106-21-4</t>
  </si>
  <si>
    <t>6132-04-3</t>
  </si>
  <si>
    <t>127-09-3</t>
  </si>
  <si>
    <t>6100-19-2</t>
  </si>
  <si>
    <t>7772-98-7</t>
  </si>
  <si>
    <t>7646-85-7</t>
  </si>
  <si>
    <t>7447-40-7</t>
  </si>
  <si>
    <t>10377-48-7</t>
  </si>
  <si>
    <t>1310-73-2</t>
  </si>
  <si>
    <t>10277-43-7</t>
  </si>
  <si>
    <t>10294-41-4</t>
  </si>
  <si>
    <t>7705-08-0</t>
  </si>
  <si>
    <t>7791-13-1</t>
  </si>
  <si>
    <t>7791-20-0</t>
  </si>
  <si>
    <t>10108-64-2</t>
  </si>
  <si>
    <t>7447-39-4</t>
  </si>
  <si>
    <t>7783-28-0</t>
  </si>
  <si>
    <t>3164-29-2</t>
  </si>
  <si>
    <t> 506-87-6</t>
  </si>
  <si>
    <t>71-23-8</t>
  </si>
  <si>
    <t>67-63-0</t>
  </si>
  <si>
    <t>75-65-0</t>
  </si>
  <si>
    <t>78-92-2</t>
  </si>
  <si>
    <t>7446-20-0</t>
  </si>
  <si>
    <t>Aluminium Sulphate</t>
  </si>
  <si>
    <t>10043-01-3</t>
  </si>
  <si>
    <t> 7487-88-9</t>
  </si>
  <si>
    <t>6106-24-7</t>
  </si>
  <si>
    <t>1-Methoxypropane</t>
  </si>
  <si>
    <t>557-17-5</t>
  </si>
  <si>
    <t>75-05-8</t>
  </si>
  <si>
    <t>67-64-1</t>
  </si>
  <si>
    <t>28300-74-5</t>
  </si>
  <si>
    <t>Disodium Succinate</t>
  </si>
  <si>
    <t>150-90-3</t>
  </si>
  <si>
    <t>25155-30-0</t>
  </si>
  <si>
    <t>25322-68-3&amp;1500</t>
  </si>
  <si>
    <t>9003-39-8&amp;17</t>
  </si>
  <si>
    <t>9003-39-8&amp;30</t>
  </si>
  <si>
    <t>9003-39-8&amp;90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</si>
</sst>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mm/dd/yyyy\ hh:mm:ss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Calibri"/>
      <family val="2"/>
    </font>
    <font>
      <sz val="14"/>
      <color theme="1"/>
      <name val="Times"/>
    </font>
    <font>
      <b/>
      <sz val="12"/>
      <color theme="0"/>
      <name val="Times New Roman"/>
      <family val="1"/>
    </font>
    <font>
      <b/>
      <sz val="14"/>
      <color theme="0"/>
      <name val="Times"/>
    </font>
    <font>
      <sz val="12"/>
      <color rgb="FF222222"/>
      <name val="Times New Roman"/>
      <family val="1"/>
    </font>
    <font>
      <sz val="11"/>
      <color rgb="FF11111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rgb="FF1A0DAB"/>
      <name val="Arial"/>
      <family val="2"/>
    </font>
    <font>
      <sz val="11"/>
      <color theme="1"/>
      <name val="Times"/>
    </font>
    <font>
      <b/>
      <sz val="24"/>
      <color rgb="FF000000"/>
      <name val="Times New Roman"/>
      <family val="1"/>
    </font>
    <font>
      <b/>
      <sz val="14"/>
      <name val="Times New Roman"/>
      <family val="1"/>
    </font>
    <font>
      <b/>
      <sz val="18"/>
      <color theme="0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13" fillId="12" borderId="0">
      <alignment wrapText="1"/>
    </xf>
    <xf numFmtId="0" fontId="13" fillId="0" borderId="0">
      <alignment wrapText="1"/>
    </xf>
    <xf numFmtId="0" fontId="13" fillId="0" borderId="0">
      <alignment wrapText="1"/>
    </xf>
    <xf numFmtId="0" fontId="13" fillId="0" borderId="0">
      <alignment wrapText="1"/>
    </xf>
    <xf numFmtId="166" fontId="13" fillId="0" borderId="0">
      <alignment wrapText="1"/>
    </xf>
  </cellStyleXfs>
  <cellXfs count="121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2" fillId="7" borderId="4" xfId="0" applyNumberFormat="1" applyFont="1" applyFill="1" applyBorder="1" applyAlignment="1">
      <alignment horizontal="center" vertical="center"/>
    </xf>
    <xf numFmtId="49" fontId="2" fillId="8" borderId="5" xfId="0" applyNumberFormat="1" applyFont="1" applyFill="1" applyBorder="1" applyAlignment="1">
      <alignment horizontal="center" vertical="center"/>
    </xf>
    <xf numFmtId="49" fontId="2" fillId="7" borderId="6" xfId="0" applyNumberFormat="1" applyFont="1" applyFill="1" applyBorder="1" applyAlignment="1">
      <alignment horizontal="center" vertical="center"/>
    </xf>
    <xf numFmtId="49" fontId="2" fillId="8" borderId="7" xfId="0" applyNumberFormat="1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2" fillId="7" borderId="4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7" borderId="6" xfId="0" applyNumberFormat="1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1" fillId="9" borderId="0" xfId="0" applyFont="1" applyFill="1"/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10" borderId="0" xfId="0" applyFont="1" applyFill="1"/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/>
    </xf>
    <xf numFmtId="0" fontId="1" fillId="11" borderId="0" xfId="0" applyFont="1" applyFill="1"/>
    <xf numFmtId="164" fontId="1" fillId="9" borderId="1" xfId="0" applyNumberFormat="1" applyFont="1" applyFill="1" applyBorder="1" applyAlignment="1">
      <alignment horizontal="center"/>
    </xf>
    <xf numFmtId="0" fontId="1" fillId="9" borderId="12" xfId="0" applyFont="1" applyFill="1" applyBorder="1"/>
    <xf numFmtId="0" fontId="1" fillId="9" borderId="12" xfId="0" applyFont="1" applyFill="1" applyBorder="1" applyAlignment="1">
      <alignment horizontal="center"/>
    </xf>
    <xf numFmtId="0" fontId="8" fillId="11" borderId="14" xfId="0" applyFont="1" applyFill="1" applyBorder="1" applyAlignment="1">
      <alignment horizontal="center" vertical="center"/>
    </xf>
    <xf numFmtId="0" fontId="8" fillId="11" borderId="15" xfId="0" applyFont="1" applyFill="1" applyBorder="1"/>
    <xf numFmtId="0" fontId="7" fillId="2" borderId="12" xfId="1" applyFont="1" applyFill="1" applyBorder="1" applyAlignment="1">
      <alignment horizontal="left" vertical="center" wrapText="1"/>
    </xf>
    <xf numFmtId="0" fontId="7" fillId="2" borderId="12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9" fillId="11" borderId="17" xfId="1" applyFont="1" applyFill="1" applyBorder="1" applyAlignment="1">
      <alignment horizontal="center" vertical="center" wrapText="1"/>
    </xf>
    <xf numFmtId="0" fontId="9" fillId="11" borderId="15" xfId="1" applyFont="1" applyFill="1" applyBorder="1" applyAlignment="1">
      <alignment horizontal="center" vertical="center" wrapText="1"/>
    </xf>
    <xf numFmtId="0" fontId="9" fillId="11" borderId="16" xfId="1" applyFont="1" applyFill="1" applyBorder="1" applyAlignment="1">
      <alignment horizontal="center" vertical="center" wrapText="1"/>
    </xf>
    <xf numFmtId="1" fontId="8" fillId="11" borderId="13" xfId="0" applyNumberFormat="1" applyFont="1" applyFill="1" applyBorder="1" applyAlignment="1">
      <alignment horizontal="center" vertical="center"/>
    </xf>
    <xf numFmtId="1" fontId="1" fillId="10" borderId="1" xfId="0" applyNumberFormat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 wrapText="1"/>
    </xf>
    <xf numFmtId="0" fontId="7" fillId="2" borderId="12" xfId="1" applyFont="1" applyFill="1" applyBorder="1" applyAlignment="1">
      <alignment horizontal="left" wrapText="1"/>
    </xf>
    <xf numFmtId="0" fontId="7" fillId="2" borderId="0" xfId="1" applyFont="1" applyFill="1" applyAlignment="1">
      <alignment wrapText="1"/>
    </xf>
    <xf numFmtId="0" fontId="7" fillId="2" borderId="1" xfId="1" applyFont="1" applyFill="1" applyBorder="1" applyAlignment="1">
      <alignment horizontal="left" wrapText="1"/>
    </xf>
    <xf numFmtId="0" fontId="7" fillId="2" borderId="1" xfId="1" applyFont="1" applyFill="1" applyBorder="1" applyAlignment="1">
      <alignment wrapText="1"/>
    </xf>
    <xf numFmtId="1" fontId="1" fillId="9" borderId="1" xfId="0" applyNumberFormat="1" applyFont="1" applyFill="1" applyBorder="1" applyAlignment="1">
      <alignment horizontal="center" vertical="center"/>
    </xf>
    <xf numFmtId="0" fontId="8" fillId="11" borderId="15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2" borderId="12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2" fillId="2" borderId="0" xfId="1" applyFont="1" applyFill="1" applyAlignment="1">
      <alignment horizontal="center" vertical="center"/>
    </xf>
    <xf numFmtId="1" fontId="8" fillId="11" borderId="15" xfId="1" applyNumberFormat="1" applyFont="1" applyFill="1" applyBorder="1" applyAlignment="1">
      <alignment horizontal="center" vertical="center"/>
    </xf>
    <xf numFmtId="1" fontId="1" fillId="2" borderId="12" xfId="1" applyNumberFormat="1" applyFont="1" applyFill="1" applyBorder="1" applyAlignment="1">
      <alignment horizontal="center" vertical="center"/>
    </xf>
    <xf numFmtId="1" fontId="1" fillId="2" borderId="1" xfId="1" applyNumberFormat="1" applyFont="1" applyFill="1" applyBorder="1" applyAlignment="1">
      <alignment horizontal="center" vertical="center"/>
    </xf>
    <xf numFmtId="1" fontId="1" fillId="9" borderId="12" xfId="0" applyNumberFormat="1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2" borderId="1" xfId="1" applyNumberFormat="1" applyFont="1" applyFill="1" applyBorder="1" applyAlignment="1">
      <alignment horizontal="center" vertical="center"/>
    </xf>
    <xf numFmtId="0" fontId="2" fillId="7" borderId="6" xfId="0" applyNumberFormat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0" fillId="0" borderId="0" xfId="0"/>
    <xf numFmtId="0" fontId="2" fillId="7" borderId="4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/>
    </xf>
    <xf numFmtId="0" fontId="1" fillId="2" borderId="11" xfId="1" applyFont="1" applyFill="1" applyBorder="1" applyAlignment="1">
      <alignment horizontal="left" vertical="center"/>
    </xf>
    <xf numFmtId="0" fontId="15" fillId="0" borderId="0" xfId="0" applyFont="1"/>
    <xf numFmtId="164" fontId="15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7" fillId="2" borderId="0" xfId="0" applyFont="1" applyFill="1" applyBorder="1"/>
    <xf numFmtId="0" fontId="5" fillId="2" borderId="18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8" fillId="11" borderId="1" xfId="1" applyFont="1" applyFill="1" applyBorder="1" applyAlignment="1">
      <alignment horizontal="center" vertical="center"/>
    </xf>
    <xf numFmtId="0" fontId="14" fillId="2" borderId="1" xfId="0" applyFont="1" applyFill="1" applyBorder="1"/>
    <xf numFmtId="49" fontId="1" fillId="13" borderId="1" xfId="1" applyNumberFormat="1" applyFont="1" applyFill="1" applyBorder="1" applyAlignment="1">
      <alignment horizontal="center" vertical="center"/>
    </xf>
    <xf numFmtId="49" fontId="1" fillId="14" borderId="1" xfId="1" applyNumberFormat="1" applyFont="1" applyFill="1" applyBorder="1" applyAlignment="1">
      <alignment horizontal="center" vertical="center"/>
    </xf>
    <xf numFmtId="0" fontId="1" fillId="14" borderId="1" xfId="1" applyFont="1" applyFill="1" applyBorder="1" applyAlignment="1">
      <alignment horizontal="center" vertical="center"/>
    </xf>
    <xf numFmtId="49" fontId="1" fillId="15" borderId="1" xfId="1" applyNumberFormat="1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Border="1"/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0" fontId="15" fillId="2" borderId="0" xfId="0" applyFont="1" applyFill="1"/>
    <xf numFmtId="164" fontId="15" fillId="2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21" fillId="2" borderId="0" xfId="0" applyFont="1" applyFill="1" applyBorder="1"/>
    <xf numFmtId="1" fontId="19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center" vertical="center"/>
    </xf>
    <xf numFmtId="164" fontId="19" fillId="2" borderId="1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4" fontId="19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164" fontId="20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2" borderId="0" xfId="0" applyFont="1" applyFill="1" applyBorder="1"/>
    <xf numFmtId="165" fontId="19" fillId="2" borderId="1" xfId="0" applyNumberFormat="1" applyFont="1" applyFill="1" applyBorder="1" applyAlignment="1">
      <alignment horizontal="center" vertical="center"/>
    </xf>
    <xf numFmtId="164" fontId="19" fillId="2" borderId="0" xfId="0" applyNumberFormat="1" applyFont="1" applyFill="1" applyBorder="1"/>
    <xf numFmtId="164" fontId="16" fillId="7" borderId="8" xfId="0" applyNumberFormat="1" applyFont="1" applyFill="1" applyBorder="1" applyAlignment="1">
      <alignment horizontal="center" vertical="center" textRotation="90"/>
    </xf>
    <xf numFmtId="164" fontId="16" fillId="7" borderId="9" xfId="0" applyNumberFormat="1" applyFont="1" applyFill="1" applyBorder="1" applyAlignment="1">
      <alignment horizontal="center" vertical="center" textRotation="90"/>
    </xf>
    <xf numFmtId="164" fontId="16" fillId="7" borderId="10" xfId="0" applyNumberFormat="1" applyFont="1" applyFill="1" applyBorder="1" applyAlignment="1">
      <alignment horizontal="center" vertical="center" textRotation="90"/>
    </xf>
    <xf numFmtId="164" fontId="16" fillId="8" borderId="8" xfId="0" applyNumberFormat="1" applyFont="1" applyFill="1" applyBorder="1" applyAlignment="1">
      <alignment horizontal="center" vertical="center" textRotation="90"/>
    </xf>
    <xf numFmtId="164" fontId="16" fillId="8" borderId="9" xfId="0" applyNumberFormat="1" applyFont="1" applyFill="1" applyBorder="1" applyAlignment="1">
      <alignment horizontal="center" vertical="center" textRotation="90"/>
    </xf>
    <xf numFmtId="164" fontId="16" fillId="8" borderId="10" xfId="0" applyNumberFormat="1" applyFont="1" applyFill="1" applyBorder="1" applyAlignment="1">
      <alignment horizontal="center" vertical="center" textRotation="90"/>
    </xf>
    <xf numFmtId="1" fontId="18" fillId="11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2" fontId="18" fillId="11" borderId="1" xfId="0" applyNumberFormat="1" applyFont="1" applyFill="1" applyBorder="1" applyAlignment="1">
      <alignment horizontal="center" vertical="center"/>
    </xf>
    <xf numFmtId="164" fontId="18" fillId="11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/>
    <xf numFmtId="0" fontId="21" fillId="2" borderId="1" xfId="0" applyFont="1" applyFill="1" applyBorder="1"/>
  </cellXfs>
  <cellStyles count="7">
    <cellStyle name="Normal" xfId="0" builtinId="0"/>
    <cellStyle name="Normal 2" xfId="1" xr:uid="{00000000-0005-0000-0000-000001000000}"/>
    <cellStyle name="XLConnect.Boolean" xfId="5" xr:uid="{00000000-0005-0000-0000-000005000000}"/>
    <cellStyle name="XLConnect.DateTime" xfId="6" xr:uid="{00000000-0005-0000-0000-000006000000}"/>
    <cellStyle name="XLConnect.Header" xfId="2" xr:uid="{00000000-0005-0000-0000-000002000000}"/>
    <cellStyle name="XLConnect.Numeric" xfId="4" xr:uid="{00000000-0005-0000-0000-000004000000}"/>
    <cellStyle name="XLConnect.String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6"/>
  <sheetViews>
    <sheetView topLeftCell="A58" zoomScale="80" zoomScaleNormal="80" workbookViewId="0">
      <selection activeCell="B58" sqref="B58"/>
    </sheetView>
  </sheetViews>
  <sheetFormatPr defaultColWidth="44.7109375" defaultRowHeight="18.75" x14ac:dyDescent="0.3"/>
  <cols>
    <col min="1" max="1" width="16.42578125" style="36" bestFit="1" customWidth="1"/>
    <col min="2" max="2" width="134.7109375" style="35" customWidth="1"/>
    <col min="3" max="3" width="13.7109375" style="36" bestFit="1" customWidth="1"/>
    <col min="4" max="4" width="70.5703125" style="46" customWidth="1"/>
    <col min="5" max="5" width="15.28515625" style="36" customWidth="1"/>
    <col min="6" max="16384" width="44.7109375" style="44"/>
  </cols>
  <sheetData>
    <row r="1" spans="1:5" s="42" customFormat="1" ht="19.5" thickBot="1" x14ac:dyDescent="0.3">
      <c r="A1" s="37" t="s">
        <v>0</v>
      </c>
      <c r="B1" s="37" t="s">
        <v>1</v>
      </c>
      <c r="C1" s="38" t="s">
        <v>2</v>
      </c>
      <c r="D1" s="38" t="s">
        <v>3</v>
      </c>
      <c r="E1" s="39" t="s">
        <v>4</v>
      </c>
    </row>
    <row r="2" spans="1:5" ht="37.5" x14ac:dyDescent="0.3">
      <c r="A2" s="34">
        <v>1</v>
      </c>
      <c r="B2" s="33" t="s">
        <v>5</v>
      </c>
      <c r="C2" s="34"/>
      <c r="D2" s="43" t="s">
        <v>6</v>
      </c>
      <c r="E2" s="34">
        <v>2002</v>
      </c>
    </row>
    <row r="3" spans="1:5" ht="56.25" x14ac:dyDescent="0.3">
      <c r="A3" s="36">
        <v>2</v>
      </c>
      <c r="B3" s="35" t="s">
        <v>7</v>
      </c>
      <c r="D3" s="45" t="s">
        <v>8</v>
      </c>
      <c r="E3" s="36">
        <v>2005</v>
      </c>
    </row>
    <row r="4" spans="1:5" ht="56.25" x14ac:dyDescent="0.3">
      <c r="A4" s="36">
        <v>3</v>
      </c>
      <c r="B4" s="35" t="s">
        <v>9</v>
      </c>
      <c r="D4" s="45" t="s">
        <v>10</v>
      </c>
      <c r="E4" s="36">
        <v>2016</v>
      </c>
    </row>
    <row r="5" spans="1:5" ht="37.5" x14ac:dyDescent="0.3">
      <c r="A5" s="36">
        <v>4</v>
      </c>
      <c r="B5" s="35" t="s">
        <v>11</v>
      </c>
      <c r="D5" s="45" t="s">
        <v>12</v>
      </c>
      <c r="E5" s="36">
        <v>2015</v>
      </c>
    </row>
    <row r="6" spans="1:5" ht="37.5" x14ac:dyDescent="0.3">
      <c r="A6" s="34">
        <v>5</v>
      </c>
      <c r="B6" s="35" t="s">
        <v>13</v>
      </c>
      <c r="D6" s="45" t="s">
        <v>14</v>
      </c>
      <c r="E6" s="36">
        <v>2018</v>
      </c>
    </row>
    <row r="7" spans="1:5" ht="56.25" x14ac:dyDescent="0.3">
      <c r="A7" s="36">
        <v>6</v>
      </c>
      <c r="B7" s="35" t="s">
        <v>15</v>
      </c>
      <c r="D7" s="45" t="s">
        <v>16</v>
      </c>
      <c r="E7" s="36">
        <v>2011</v>
      </c>
    </row>
    <row r="8" spans="1:5" ht="37.5" x14ac:dyDescent="0.3">
      <c r="A8" s="36">
        <v>7</v>
      </c>
      <c r="B8" s="35" t="s">
        <v>17</v>
      </c>
      <c r="D8" s="45" t="s">
        <v>18</v>
      </c>
      <c r="E8" s="36">
        <v>2013</v>
      </c>
    </row>
    <row r="9" spans="1:5" ht="56.25" x14ac:dyDescent="0.3">
      <c r="A9" s="36">
        <v>8</v>
      </c>
      <c r="B9" s="35" t="s">
        <v>19</v>
      </c>
      <c r="D9" s="45" t="s">
        <v>20</v>
      </c>
      <c r="E9" s="36">
        <v>2015</v>
      </c>
    </row>
    <row r="10" spans="1:5" ht="37.5" x14ac:dyDescent="0.3">
      <c r="A10" s="34">
        <v>9</v>
      </c>
      <c r="B10" s="35" t="s">
        <v>21</v>
      </c>
      <c r="D10" s="45" t="s">
        <v>22</v>
      </c>
      <c r="E10" s="36">
        <v>2014</v>
      </c>
    </row>
    <row r="11" spans="1:5" ht="37.5" x14ac:dyDescent="0.3">
      <c r="A11" s="36">
        <v>10</v>
      </c>
      <c r="B11" s="35" t="s">
        <v>23</v>
      </c>
      <c r="D11" s="45" t="s">
        <v>24</v>
      </c>
      <c r="E11" s="36">
        <v>2014</v>
      </c>
    </row>
    <row r="12" spans="1:5" ht="37.5" x14ac:dyDescent="0.3">
      <c r="A12" s="36">
        <v>11</v>
      </c>
      <c r="B12" s="35" t="s">
        <v>25</v>
      </c>
      <c r="D12" s="45" t="s">
        <v>26</v>
      </c>
      <c r="E12" s="36">
        <v>2016</v>
      </c>
    </row>
    <row r="13" spans="1:5" ht="37.5" x14ac:dyDescent="0.3">
      <c r="A13" s="36">
        <v>12</v>
      </c>
      <c r="B13" s="35" t="s">
        <v>27</v>
      </c>
      <c r="D13" s="45" t="s">
        <v>28</v>
      </c>
      <c r="E13" s="36">
        <v>2017</v>
      </c>
    </row>
    <row r="14" spans="1:5" ht="56.25" x14ac:dyDescent="0.3">
      <c r="A14" s="34">
        <v>13</v>
      </c>
      <c r="B14" s="35" t="s">
        <v>9</v>
      </c>
      <c r="D14" s="45" t="s">
        <v>10</v>
      </c>
      <c r="E14" s="36">
        <v>2016</v>
      </c>
    </row>
    <row r="15" spans="1:5" ht="37.5" x14ac:dyDescent="0.3">
      <c r="A15" s="36">
        <v>14</v>
      </c>
      <c r="B15" s="35" t="s">
        <v>29</v>
      </c>
      <c r="D15" s="45" t="s">
        <v>30</v>
      </c>
      <c r="E15" s="36">
        <v>2016</v>
      </c>
    </row>
    <row r="16" spans="1:5" ht="56.25" x14ac:dyDescent="0.3">
      <c r="A16" s="36">
        <v>15</v>
      </c>
      <c r="B16" s="35" t="s">
        <v>31</v>
      </c>
      <c r="D16" s="45" t="s">
        <v>32</v>
      </c>
      <c r="E16" s="36">
        <v>2014</v>
      </c>
    </row>
    <row r="17" spans="1:5" ht="56.25" x14ac:dyDescent="0.3">
      <c r="A17" s="36">
        <v>16</v>
      </c>
      <c r="B17" s="35" t="s">
        <v>33</v>
      </c>
      <c r="D17" s="45" t="s">
        <v>34</v>
      </c>
      <c r="E17" s="36">
        <v>2016</v>
      </c>
    </row>
    <row r="18" spans="1:5" ht="37.5" x14ac:dyDescent="0.3">
      <c r="A18" s="34">
        <v>17</v>
      </c>
      <c r="B18" s="35" t="s">
        <v>35</v>
      </c>
      <c r="D18" s="45" t="s">
        <v>36</v>
      </c>
      <c r="E18" s="36">
        <v>2013</v>
      </c>
    </row>
    <row r="19" spans="1:5" ht="56.25" x14ac:dyDescent="0.3">
      <c r="A19" s="36">
        <v>18</v>
      </c>
      <c r="B19" s="35" t="s">
        <v>37</v>
      </c>
      <c r="D19" s="45" t="s">
        <v>38</v>
      </c>
      <c r="E19" s="36">
        <v>2013</v>
      </c>
    </row>
    <row r="20" spans="1:5" ht="37.5" x14ac:dyDescent="0.3">
      <c r="A20" s="36">
        <v>19</v>
      </c>
      <c r="B20" s="35" t="s">
        <v>39</v>
      </c>
      <c r="D20" s="45" t="s">
        <v>40</v>
      </c>
      <c r="E20" s="36">
        <v>2016</v>
      </c>
    </row>
    <row r="21" spans="1:5" ht="37.5" x14ac:dyDescent="0.3">
      <c r="A21" s="36">
        <v>20</v>
      </c>
      <c r="B21" s="35" t="s">
        <v>41</v>
      </c>
      <c r="D21" s="45" t="s">
        <v>42</v>
      </c>
      <c r="E21" s="36">
        <v>2016</v>
      </c>
    </row>
    <row r="22" spans="1:5" ht="37.5" x14ac:dyDescent="0.3">
      <c r="A22" s="34">
        <v>21</v>
      </c>
      <c r="B22" s="35" t="s">
        <v>43</v>
      </c>
      <c r="D22" s="45" t="s">
        <v>44</v>
      </c>
      <c r="E22" s="36">
        <v>2015</v>
      </c>
    </row>
    <row r="23" spans="1:5" ht="56.25" x14ac:dyDescent="0.3">
      <c r="A23" s="36">
        <v>22</v>
      </c>
      <c r="B23" s="35" t="s">
        <v>45</v>
      </c>
      <c r="D23" s="45" t="s">
        <v>46</v>
      </c>
      <c r="E23" s="36">
        <v>2018</v>
      </c>
    </row>
    <row r="24" spans="1:5" ht="56.25" x14ac:dyDescent="0.3">
      <c r="A24" s="36">
        <v>23</v>
      </c>
      <c r="B24" s="35" t="s">
        <v>47</v>
      </c>
      <c r="D24" s="45" t="s">
        <v>48</v>
      </c>
      <c r="E24" s="36">
        <v>2013</v>
      </c>
    </row>
    <row r="25" spans="1:5" ht="37.5" x14ac:dyDescent="0.3">
      <c r="A25" s="36">
        <v>24</v>
      </c>
      <c r="B25" s="35" t="s">
        <v>49</v>
      </c>
      <c r="D25" s="45" t="s">
        <v>50</v>
      </c>
      <c r="E25" s="36">
        <v>2014</v>
      </c>
    </row>
    <row r="26" spans="1:5" ht="37.5" x14ac:dyDescent="0.3">
      <c r="A26" s="34">
        <v>25</v>
      </c>
      <c r="B26" s="35" t="s">
        <v>51</v>
      </c>
      <c r="D26" s="45" t="s">
        <v>52</v>
      </c>
      <c r="E26" s="36">
        <v>2018</v>
      </c>
    </row>
    <row r="27" spans="1:5" ht="37.5" x14ac:dyDescent="0.3">
      <c r="A27" s="36">
        <v>26</v>
      </c>
      <c r="B27" s="35" t="s">
        <v>53</v>
      </c>
      <c r="D27" s="45" t="s">
        <v>54</v>
      </c>
      <c r="E27" s="36">
        <v>2017</v>
      </c>
    </row>
    <row r="28" spans="1:5" ht="56.25" x14ac:dyDescent="0.3">
      <c r="A28" s="36">
        <v>27</v>
      </c>
      <c r="B28" s="35" t="s">
        <v>55</v>
      </c>
      <c r="D28" s="45" t="s">
        <v>56</v>
      </c>
      <c r="E28" s="36">
        <v>2016</v>
      </c>
    </row>
    <row r="29" spans="1:5" ht="37.5" x14ac:dyDescent="0.3">
      <c r="A29" s="36">
        <v>28</v>
      </c>
      <c r="B29" s="35" t="s">
        <v>57</v>
      </c>
      <c r="D29" s="45" t="s">
        <v>58</v>
      </c>
      <c r="E29" s="36">
        <v>2018</v>
      </c>
    </row>
    <row r="30" spans="1:5" ht="37.5" x14ac:dyDescent="0.3">
      <c r="A30" s="34">
        <v>29</v>
      </c>
      <c r="B30" s="35" t="s">
        <v>59</v>
      </c>
      <c r="D30" s="45" t="s">
        <v>60</v>
      </c>
      <c r="E30" s="36">
        <v>2016</v>
      </c>
    </row>
    <row r="31" spans="1:5" ht="56.25" x14ac:dyDescent="0.3">
      <c r="A31" s="36">
        <v>30</v>
      </c>
      <c r="B31" s="35" t="s">
        <v>61</v>
      </c>
      <c r="D31" s="45" t="s">
        <v>62</v>
      </c>
      <c r="E31" s="36">
        <v>2013</v>
      </c>
    </row>
    <row r="32" spans="1:5" ht="37.5" x14ac:dyDescent="0.3">
      <c r="A32" s="36">
        <v>31</v>
      </c>
      <c r="B32" s="35" t="s">
        <v>63</v>
      </c>
      <c r="D32" s="45" t="s">
        <v>64</v>
      </c>
      <c r="E32" s="36">
        <v>2013</v>
      </c>
    </row>
    <row r="33" spans="1:5" ht="37.5" x14ac:dyDescent="0.3">
      <c r="A33" s="36">
        <v>32</v>
      </c>
      <c r="B33" s="35" t="s">
        <v>65</v>
      </c>
      <c r="D33" s="45" t="s">
        <v>66</v>
      </c>
      <c r="E33" s="36">
        <v>2016</v>
      </c>
    </row>
    <row r="34" spans="1:5" ht="56.25" x14ac:dyDescent="0.3">
      <c r="A34" s="34">
        <v>33</v>
      </c>
      <c r="B34" s="35" t="s">
        <v>67</v>
      </c>
      <c r="D34" s="45" t="s">
        <v>68</v>
      </c>
      <c r="E34" s="36">
        <v>2016</v>
      </c>
    </row>
    <row r="35" spans="1:5" ht="56.25" x14ac:dyDescent="0.3">
      <c r="A35" s="36">
        <v>34</v>
      </c>
      <c r="B35" s="35" t="s">
        <v>69</v>
      </c>
      <c r="D35" s="45" t="s">
        <v>70</v>
      </c>
      <c r="E35" s="36">
        <v>2013</v>
      </c>
    </row>
    <row r="36" spans="1:5" ht="37.5" x14ac:dyDescent="0.3">
      <c r="A36" s="36">
        <v>35</v>
      </c>
      <c r="B36" s="35" t="s">
        <v>71</v>
      </c>
      <c r="D36" s="45" t="s">
        <v>72</v>
      </c>
      <c r="E36" s="36">
        <v>2014</v>
      </c>
    </row>
    <row r="37" spans="1:5" ht="37.5" x14ac:dyDescent="0.3">
      <c r="A37" s="36">
        <v>36</v>
      </c>
      <c r="B37" s="35" t="s">
        <v>73</v>
      </c>
      <c r="D37" s="45" t="s">
        <v>74</v>
      </c>
      <c r="E37" s="36">
        <v>2014</v>
      </c>
    </row>
    <row r="38" spans="1:5" ht="37.5" x14ac:dyDescent="0.3">
      <c r="A38" s="34">
        <v>37</v>
      </c>
      <c r="B38" s="35" t="s">
        <v>75</v>
      </c>
      <c r="D38" s="45" t="s">
        <v>76</v>
      </c>
      <c r="E38" s="36">
        <v>2014</v>
      </c>
    </row>
    <row r="39" spans="1:5" ht="56.25" x14ac:dyDescent="0.3">
      <c r="A39" s="36">
        <v>38</v>
      </c>
      <c r="B39" s="35" t="s">
        <v>77</v>
      </c>
      <c r="D39" s="45" t="s">
        <v>78</v>
      </c>
      <c r="E39" s="36">
        <v>2017</v>
      </c>
    </row>
    <row r="40" spans="1:5" ht="56.25" x14ac:dyDescent="0.3">
      <c r="A40" s="36">
        <v>39</v>
      </c>
      <c r="B40" s="35" t="s">
        <v>79</v>
      </c>
      <c r="D40" s="45" t="s">
        <v>80</v>
      </c>
      <c r="E40" s="36">
        <v>2013</v>
      </c>
    </row>
    <row r="41" spans="1:5" ht="56.25" x14ac:dyDescent="0.3">
      <c r="A41" s="36">
        <v>40</v>
      </c>
      <c r="B41" s="35" t="s">
        <v>81</v>
      </c>
      <c r="D41" s="45" t="s">
        <v>82</v>
      </c>
      <c r="E41" s="36">
        <v>2011</v>
      </c>
    </row>
    <row r="42" spans="1:5" ht="56.25" x14ac:dyDescent="0.3">
      <c r="A42" s="34">
        <v>41</v>
      </c>
      <c r="B42" s="35" t="s">
        <v>83</v>
      </c>
      <c r="D42" s="45" t="s">
        <v>84</v>
      </c>
      <c r="E42" s="36">
        <v>2014</v>
      </c>
    </row>
    <row r="43" spans="1:5" ht="37.5" x14ac:dyDescent="0.3">
      <c r="A43" s="36">
        <v>42</v>
      </c>
      <c r="B43" s="35" t="s">
        <v>85</v>
      </c>
      <c r="D43" s="46" t="s">
        <v>86</v>
      </c>
      <c r="E43" s="36">
        <v>2012</v>
      </c>
    </row>
    <row r="44" spans="1:5" ht="37.5" x14ac:dyDescent="0.3">
      <c r="A44" s="36">
        <v>43</v>
      </c>
      <c r="B44" s="35" t="s">
        <v>87</v>
      </c>
      <c r="D44" s="46" t="s">
        <v>88</v>
      </c>
      <c r="E44" s="36">
        <v>2017</v>
      </c>
    </row>
    <row r="45" spans="1:5" ht="37.5" x14ac:dyDescent="0.3">
      <c r="A45" s="36">
        <v>44</v>
      </c>
      <c r="B45" s="35" t="s">
        <v>89</v>
      </c>
      <c r="D45" s="46" t="s">
        <v>90</v>
      </c>
      <c r="E45" s="36">
        <v>2013</v>
      </c>
    </row>
    <row r="46" spans="1:5" ht="56.25" x14ac:dyDescent="0.3">
      <c r="A46" s="34">
        <v>45</v>
      </c>
      <c r="B46" s="35" t="s">
        <v>91</v>
      </c>
      <c r="D46" s="46" t="s">
        <v>92</v>
      </c>
      <c r="E46" s="36">
        <v>2013</v>
      </c>
    </row>
    <row r="47" spans="1:5" ht="56.25" x14ac:dyDescent="0.3">
      <c r="A47" s="36">
        <v>46</v>
      </c>
      <c r="B47" s="35" t="s">
        <v>93</v>
      </c>
      <c r="D47" s="46" t="s">
        <v>94</v>
      </c>
      <c r="E47" s="36">
        <v>2015</v>
      </c>
    </row>
    <row r="48" spans="1:5" ht="56.25" x14ac:dyDescent="0.3">
      <c r="A48" s="36">
        <v>47</v>
      </c>
      <c r="B48" s="35" t="s">
        <v>95</v>
      </c>
      <c r="D48" s="46" t="s">
        <v>96</v>
      </c>
      <c r="E48" s="36">
        <v>2016</v>
      </c>
    </row>
    <row r="49" spans="1:5" ht="56.25" x14ac:dyDescent="0.3">
      <c r="A49" s="36">
        <v>48</v>
      </c>
      <c r="B49" s="35" t="s">
        <v>97</v>
      </c>
      <c r="D49" s="46" t="s">
        <v>98</v>
      </c>
      <c r="E49" s="36">
        <v>2013</v>
      </c>
    </row>
    <row r="50" spans="1:5" ht="56.25" x14ac:dyDescent="0.3">
      <c r="A50" s="34">
        <v>49</v>
      </c>
      <c r="B50" s="35" t="s">
        <v>99</v>
      </c>
      <c r="D50" s="46" t="s">
        <v>100</v>
      </c>
      <c r="E50" s="36">
        <v>2013</v>
      </c>
    </row>
    <row r="51" spans="1:5" ht="37.5" x14ac:dyDescent="0.3">
      <c r="A51" s="36">
        <v>50</v>
      </c>
      <c r="B51" s="35" t="s">
        <v>101</v>
      </c>
      <c r="D51" s="46" t="s">
        <v>102</v>
      </c>
      <c r="E51" s="36">
        <v>2015</v>
      </c>
    </row>
    <row r="52" spans="1:5" ht="37.5" x14ac:dyDescent="0.3">
      <c r="A52" s="36">
        <v>51</v>
      </c>
      <c r="B52" s="35" t="s">
        <v>103</v>
      </c>
      <c r="D52" s="46" t="s">
        <v>104</v>
      </c>
      <c r="E52" s="36">
        <v>2010</v>
      </c>
    </row>
    <row r="53" spans="1:5" ht="56.25" x14ac:dyDescent="0.3">
      <c r="A53" s="36">
        <v>52</v>
      </c>
      <c r="B53" s="35" t="s">
        <v>105</v>
      </c>
      <c r="D53" s="46" t="s">
        <v>106</v>
      </c>
      <c r="E53" s="36">
        <v>2011</v>
      </c>
    </row>
    <row r="54" spans="1:5" ht="37.5" x14ac:dyDescent="0.3">
      <c r="A54" s="34">
        <v>53</v>
      </c>
      <c r="B54" s="35" t="s">
        <v>107</v>
      </c>
      <c r="D54" s="46" t="s">
        <v>108</v>
      </c>
      <c r="E54" s="36">
        <v>2014</v>
      </c>
    </row>
    <row r="55" spans="1:5" ht="37.5" x14ac:dyDescent="0.3">
      <c r="A55" s="36">
        <v>54</v>
      </c>
      <c r="B55" s="35" t="s">
        <v>109</v>
      </c>
      <c r="D55" s="46" t="s">
        <v>110</v>
      </c>
      <c r="E55" s="36">
        <v>2016</v>
      </c>
    </row>
    <row r="56" spans="1:5" ht="56.25" x14ac:dyDescent="0.3">
      <c r="A56" s="36">
        <v>55</v>
      </c>
      <c r="B56" s="35" t="s">
        <v>111</v>
      </c>
      <c r="D56" s="46" t="s">
        <v>112</v>
      </c>
      <c r="E56" s="36">
        <v>2011</v>
      </c>
    </row>
    <row r="57" spans="1:5" ht="56.25" x14ac:dyDescent="0.3">
      <c r="A57" s="36">
        <v>56</v>
      </c>
      <c r="B57" s="35" t="s">
        <v>113</v>
      </c>
      <c r="D57" s="46" t="s">
        <v>114</v>
      </c>
      <c r="E57" s="36">
        <v>2017</v>
      </c>
    </row>
    <row r="58" spans="1:5" ht="56.25" x14ac:dyDescent="0.3">
      <c r="A58" s="34">
        <v>57</v>
      </c>
      <c r="B58" s="35" t="s">
        <v>115</v>
      </c>
      <c r="D58" s="46" t="s">
        <v>116</v>
      </c>
      <c r="E58" s="36">
        <v>2011</v>
      </c>
    </row>
    <row r="59" spans="1:5" ht="37.5" x14ac:dyDescent="0.3">
      <c r="A59" s="36">
        <v>58</v>
      </c>
      <c r="B59" s="35" t="s">
        <v>117</v>
      </c>
      <c r="D59" s="46" t="s">
        <v>118</v>
      </c>
      <c r="E59" s="36">
        <v>2017</v>
      </c>
    </row>
    <row r="60" spans="1:5" ht="56.25" x14ac:dyDescent="0.3">
      <c r="A60" s="36">
        <v>59</v>
      </c>
      <c r="B60" s="35" t="s">
        <v>119</v>
      </c>
      <c r="D60" s="46" t="s">
        <v>120</v>
      </c>
      <c r="E60" s="36">
        <v>2018</v>
      </c>
    </row>
    <row r="61" spans="1:5" ht="56.25" x14ac:dyDescent="0.3">
      <c r="A61" s="36">
        <v>60</v>
      </c>
      <c r="B61" s="35" t="s">
        <v>121</v>
      </c>
      <c r="D61" s="46" t="s">
        <v>122</v>
      </c>
      <c r="E61" s="36">
        <v>2011</v>
      </c>
    </row>
    <row r="62" spans="1:5" ht="56.25" x14ac:dyDescent="0.3">
      <c r="A62" s="34">
        <v>61</v>
      </c>
      <c r="B62" s="35" t="s">
        <v>123</v>
      </c>
      <c r="D62" s="46" t="s">
        <v>124</v>
      </c>
      <c r="E62" s="36">
        <v>2015</v>
      </c>
    </row>
    <row r="63" spans="1:5" ht="37.5" x14ac:dyDescent="0.3">
      <c r="A63" s="36">
        <v>62</v>
      </c>
      <c r="B63" s="35" t="s">
        <v>125</v>
      </c>
      <c r="D63" s="46" t="s">
        <v>126</v>
      </c>
      <c r="E63" s="36">
        <v>2018</v>
      </c>
    </row>
    <row r="64" spans="1:5" ht="37.5" x14ac:dyDescent="0.3">
      <c r="A64" s="36">
        <v>63</v>
      </c>
      <c r="B64" s="35" t="s">
        <v>127</v>
      </c>
      <c r="D64" s="46" t="s">
        <v>128</v>
      </c>
      <c r="E64" s="36">
        <v>2016</v>
      </c>
    </row>
    <row r="65" spans="1:2" x14ac:dyDescent="0.3">
      <c r="A65" s="36">
        <v>64</v>
      </c>
      <c r="B65" s="35" t="s">
        <v>129</v>
      </c>
    </row>
    <row r="66" spans="1:2" x14ac:dyDescent="0.3">
      <c r="A66" s="36">
        <v>65</v>
      </c>
      <c r="B66" s="35" t="s">
        <v>130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3"/>
  <sheetViews>
    <sheetView workbookViewId="0">
      <selection activeCell="A2" sqref="A2"/>
    </sheetView>
  </sheetViews>
  <sheetFormatPr defaultColWidth="9.140625" defaultRowHeight="15.75" x14ac:dyDescent="0.25"/>
  <cols>
    <col min="1" max="1" width="18.42578125" style="57" bestFit="1" customWidth="1"/>
    <col min="2" max="2" width="27" style="52" customWidth="1"/>
    <col min="3" max="3" width="83" style="71" bestFit="1" customWidth="1"/>
    <col min="4" max="4" width="91" style="51" bestFit="1" customWidth="1"/>
    <col min="5" max="16384" width="9.140625" style="49"/>
  </cols>
  <sheetData>
    <row r="1" spans="1:4" s="54" customFormat="1" ht="16.5" thickBot="1" x14ac:dyDescent="0.3">
      <c r="A1" s="55" t="s">
        <v>443</v>
      </c>
      <c r="B1" s="48" t="s">
        <v>444</v>
      </c>
      <c r="C1" s="48" t="s">
        <v>445</v>
      </c>
      <c r="D1" s="78" t="s">
        <v>446</v>
      </c>
    </row>
    <row r="2" spans="1:4" x14ac:dyDescent="0.25">
      <c r="A2" s="56">
        <v>1</v>
      </c>
      <c r="B2" s="50" t="s">
        <v>133</v>
      </c>
      <c r="C2" s="76" t="s">
        <v>134</v>
      </c>
      <c r="D2" s="51" t="s">
        <v>135</v>
      </c>
    </row>
    <row r="3" spans="1:4" x14ac:dyDescent="0.25">
      <c r="A3" s="57">
        <v>2</v>
      </c>
      <c r="B3" s="51" t="s">
        <v>136</v>
      </c>
      <c r="C3" s="77" t="s">
        <v>137</v>
      </c>
      <c r="D3" s="51" t="s">
        <v>138</v>
      </c>
    </row>
    <row r="4" spans="1:4" x14ac:dyDescent="0.25">
      <c r="A4" s="57">
        <v>3</v>
      </c>
      <c r="B4" s="82" t="s">
        <v>305</v>
      </c>
      <c r="C4" s="77" t="s">
        <v>453</v>
      </c>
      <c r="D4" s="51" t="s">
        <v>139</v>
      </c>
    </row>
    <row r="5" spans="1:4" x14ac:dyDescent="0.25">
      <c r="A5" s="57">
        <v>4</v>
      </c>
      <c r="B5" s="51" t="s">
        <v>140</v>
      </c>
      <c r="C5" s="77" t="s">
        <v>141</v>
      </c>
      <c r="D5" s="51" t="s">
        <v>142</v>
      </c>
    </row>
    <row r="6" spans="1:4" x14ac:dyDescent="0.25">
      <c r="A6" s="56">
        <v>5</v>
      </c>
      <c r="B6" s="51" t="s">
        <v>143</v>
      </c>
      <c r="C6" s="77" t="s">
        <v>454</v>
      </c>
      <c r="D6" s="51" t="s">
        <v>144</v>
      </c>
    </row>
    <row r="7" spans="1:4" x14ac:dyDescent="0.25">
      <c r="A7" s="57">
        <v>6</v>
      </c>
      <c r="B7" s="80" t="s">
        <v>145</v>
      </c>
      <c r="C7" s="77" t="s">
        <v>146</v>
      </c>
      <c r="D7" s="51" t="s">
        <v>147</v>
      </c>
    </row>
    <row r="8" spans="1:4" x14ac:dyDescent="0.25">
      <c r="A8" s="57">
        <v>7</v>
      </c>
      <c r="B8" s="51" t="s">
        <v>148</v>
      </c>
      <c r="C8" s="77" t="s">
        <v>149</v>
      </c>
      <c r="D8" s="51" t="s">
        <v>150</v>
      </c>
    </row>
    <row r="9" spans="1:4" x14ac:dyDescent="0.25">
      <c r="A9" s="57">
        <v>8</v>
      </c>
      <c r="B9" s="51" t="s">
        <v>151</v>
      </c>
      <c r="C9" s="77" t="s">
        <v>152</v>
      </c>
      <c r="D9" s="51" t="s">
        <v>153</v>
      </c>
    </row>
    <row r="10" spans="1:4" x14ac:dyDescent="0.25">
      <c r="A10" s="56">
        <v>9</v>
      </c>
      <c r="B10" s="51" t="s">
        <v>154</v>
      </c>
      <c r="C10" s="77" t="s">
        <v>455</v>
      </c>
      <c r="D10" s="51" t="s">
        <v>155</v>
      </c>
    </row>
    <row r="11" spans="1:4" x14ac:dyDescent="0.25">
      <c r="A11" s="57">
        <v>10</v>
      </c>
      <c r="B11" s="51" t="s">
        <v>156</v>
      </c>
      <c r="C11" s="77" t="s">
        <v>157</v>
      </c>
      <c r="D11" s="51" t="s">
        <v>158</v>
      </c>
    </row>
    <row r="12" spans="1:4" x14ac:dyDescent="0.25">
      <c r="A12" s="57">
        <v>11</v>
      </c>
      <c r="B12" s="51" t="s">
        <v>159</v>
      </c>
      <c r="C12" s="77" t="s">
        <v>160</v>
      </c>
      <c r="D12" s="51" t="s">
        <v>161</v>
      </c>
    </row>
    <row r="13" spans="1:4" x14ac:dyDescent="0.25">
      <c r="A13" s="57">
        <v>12</v>
      </c>
      <c r="B13" s="51" t="s">
        <v>162</v>
      </c>
      <c r="C13" s="77" t="s">
        <v>163</v>
      </c>
      <c r="D13" s="51" t="s">
        <v>164</v>
      </c>
    </row>
    <row r="14" spans="1:4" x14ac:dyDescent="0.25">
      <c r="A14" s="56">
        <v>13</v>
      </c>
      <c r="B14" s="51" t="s">
        <v>165</v>
      </c>
      <c r="C14" s="77" t="s">
        <v>166</v>
      </c>
      <c r="D14" s="51" t="s">
        <v>167</v>
      </c>
    </row>
    <row r="15" spans="1:4" x14ac:dyDescent="0.25">
      <c r="A15" s="57">
        <v>14</v>
      </c>
      <c r="B15" s="51" t="s">
        <v>168</v>
      </c>
      <c r="C15" s="77" t="s">
        <v>169</v>
      </c>
      <c r="D15" s="51" t="s">
        <v>170</v>
      </c>
    </row>
    <row r="16" spans="1:4" x14ac:dyDescent="0.25">
      <c r="A16" s="57">
        <v>15</v>
      </c>
      <c r="B16" s="51" t="s">
        <v>171</v>
      </c>
      <c r="C16" s="77" t="s">
        <v>172</v>
      </c>
      <c r="D16" s="51" t="s">
        <v>173</v>
      </c>
    </row>
    <row r="17" spans="1:4" x14ac:dyDescent="0.25">
      <c r="A17" s="57">
        <v>16</v>
      </c>
      <c r="B17" s="51" t="s">
        <v>174</v>
      </c>
      <c r="C17" s="77" t="s">
        <v>175</v>
      </c>
      <c r="D17" s="51" t="s">
        <v>176</v>
      </c>
    </row>
    <row r="18" spans="1:4" x14ac:dyDescent="0.25">
      <c r="A18" s="56">
        <v>17</v>
      </c>
      <c r="B18" s="51" t="s">
        <v>177</v>
      </c>
      <c r="C18" s="77" t="s">
        <v>178</v>
      </c>
      <c r="D18" s="51" t="s">
        <v>179</v>
      </c>
    </row>
    <row r="19" spans="1:4" x14ac:dyDescent="0.25">
      <c r="A19" s="57">
        <v>18</v>
      </c>
      <c r="B19" s="51" t="s">
        <v>180</v>
      </c>
      <c r="C19" s="77" t="s">
        <v>452</v>
      </c>
      <c r="D19" s="51" t="s">
        <v>181</v>
      </c>
    </row>
    <row r="20" spans="1:4" x14ac:dyDescent="0.25">
      <c r="A20" s="57">
        <v>19</v>
      </c>
      <c r="B20" s="51" t="s">
        <v>182</v>
      </c>
      <c r="C20" s="77" t="s">
        <v>183</v>
      </c>
      <c r="D20" s="51" t="s">
        <v>184</v>
      </c>
    </row>
    <row r="21" spans="1:4" x14ac:dyDescent="0.25">
      <c r="A21" s="57">
        <v>20</v>
      </c>
      <c r="B21" s="51" t="s">
        <v>448</v>
      </c>
      <c r="C21" s="77" t="s">
        <v>185</v>
      </c>
      <c r="D21" s="51" t="s">
        <v>186</v>
      </c>
    </row>
    <row r="22" spans="1:4" x14ac:dyDescent="0.25">
      <c r="A22" s="56">
        <v>21</v>
      </c>
      <c r="B22" s="51" t="s">
        <v>187</v>
      </c>
      <c r="C22" s="77" t="s">
        <v>188</v>
      </c>
      <c r="D22" s="51" t="s">
        <v>189</v>
      </c>
    </row>
    <row r="23" spans="1:4" x14ac:dyDescent="0.25">
      <c r="A23" s="57">
        <v>22</v>
      </c>
      <c r="B23" s="52" t="s">
        <v>466</v>
      </c>
      <c r="C23" s="77" t="s">
        <v>449</v>
      </c>
      <c r="D23" s="53" t="s">
        <v>190</v>
      </c>
    </row>
    <row r="24" spans="1:4" x14ac:dyDescent="0.25">
      <c r="A24" s="57">
        <v>23</v>
      </c>
      <c r="B24" s="51" t="s">
        <v>191</v>
      </c>
      <c r="C24" s="77" t="s">
        <v>192</v>
      </c>
      <c r="D24" s="51" t="s">
        <v>193</v>
      </c>
    </row>
    <row r="25" spans="1:4" x14ac:dyDescent="0.25">
      <c r="A25" s="57">
        <v>24</v>
      </c>
      <c r="B25" s="51" t="s">
        <v>194</v>
      </c>
      <c r="C25" s="77" t="s">
        <v>195</v>
      </c>
      <c r="D25" s="51" t="s">
        <v>196</v>
      </c>
    </row>
    <row r="26" spans="1:4" x14ac:dyDescent="0.25">
      <c r="A26" s="56">
        <v>25</v>
      </c>
      <c r="B26" s="51" t="s">
        <v>467</v>
      </c>
      <c r="C26" s="70" t="s">
        <v>450</v>
      </c>
      <c r="D26" s="53" t="s">
        <v>197</v>
      </c>
    </row>
    <row r="27" spans="1:4" x14ac:dyDescent="0.25">
      <c r="A27" s="57">
        <v>26</v>
      </c>
      <c r="B27" s="51" t="s">
        <v>469</v>
      </c>
      <c r="C27" s="77" t="s">
        <v>468</v>
      </c>
      <c r="D27" s="51" t="s">
        <v>198</v>
      </c>
    </row>
    <row r="28" spans="1:4" x14ac:dyDescent="0.25">
      <c r="A28" s="57">
        <v>27</v>
      </c>
      <c r="B28" s="51" t="s">
        <v>473</v>
      </c>
      <c r="C28" s="77" t="s">
        <v>472</v>
      </c>
      <c r="D28" s="51" t="s">
        <v>199</v>
      </c>
    </row>
    <row r="29" spans="1:4" x14ac:dyDescent="0.25">
      <c r="A29" s="57">
        <v>28</v>
      </c>
      <c r="B29" s="51" t="s">
        <v>471</v>
      </c>
      <c r="C29" s="77" t="s">
        <v>470</v>
      </c>
      <c r="D29" s="51" t="s">
        <v>200</v>
      </c>
    </row>
    <row r="30" spans="1:4" x14ac:dyDescent="0.25">
      <c r="A30" s="56">
        <v>29</v>
      </c>
      <c r="B30" s="51" t="s">
        <v>201</v>
      </c>
      <c r="C30" s="71" t="s">
        <v>202</v>
      </c>
      <c r="D30" s="51" t="s">
        <v>203</v>
      </c>
    </row>
    <row r="31" spans="1:4" x14ac:dyDescent="0.25">
      <c r="A31" s="57">
        <v>30</v>
      </c>
      <c r="B31" s="52" t="s">
        <v>474</v>
      </c>
      <c r="C31" s="71" t="s">
        <v>451</v>
      </c>
      <c r="D31" s="53" t="s">
        <v>204</v>
      </c>
    </row>
    <row r="32" spans="1:4" x14ac:dyDescent="0.25">
      <c r="A32" s="57">
        <v>31</v>
      </c>
      <c r="B32" s="52" t="s">
        <v>476</v>
      </c>
      <c r="C32" s="71" t="s">
        <v>205</v>
      </c>
      <c r="D32" s="53" t="s">
        <v>206</v>
      </c>
    </row>
    <row r="33" spans="1:4" x14ac:dyDescent="0.25">
      <c r="A33" s="56">
        <v>32</v>
      </c>
      <c r="B33" s="52" t="s">
        <v>475</v>
      </c>
      <c r="C33" s="71" t="s">
        <v>207</v>
      </c>
      <c r="D33" s="53" t="s">
        <v>208</v>
      </c>
    </row>
    <row r="34" spans="1:4" x14ac:dyDescent="0.25">
      <c r="A34" s="57">
        <v>33</v>
      </c>
      <c r="B34" s="51" t="s">
        <v>473</v>
      </c>
      <c r="C34" s="77" t="s">
        <v>209</v>
      </c>
      <c r="D34" s="51" t="s">
        <v>210</v>
      </c>
    </row>
    <row r="35" spans="1:4" x14ac:dyDescent="0.25">
      <c r="A35" s="57">
        <v>34</v>
      </c>
      <c r="B35" s="52" t="s">
        <v>473</v>
      </c>
      <c r="C35" s="71" t="s">
        <v>211</v>
      </c>
      <c r="D35" s="51" t="s">
        <v>212</v>
      </c>
    </row>
    <row r="36" spans="1:4" x14ac:dyDescent="0.25">
      <c r="A36" s="57">
        <v>35</v>
      </c>
      <c r="B36" s="52" t="s">
        <v>477</v>
      </c>
      <c r="C36" s="71" t="s">
        <v>213</v>
      </c>
      <c r="D36" s="51" t="s">
        <v>214</v>
      </c>
    </row>
    <row r="37" spans="1:4" x14ac:dyDescent="0.25">
      <c r="A37" s="56">
        <v>36</v>
      </c>
      <c r="B37" s="52" t="s">
        <v>478</v>
      </c>
      <c r="C37" s="71" t="s">
        <v>215</v>
      </c>
      <c r="D37" s="51" t="s">
        <v>216</v>
      </c>
    </row>
    <row r="38" spans="1:4" x14ac:dyDescent="0.25">
      <c r="A38" s="57">
        <v>37</v>
      </c>
      <c r="B38" s="83" t="s">
        <v>479</v>
      </c>
      <c r="C38" s="71" t="s">
        <v>217</v>
      </c>
      <c r="D38" s="51" t="s">
        <v>218</v>
      </c>
    </row>
    <row r="39" spans="1:4" x14ac:dyDescent="0.25">
      <c r="A39" s="57">
        <v>38</v>
      </c>
      <c r="B39" s="52" t="s">
        <v>480</v>
      </c>
      <c r="C39" s="71" t="s">
        <v>219</v>
      </c>
      <c r="D39" s="51" t="s">
        <v>220</v>
      </c>
    </row>
    <row r="40" spans="1:4" x14ac:dyDescent="0.25">
      <c r="A40" s="57">
        <v>39</v>
      </c>
      <c r="B40" s="52" t="s">
        <v>481</v>
      </c>
      <c r="C40" s="71" t="s">
        <v>221</v>
      </c>
      <c r="D40" s="51" t="s">
        <v>222</v>
      </c>
    </row>
    <row r="41" spans="1:4" x14ac:dyDescent="0.25">
      <c r="A41" s="57">
        <v>40</v>
      </c>
      <c r="B41" s="52" t="s">
        <v>473</v>
      </c>
      <c r="C41" s="71" t="s">
        <v>223</v>
      </c>
      <c r="D41" s="51" t="s">
        <v>224</v>
      </c>
    </row>
    <row r="42" spans="1:4" x14ac:dyDescent="0.25">
      <c r="A42" s="57">
        <v>41</v>
      </c>
      <c r="B42" s="52" t="s">
        <v>473</v>
      </c>
      <c r="C42" s="71" t="s">
        <v>225</v>
      </c>
      <c r="D42" s="51" t="s">
        <v>226</v>
      </c>
    </row>
    <row r="43" spans="1:4" x14ac:dyDescent="0.25">
      <c r="A43" s="60">
        <v>42</v>
      </c>
      <c r="B43" s="52" t="s">
        <v>482</v>
      </c>
      <c r="C43" s="71" t="s">
        <v>456</v>
      </c>
      <c r="D43" s="51" t="s">
        <v>227</v>
      </c>
    </row>
    <row r="44" spans="1:4" x14ac:dyDescent="0.25">
      <c r="A44" s="60">
        <v>44</v>
      </c>
      <c r="B44" s="52" t="s">
        <v>473</v>
      </c>
      <c r="C44" s="71" t="s">
        <v>228</v>
      </c>
      <c r="D44" s="51" t="s">
        <v>229</v>
      </c>
    </row>
    <row r="45" spans="1:4" x14ac:dyDescent="0.25">
      <c r="A45" s="57">
        <v>45</v>
      </c>
      <c r="B45" s="52" t="s">
        <v>483</v>
      </c>
      <c r="C45" s="71" t="s">
        <v>230</v>
      </c>
      <c r="D45" s="51" t="s">
        <v>231</v>
      </c>
    </row>
    <row r="46" spans="1:4" x14ac:dyDescent="0.25">
      <c r="A46" s="60">
        <v>46</v>
      </c>
      <c r="B46" s="51" t="s">
        <v>232</v>
      </c>
      <c r="C46" s="66" t="s">
        <v>233</v>
      </c>
      <c r="D46" s="51" t="s">
        <v>234</v>
      </c>
    </row>
    <row r="47" spans="1:4" x14ac:dyDescent="0.25">
      <c r="A47" s="57">
        <v>47</v>
      </c>
      <c r="B47" s="52" t="s">
        <v>473</v>
      </c>
      <c r="C47" s="84" t="s">
        <v>235</v>
      </c>
      <c r="D47" s="51" t="s">
        <v>236</v>
      </c>
    </row>
    <row r="48" spans="1:4" x14ac:dyDescent="0.25">
      <c r="A48" s="57">
        <v>49</v>
      </c>
      <c r="B48" s="52" t="s">
        <v>473</v>
      </c>
      <c r="C48" s="71" t="s">
        <v>237</v>
      </c>
      <c r="D48" s="51" t="s">
        <v>238</v>
      </c>
    </row>
    <row r="49" spans="1:4" x14ac:dyDescent="0.25">
      <c r="A49" s="57">
        <v>50</v>
      </c>
      <c r="B49" s="83" t="s">
        <v>479</v>
      </c>
      <c r="C49" s="71" t="s">
        <v>239</v>
      </c>
      <c r="D49" s="51" t="s">
        <v>240</v>
      </c>
    </row>
    <row r="50" spans="1:4" x14ac:dyDescent="0.25">
      <c r="A50" s="57">
        <v>51</v>
      </c>
      <c r="B50" s="52" t="s">
        <v>484</v>
      </c>
      <c r="C50" s="71" t="s">
        <v>241</v>
      </c>
      <c r="D50" s="51" t="s">
        <v>242</v>
      </c>
    </row>
    <row r="51" spans="1:4" x14ac:dyDescent="0.25">
      <c r="A51" s="57">
        <v>52</v>
      </c>
      <c r="B51" s="52" t="s">
        <v>485</v>
      </c>
      <c r="C51" s="71" t="s">
        <v>457</v>
      </c>
      <c r="D51" s="51" t="s">
        <v>243</v>
      </c>
    </row>
    <row r="52" spans="1:4" x14ac:dyDescent="0.25">
      <c r="A52" s="57">
        <v>53</v>
      </c>
      <c r="B52" s="52" t="s">
        <v>486</v>
      </c>
      <c r="C52" s="71" t="s">
        <v>244</v>
      </c>
      <c r="D52" s="51" t="s">
        <v>245</v>
      </c>
    </row>
    <row r="53" spans="1:4" x14ac:dyDescent="0.25">
      <c r="A53" s="57">
        <v>54</v>
      </c>
      <c r="B53" s="52" t="s">
        <v>487</v>
      </c>
      <c r="C53" s="71" t="s">
        <v>246</v>
      </c>
      <c r="D53" s="62" t="s">
        <v>247</v>
      </c>
    </row>
    <row r="54" spans="1:4" x14ac:dyDescent="0.25">
      <c r="A54" s="57">
        <v>55</v>
      </c>
      <c r="B54" s="52" t="s">
        <v>488</v>
      </c>
      <c r="C54" s="71" t="s">
        <v>248</v>
      </c>
      <c r="D54" s="51" t="s">
        <v>249</v>
      </c>
    </row>
    <row r="55" spans="1:4" x14ac:dyDescent="0.25">
      <c r="A55" s="57">
        <v>56</v>
      </c>
      <c r="B55" s="52" t="s">
        <v>489</v>
      </c>
      <c r="C55" s="71" t="s">
        <v>250</v>
      </c>
      <c r="D55" s="51" t="s">
        <v>251</v>
      </c>
    </row>
    <row r="56" spans="1:4" x14ac:dyDescent="0.25">
      <c r="A56" s="57">
        <v>57</v>
      </c>
      <c r="B56" s="52" t="s">
        <v>490</v>
      </c>
      <c r="C56" s="71" t="s">
        <v>252</v>
      </c>
      <c r="D56" s="51" t="s">
        <v>253</v>
      </c>
    </row>
    <row r="57" spans="1:4" x14ac:dyDescent="0.25">
      <c r="A57" s="57">
        <v>58</v>
      </c>
      <c r="B57" s="52" t="s">
        <v>491</v>
      </c>
      <c r="C57" s="71" t="s">
        <v>254</v>
      </c>
      <c r="D57" s="51" t="s">
        <v>255</v>
      </c>
    </row>
    <row r="58" spans="1:4" x14ac:dyDescent="0.25">
      <c r="A58" s="57">
        <v>59</v>
      </c>
      <c r="B58" s="52" t="s">
        <v>492</v>
      </c>
      <c r="C58" s="71" t="s">
        <v>256</v>
      </c>
      <c r="D58" s="51" t="s">
        <v>257</v>
      </c>
    </row>
    <row r="59" spans="1:4" x14ac:dyDescent="0.25">
      <c r="A59" s="57">
        <v>60</v>
      </c>
      <c r="B59" s="52" t="s">
        <v>493</v>
      </c>
      <c r="C59" s="71" t="s">
        <v>258</v>
      </c>
      <c r="D59" s="51" t="s">
        <v>259</v>
      </c>
    </row>
    <row r="60" spans="1:4" x14ac:dyDescent="0.25">
      <c r="A60" s="57">
        <v>61</v>
      </c>
      <c r="B60" s="52" t="s">
        <v>494</v>
      </c>
      <c r="C60" s="71" t="s">
        <v>260</v>
      </c>
      <c r="D60" s="51" t="s">
        <v>261</v>
      </c>
    </row>
    <row r="61" spans="1:4" x14ac:dyDescent="0.25">
      <c r="A61" s="57">
        <v>62</v>
      </c>
      <c r="B61" s="52" t="s">
        <v>495</v>
      </c>
      <c r="C61" s="71" t="s">
        <v>262</v>
      </c>
      <c r="D61" s="51" t="s">
        <v>263</v>
      </c>
    </row>
    <row r="62" spans="1:4" x14ac:dyDescent="0.25">
      <c r="A62" s="57">
        <v>63</v>
      </c>
      <c r="B62" s="52" t="s">
        <v>496</v>
      </c>
      <c r="C62" s="71" t="s">
        <v>264</v>
      </c>
      <c r="D62" s="51" t="s">
        <v>265</v>
      </c>
    </row>
    <row r="63" spans="1:4" x14ac:dyDescent="0.25">
      <c r="A63" s="57">
        <v>64</v>
      </c>
      <c r="B63" s="52" t="s">
        <v>473</v>
      </c>
      <c r="C63" s="71" t="s">
        <v>266</v>
      </c>
      <c r="D63" s="51" t="s">
        <v>267</v>
      </c>
    </row>
    <row r="64" spans="1:4" x14ac:dyDescent="0.25">
      <c r="A64" s="57">
        <v>65</v>
      </c>
      <c r="B64" s="52" t="s">
        <v>473</v>
      </c>
      <c r="C64" s="71" t="s">
        <v>268</v>
      </c>
      <c r="D64" s="51" t="s">
        <v>269</v>
      </c>
    </row>
    <row r="65" spans="1:4" x14ac:dyDescent="0.25">
      <c r="A65" s="57">
        <v>67</v>
      </c>
      <c r="B65" s="52" t="s">
        <v>497</v>
      </c>
      <c r="C65" s="71" t="s">
        <v>270</v>
      </c>
    </row>
    <row r="66" spans="1:4" x14ac:dyDescent="0.25">
      <c r="A66" s="57">
        <v>68</v>
      </c>
      <c r="B66" s="52" t="s">
        <v>498</v>
      </c>
      <c r="C66" s="71" t="s">
        <v>271</v>
      </c>
    </row>
    <row r="67" spans="1:4" x14ac:dyDescent="0.25">
      <c r="A67" s="57">
        <v>69</v>
      </c>
      <c r="B67" s="52" t="s">
        <v>499</v>
      </c>
      <c r="C67" s="71" t="s">
        <v>272</v>
      </c>
    </row>
    <row r="68" spans="1:4" x14ac:dyDescent="0.25">
      <c r="A68" s="57">
        <v>70</v>
      </c>
      <c r="B68" s="52" t="s">
        <v>500</v>
      </c>
      <c r="C68" s="71" t="s">
        <v>273</v>
      </c>
    </row>
    <row r="69" spans="1:4" x14ac:dyDescent="0.25">
      <c r="A69" s="57">
        <v>71</v>
      </c>
      <c r="B69" s="52" t="s">
        <v>473</v>
      </c>
      <c r="C69" s="71" t="s">
        <v>274</v>
      </c>
      <c r="D69" s="51" t="s">
        <v>275</v>
      </c>
    </row>
    <row r="70" spans="1:4" x14ac:dyDescent="0.25">
      <c r="A70" s="57">
        <v>72</v>
      </c>
      <c r="B70" s="52" t="s">
        <v>501</v>
      </c>
      <c r="C70" s="71" t="s">
        <v>458</v>
      </c>
      <c r="D70" s="51" t="s">
        <v>276</v>
      </c>
    </row>
    <row r="71" spans="1:4" x14ac:dyDescent="0.25">
      <c r="A71" s="57">
        <v>73</v>
      </c>
      <c r="B71" s="52" t="s">
        <v>504</v>
      </c>
      <c r="C71" s="71" t="s">
        <v>459</v>
      </c>
      <c r="D71" s="51" t="s">
        <v>277</v>
      </c>
    </row>
    <row r="72" spans="1:4" x14ac:dyDescent="0.25">
      <c r="A72" s="57">
        <v>74</v>
      </c>
      <c r="B72" s="52" t="s">
        <v>503</v>
      </c>
      <c r="C72" s="71" t="s">
        <v>502</v>
      </c>
      <c r="D72" s="51" t="s">
        <v>278</v>
      </c>
    </row>
    <row r="73" spans="1:4" x14ac:dyDescent="0.25">
      <c r="A73" s="57">
        <v>75</v>
      </c>
      <c r="B73" s="52" t="s">
        <v>515</v>
      </c>
      <c r="C73" s="71" t="s">
        <v>279</v>
      </c>
      <c r="D73" s="51" t="s">
        <v>280</v>
      </c>
    </row>
    <row r="74" spans="1:4" x14ac:dyDescent="0.25">
      <c r="A74" s="57">
        <v>76</v>
      </c>
      <c r="B74" s="52" t="s">
        <v>516</v>
      </c>
      <c r="C74" s="71" t="s">
        <v>281</v>
      </c>
      <c r="D74" s="51" t="s">
        <v>282</v>
      </c>
    </row>
    <row r="75" spans="1:4" x14ac:dyDescent="0.25">
      <c r="A75" s="57">
        <v>77</v>
      </c>
      <c r="B75" s="52" t="s">
        <v>517</v>
      </c>
      <c r="C75" s="71" t="s">
        <v>283</v>
      </c>
      <c r="D75" s="51" t="s">
        <v>284</v>
      </c>
    </row>
    <row r="76" spans="1:4" x14ac:dyDescent="0.25">
      <c r="A76" s="57">
        <v>78</v>
      </c>
      <c r="B76" s="52" t="s">
        <v>505</v>
      </c>
      <c r="C76" s="71" t="s">
        <v>460</v>
      </c>
      <c r="D76" s="53" t="s">
        <v>285</v>
      </c>
    </row>
    <row r="77" spans="1:4" x14ac:dyDescent="0.25">
      <c r="A77" s="57">
        <v>79</v>
      </c>
      <c r="B77" s="52" t="s">
        <v>512</v>
      </c>
      <c r="C77" s="71" t="s">
        <v>511</v>
      </c>
      <c r="D77" s="51" t="s">
        <v>286</v>
      </c>
    </row>
    <row r="78" spans="1:4" x14ac:dyDescent="0.25">
      <c r="A78" s="57">
        <v>80</v>
      </c>
      <c r="B78" s="52" t="s">
        <v>473</v>
      </c>
      <c r="C78" s="71" t="s">
        <v>160</v>
      </c>
      <c r="D78" s="51" t="s">
        <v>287</v>
      </c>
    </row>
    <row r="79" spans="1:4" x14ac:dyDescent="0.25">
      <c r="A79" s="57">
        <v>81</v>
      </c>
      <c r="B79" s="52" t="s">
        <v>473</v>
      </c>
      <c r="C79" s="71" t="s">
        <v>288</v>
      </c>
      <c r="D79" s="51" t="s">
        <v>289</v>
      </c>
    </row>
    <row r="80" spans="1:4" x14ac:dyDescent="0.25">
      <c r="A80" s="57">
        <v>82</v>
      </c>
      <c r="B80" s="52" t="s">
        <v>513</v>
      </c>
      <c r="C80" s="71" t="s">
        <v>461</v>
      </c>
      <c r="D80" s="51" t="s">
        <v>290</v>
      </c>
    </row>
    <row r="81" spans="1:4" x14ac:dyDescent="0.25">
      <c r="A81" s="57">
        <v>83</v>
      </c>
      <c r="B81" s="52" t="s">
        <v>291</v>
      </c>
      <c r="C81" s="77" t="s">
        <v>292</v>
      </c>
      <c r="D81" s="51" t="s">
        <v>293</v>
      </c>
    </row>
    <row r="82" spans="1:4" ht="18" x14ac:dyDescent="0.25">
      <c r="A82" s="57">
        <v>84</v>
      </c>
      <c r="B82" s="52" t="s">
        <v>510</v>
      </c>
      <c r="C82" s="71" t="s">
        <v>294</v>
      </c>
      <c r="D82" s="79"/>
    </row>
    <row r="83" spans="1:4" x14ac:dyDescent="0.25">
      <c r="A83" s="57">
        <v>85</v>
      </c>
      <c r="B83" s="51" t="s">
        <v>514</v>
      </c>
      <c r="C83" s="71" t="s">
        <v>295</v>
      </c>
      <c r="D83" s="51" t="s">
        <v>296</v>
      </c>
    </row>
    <row r="84" spans="1:4" x14ac:dyDescent="0.25">
      <c r="A84" s="57">
        <v>86</v>
      </c>
      <c r="B84" s="52" t="s">
        <v>509</v>
      </c>
      <c r="C84" s="71" t="s">
        <v>297</v>
      </c>
      <c r="D84" s="51" t="s">
        <v>298</v>
      </c>
    </row>
    <row r="85" spans="1:4" x14ac:dyDescent="0.25">
      <c r="A85" s="57">
        <v>87</v>
      </c>
      <c r="B85" s="52" t="s">
        <v>473</v>
      </c>
      <c r="C85" s="71" t="s">
        <v>299</v>
      </c>
      <c r="D85" s="51" t="s">
        <v>300</v>
      </c>
    </row>
    <row r="86" spans="1:4" x14ac:dyDescent="0.25">
      <c r="A86" s="57">
        <v>88</v>
      </c>
      <c r="B86" s="52" t="s">
        <v>473</v>
      </c>
      <c r="C86" s="71" t="s">
        <v>301</v>
      </c>
      <c r="D86" s="51" t="s">
        <v>302</v>
      </c>
    </row>
    <row r="87" spans="1:4" x14ac:dyDescent="0.25">
      <c r="A87" s="57">
        <v>89</v>
      </c>
      <c r="B87" s="52" t="s">
        <v>508</v>
      </c>
      <c r="C87" s="71" t="s">
        <v>303</v>
      </c>
      <c r="D87" s="51" t="s">
        <v>304</v>
      </c>
    </row>
    <row r="88" spans="1:4" x14ac:dyDescent="0.25">
      <c r="A88" s="57">
        <v>90</v>
      </c>
      <c r="B88" s="81" t="s">
        <v>305</v>
      </c>
      <c r="C88" s="71" t="s">
        <v>462</v>
      </c>
      <c r="D88" s="51" t="s">
        <v>306</v>
      </c>
    </row>
    <row r="89" spans="1:4" x14ac:dyDescent="0.25">
      <c r="A89" s="57">
        <v>91</v>
      </c>
      <c r="B89" s="52" t="s">
        <v>307</v>
      </c>
      <c r="C89" s="71" t="s">
        <v>463</v>
      </c>
      <c r="D89" s="51" t="s">
        <v>308</v>
      </c>
    </row>
    <row r="90" spans="1:4" x14ac:dyDescent="0.25">
      <c r="A90" s="57">
        <v>92</v>
      </c>
      <c r="B90" s="52" t="s">
        <v>507</v>
      </c>
      <c r="C90" s="71" t="s">
        <v>506</v>
      </c>
      <c r="D90" s="51" t="s">
        <v>309</v>
      </c>
    </row>
    <row r="91" spans="1:4" x14ac:dyDescent="0.25">
      <c r="A91" s="57">
        <v>93</v>
      </c>
      <c r="B91" s="80" t="s">
        <v>145</v>
      </c>
      <c r="C91" s="71" t="s">
        <v>310</v>
      </c>
      <c r="D91" s="51" t="s">
        <v>147</v>
      </c>
    </row>
    <row r="92" spans="1:4" x14ac:dyDescent="0.25">
      <c r="A92" s="57">
        <v>94</v>
      </c>
      <c r="B92" s="52" t="s">
        <v>311</v>
      </c>
      <c r="C92" s="71" t="s">
        <v>464</v>
      </c>
      <c r="D92" s="51" t="s">
        <v>312</v>
      </c>
    </row>
    <row r="93" spans="1:4" x14ac:dyDescent="0.25">
      <c r="A93" s="57">
        <v>95</v>
      </c>
      <c r="B93" s="52" t="s">
        <v>313</v>
      </c>
      <c r="C93" s="71" t="s">
        <v>465</v>
      </c>
      <c r="D93" s="51" t="s">
        <v>314</v>
      </c>
    </row>
  </sheetData>
  <autoFilter ref="A1:D66" xr:uid="{3232FE22-7259-4803-BA25-174E17CDF7BC}">
    <sortState xmlns:xlrd2="http://schemas.microsoft.com/office/spreadsheetml/2017/richdata2" ref="A2:D93">
      <sortCondition ref="A1:A66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054"/>
  <sheetViews>
    <sheetView zoomScaleNormal="100" workbookViewId="0">
      <selection activeCell="B123" sqref="B123"/>
    </sheetView>
  </sheetViews>
  <sheetFormatPr defaultColWidth="9.140625" defaultRowHeight="15.75" x14ac:dyDescent="0.25"/>
  <cols>
    <col min="1" max="1" width="12.42578125" style="18" bestFit="1" customWidth="1"/>
    <col min="2" max="2" width="46.5703125" style="16" bestFit="1" customWidth="1"/>
    <col min="3" max="3" width="27.85546875" style="16" customWidth="1"/>
    <col min="4" max="4" width="13.7109375" style="16" customWidth="1"/>
    <col min="5" max="6" width="25.28515625" style="16" bestFit="1" customWidth="1"/>
    <col min="7" max="7" width="21" style="16" bestFit="1" customWidth="1"/>
    <col min="8" max="9" width="11" style="16" bestFit="1" customWidth="1"/>
    <col min="10" max="10" width="12.140625" style="16" bestFit="1" customWidth="1"/>
    <col min="11" max="11" width="10.140625" style="16" bestFit="1" customWidth="1"/>
    <col min="12" max="12" width="11.85546875" style="16" bestFit="1" customWidth="1"/>
    <col min="13" max="16" width="7" style="16" bestFit="1" customWidth="1"/>
    <col min="17" max="32" width="8.140625" style="16" bestFit="1" customWidth="1"/>
    <col min="33" max="16384" width="9.140625" style="16"/>
  </cols>
  <sheetData>
    <row r="1" spans="1:33" s="32" customFormat="1" ht="16.5" thickBot="1" x14ac:dyDescent="0.3">
      <c r="A1" s="40" t="s">
        <v>315</v>
      </c>
      <c r="B1" s="31" t="s">
        <v>316</v>
      </c>
      <c r="C1" s="31" t="s">
        <v>317</v>
      </c>
      <c r="D1" s="31" t="s">
        <v>318</v>
      </c>
      <c r="E1" s="31" t="s">
        <v>319</v>
      </c>
      <c r="F1" s="31" t="s">
        <v>320</v>
      </c>
      <c r="G1" s="31" t="s">
        <v>321</v>
      </c>
      <c r="H1" s="31" t="s">
        <v>322</v>
      </c>
      <c r="I1" s="31" t="s">
        <v>323</v>
      </c>
      <c r="J1" s="31" t="s">
        <v>324</v>
      </c>
      <c r="K1" s="31" t="s">
        <v>325</v>
      </c>
      <c r="L1" s="31" t="s">
        <v>326</v>
      </c>
      <c r="M1" s="31" t="s">
        <v>327</v>
      </c>
      <c r="N1" s="31" t="s">
        <v>328</v>
      </c>
      <c r="O1" s="31" t="s">
        <v>329</v>
      </c>
      <c r="P1" s="31" t="s">
        <v>330</v>
      </c>
      <c r="Q1" s="31" t="s">
        <v>331</v>
      </c>
      <c r="R1" s="31" t="s">
        <v>332</v>
      </c>
      <c r="S1" s="31" t="s">
        <v>333</v>
      </c>
      <c r="T1" s="31" t="s">
        <v>334</v>
      </c>
      <c r="U1" s="31" t="s">
        <v>335</v>
      </c>
      <c r="V1" s="31" t="s">
        <v>336</v>
      </c>
      <c r="W1" s="31" t="s">
        <v>337</v>
      </c>
      <c r="X1" s="31" t="s">
        <v>338</v>
      </c>
      <c r="Y1" s="31" t="s">
        <v>339</v>
      </c>
      <c r="Z1" s="31" t="s">
        <v>340</v>
      </c>
      <c r="AA1" s="31" t="s">
        <v>341</v>
      </c>
      <c r="AB1" s="31" t="s">
        <v>342</v>
      </c>
      <c r="AC1" s="31" t="s">
        <v>343</v>
      </c>
      <c r="AD1" s="31" t="s">
        <v>344</v>
      </c>
      <c r="AE1" s="31" t="s">
        <v>345</v>
      </c>
      <c r="AF1" s="31" t="s">
        <v>346</v>
      </c>
      <c r="AG1" s="32" t="s">
        <v>347</v>
      </c>
    </row>
    <row r="2" spans="1:33" s="21" customFormat="1" x14ac:dyDescent="0.25">
      <c r="A2" s="58">
        <v>53</v>
      </c>
      <c r="B2" s="29" t="s">
        <v>348</v>
      </c>
      <c r="C2" s="30" t="s">
        <v>349</v>
      </c>
      <c r="D2" s="30">
        <v>100</v>
      </c>
      <c r="E2" s="30">
        <v>26</v>
      </c>
      <c r="F2" s="30"/>
      <c r="G2" s="30">
        <v>288.14999999999998</v>
      </c>
      <c r="H2" s="29">
        <v>-0.20784</v>
      </c>
      <c r="I2" s="29">
        <v>-0.54642999999999997</v>
      </c>
      <c r="J2" s="29">
        <v>-10.02116</v>
      </c>
      <c r="K2" s="29">
        <v>6.2255900000000004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</row>
    <row r="3" spans="1:33" s="21" customFormat="1" x14ac:dyDescent="0.25">
      <c r="A3" s="47">
        <v>53</v>
      </c>
      <c r="B3" s="20" t="s">
        <v>348</v>
      </c>
      <c r="C3" s="19" t="s">
        <v>349</v>
      </c>
      <c r="D3" s="19">
        <v>100</v>
      </c>
      <c r="E3" s="19">
        <v>26</v>
      </c>
      <c r="F3" s="19"/>
      <c r="G3" s="19">
        <v>298.14999999999998</v>
      </c>
      <c r="H3" s="20">
        <v>-0.12083000000000001</v>
      </c>
      <c r="I3" s="20">
        <v>-1.7358</v>
      </c>
      <c r="J3" s="20">
        <v>-5.4019599999999999</v>
      </c>
      <c r="K3" s="20">
        <v>-3.4052099999999998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spans="1:33" s="21" customFormat="1" x14ac:dyDescent="0.25">
      <c r="A4" s="47">
        <v>53</v>
      </c>
      <c r="B4" s="20" t="s">
        <v>348</v>
      </c>
      <c r="C4" s="19" t="s">
        <v>349</v>
      </c>
      <c r="D4" s="19">
        <v>100</v>
      </c>
      <c r="E4" s="19">
        <v>26</v>
      </c>
      <c r="F4" s="19"/>
      <c r="G4" s="19">
        <v>313.14999999999998</v>
      </c>
      <c r="H4" s="20">
        <v>-1.7576000000000001E-2</v>
      </c>
      <c r="I4" s="20">
        <v>-0.82318000000000002</v>
      </c>
      <c r="J4" s="20">
        <v>-7.4307999999999996</v>
      </c>
      <c r="K4" s="20">
        <v>2.4426899999999998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33" s="21" customFormat="1" x14ac:dyDescent="0.25">
      <c r="A5" s="47">
        <v>53</v>
      </c>
      <c r="B5" s="20" t="s">
        <v>348</v>
      </c>
      <c r="C5" s="19" t="s">
        <v>349</v>
      </c>
      <c r="D5" s="19">
        <v>100</v>
      </c>
      <c r="E5" s="19">
        <v>27</v>
      </c>
      <c r="F5" s="19"/>
      <c r="G5" s="19">
        <v>288.14999999999998</v>
      </c>
      <c r="H5" s="20">
        <v>0.18593000000000001</v>
      </c>
      <c r="I5" s="20">
        <v>-2.5392800000000002</v>
      </c>
      <c r="J5" s="20">
        <v>-12.332890000000001</v>
      </c>
      <c r="K5" s="20">
        <v>25.293240000000001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33" s="21" customFormat="1" x14ac:dyDescent="0.25">
      <c r="A6" s="47">
        <v>53</v>
      </c>
      <c r="B6" s="20" t="s">
        <v>348</v>
      </c>
      <c r="C6" s="19" t="s">
        <v>349</v>
      </c>
      <c r="D6" s="19">
        <v>100</v>
      </c>
      <c r="E6" s="19">
        <v>27</v>
      </c>
      <c r="F6" s="19"/>
      <c r="G6" s="19">
        <v>298.14999999999998</v>
      </c>
      <c r="H6" s="20">
        <v>0.12196</v>
      </c>
      <c r="I6" s="20">
        <v>-1.56975</v>
      </c>
      <c r="J6" s="20">
        <v>-12.67578</v>
      </c>
      <c r="K6" s="20">
        <v>18.31052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3" s="21" customFormat="1" x14ac:dyDescent="0.25">
      <c r="A7" s="47">
        <v>53</v>
      </c>
      <c r="B7" s="20" t="s">
        <v>348</v>
      </c>
      <c r="C7" s="19" t="s">
        <v>349</v>
      </c>
      <c r="D7" s="19">
        <v>100</v>
      </c>
      <c r="E7" s="19">
        <v>27</v>
      </c>
      <c r="F7" s="19"/>
      <c r="G7" s="19">
        <v>313.14999999999998</v>
      </c>
      <c r="H7" s="20">
        <v>-0.19599</v>
      </c>
      <c r="I7" s="20">
        <v>1.84561</v>
      </c>
      <c r="J7" s="20">
        <v>-18.962299999999999</v>
      </c>
      <c r="K7" s="20">
        <v>22.761289999999999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3" s="21" customFormat="1" x14ac:dyDescent="0.25">
      <c r="A8" s="47">
        <v>53</v>
      </c>
      <c r="B8" s="20" t="s">
        <v>348</v>
      </c>
      <c r="C8" s="19" t="s">
        <v>349</v>
      </c>
      <c r="D8" s="19">
        <v>100</v>
      </c>
      <c r="E8" s="19">
        <v>28</v>
      </c>
      <c r="F8" s="19"/>
      <c r="G8" s="19">
        <v>288.14999999999998</v>
      </c>
      <c r="H8" s="20">
        <v>0.66124000000000005</v>
      </c>
      <c r="I8" s="20">
        <v>-18.72616</v>
      </c>
      <c r="J8" s="20">
        <v>37.818260000000002</v>
      </c>
      <c r="K8" s="20">
        <v>-73.900999999999996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3" s="21" customFormat="1" x14ac:dyDescent="0.25">
      <c r="A9" s="47">
        <v>53</v>
      </c>
      <c r="B9" s="20" t="s">
        <v>348</v>
      </c>
      <c r="C9" s="19" t="s">
        <v>349</v>
      </c>
      <c r="D9" s="19">
        <v>100</v>
      </c>
      <c r="E9" s="19">
        <v>28</v>
      </c>
      <c r="F9" s="19"/>
      <c r="G9" s="19">
        <v>298.14999999999998</v>
      </c>
      <c r="H9" s="20">
        <v>8.5220000000000004E-2</v>
      </c>
      <c r="I9" s="20">
        <v>-5.8445600000000004</v>
      </c>
      <c r="J9" s="20">
        <v>-8.9270700000000005</v>
      </c>
      <c r="K9" s="20">
        <v>37.917169999999999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3" s="21" customFormat="1" x14ac:dyDescent="0.25">
      <c r="A10" s="47">
        <v>53</v>
      </c>
      <c r="B10" s="20" t="s">
        <v>348</v>
      </c>
      <c r="C10" s="19" t="s">
        <v>349</v>
      </c>
      <c r="D10" s="19">
        <v>100</v>
      </c>
      <c r="E10" s="19">
        <v>28</v>
      </c>
      <c r="F10" s="19"/>
      <c r="G10" s="19">
        <v>313.14999999999998</v>
      </c>
      <c r="H10" s="20">
        <v>-3.7109999999999997E-2</v>
      </c>
      <c r="I10" s="20">
        <v>-3.5478299999999998</v>
      </c>
      <c r="J10" s="20">
        <v>-12.97471</v>
      </c>
      <c r="K10" s="20">
        <v>34.335540000000002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3" s="21" customFormat="1" x14ac:dyDescent="0.25">
      <c r="A11" s="47">
        <v>53</v>
      </c>
      <c r="B11" s="20" t="s">
        <v>350</v>
      </c>
      <c r="C11" s="19" t="s">
        <v>349</v>
      </c>
      <c r="D11" s="19">
        <v>100</v>
      </c>
      <c r="E11" s="19">
        <v>26</v>
      </c>
      <c r="F11" s="19"/>
      <c r="G11" s="19">
        <v>288.14999999999998</v>
      </c>
      <c r="H11" s="20">
        <v>3.9370000000000002E-2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 t="s">
        <v>351</v>
      </c>
    </row>
    <row r="12" spans="1:33" s="21" customFormat="1" x14ac:dyDescent="0.25">
      <c r="A12" s="47">
        <v>53</v>
      </c>
      <c r="B12" s="20" t="s">
        <v>350</v>
      </c>
      <c r="C12" s="19" t="s">
        <v>349</v>
      </c>
      <c r="D12" s="19">
        <v>100</v>
      </c>
      <c r="E12" s="19">
        <v>26</v>
      </c>
      <c r="F12" s="20"/>
      <c r="G12" s="19">
        <v>298.14999999999998</v>
      </c>
      <c r="H12" s="20">
        <v>5.527E-2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1" t="s">
        <v>351</v>
      </c>
    </row>
    <row r="13" spans="1:33" s="21" customFormat="1" x14ac:dyDescent="0.25">
      <c r="A13" s="47">
        <v>53</v>
      </c>
      <c r="B13" s="20" t="s">
        <v>350</v>
      </c>
      <c r="C13" s="19" t="s">
        <v>349</v>
      </c>
      <c r="D13" s="19">
        <v>100</v>
      </c>
      <c r="E13" s="19">
        <v>26</v>
      </c>
      <c r="F13" s="20"/>
      <c r="G13" s="19">
        <v>313.14999999999998</v>
      </c>
      <c r="H13" s="20">
        <v>4.1540000000000001E-2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1" t="s">
        <v>351</v>
      </c>
    </row>
    <row r="14" spans="1:33" s="21" customFormat="1" x14ac:dyDescent="0.25">
      <c r="A14" s="47">
        <v>53</v>
      </c>
      <c r="B14" s="20" t="s">
        <v>350</v>
      </c>
      <c r="C14" s="19" t="s">
        <v>349</v>
      </c>
      <c r="D14" s="19">
        <v>100</v>
      </c>
      <c r="E14" s="19">
        <v>27</v>
      </c>
      <c r="F14" s="20"/>
      <c r="G14" s="19">
        <v>288.14999999999998</v>
      </c>
      <c r="H14" s="20">
        <v>4.9100000000000003E-3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1" t="s">
        <v>351</v>
      </c>
    </row>
    <row r="15" spans="1:33" s="21" customFormat="1" x14ac:dyDescent="0.25">
      <c r="A15" s="47">
        <v>53</v>
      </c>
      <c r="B15" s="20" t="s">
        <v>350</v>
      </c>
      <c r="C15" s="19" t="s">
        <v>349</v>
      </c>
      <c r="D15" s="19">
        <v>100</v>
      </c>
      <c r="E15" s="19">
        <v>27</v>
      </c>
      <c r="F15" s="20"/>
      <c r="G15" s="19">
        <v>298.14999999999998</v>
      </c>
      <c r="H15" s="20">
        <v>1.1000000000000001E-3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1" t="s">
        <v>351</v>
      </c>
    </row>
    <row r="16" spans="1:33" s="21" customFormat="1" x14ac:dyDescent="0.25">
      <c r="A16" s="47">
        <v>53</v>
      </c>
      <c r="B16" s="20" t="s">
        <v>350</v>
      </c>
      <c r="C16" s="19" t="s">
        <v>349</v>
      </c>
      <c r="D16" s="19">
        <v>100</v>
      </c>
      <c r="E16" s="19">
        <v>27</v>
      </c>
      <c r="F16" s="20"/>
      <c r="G16" s="19">
        <v>313.14999999999998</v>
      </c>
      <c r="H16" s="20">
        <v>0.12003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1" t="s">
        <v>351</v>
      </c>
    </row>
    <row r="17" spans="1:34" s="21" customFormat="1" x14ac:dyDescent="0.25">
      <c r="A17" s="47">
        <v>53</v>
      </c>
      <c r="B17" s="20" t="s">
        <v>350</v>
      </c>
      <c r="C17" s="19" t="s">
        <v>349</v>
      </c>
      <c r="D17" s="19">
        <v>100</v>
      </c>
      <c r="E17" s="19">
        <v>28</v>
      </c>
      <c r="F17" s="20"/>
      <c r="G17" s="19">
        <v>288.14999999999998</v>
      </c>
      <c r="H17" s="20">
        <v>1.6709999999999999E-2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1" t="s">
        <v>351</v>
      </c>
    </row>
    <row r="18" spans="1:34" s="21" customFormat="1" x14ac:dyDescent="0.25">
      <c r="A18" s="47">
        <v>53</v>
      </c>
      <c r="B18" s="20" t="s">
        <v>350</v>
      </c>
      <c r="C18" s="19" t="s">
        <v>349</v>
      </c>
      <c r="D18" s="19">
        <v>100</v>
      </c>
      <c r="E18" s="19">
        <v>28</v>
      </c>
      <c r="F18" s="20"/>
      <c r="G18" s="19">
        <v>298.14999999999998</v>
      </c>
      <c r="H18" s="20">
        <v>3.3509999999999998E-2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1" t="s">
        <v>351</v>
      </c>
    </row>
    <row r="19" spans="1:34" s="21" customFormat="1" x14ac:dyDescent="0.25">
      <c r="A19" s="47">
        <v>53</v>
      </c>
      <c r="B19" s="20" t="s">
        <v>350</v>
      </c>
      <c r="C19" s="19" t="s">
        <v>349</v>
      </c>
      <c r="D19" s="19">
        <v>100</v>
      </c>
      <c r="E19" s="19">
        <v>28</v>
      </c>
      <c r="F19" s="20"/>
      <c r="G19" s="19">
        <v>313.14999999999998</v>
      </c>
      <c r="H19" s="20">
        <v>0.17845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1" t="s">
        <v>351</v>
      </c>
    </row>
    <row r="20" spans="1:34" s="27" customFormat="1" x14ac:dyDescent="0.25">
      <c r="A20" s="47">
        <v>53</v>
      </c>
      <c r="B20" s="20" t="s">
        <v>352</v>
      </c>
      <c r="C20" s="19" t="s">
        <v>349</v>
      </c>
      <c r="D20" s="19">
        <v>100</v>
      </c>
      <c r="E20" s="19">
        <v>26</v>
      </c>
      <c r="F20" s="20"/>
      <c r="G20" s="19">
        <v>288.14999999999998</v>
      </c>
      <c r="H20" s="20">
        <v>6.3741199999999996</v>
      </c>
      <c r="I20" s="20">
        <v>0.52158000000000004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1" t="s">
        <v>353</v>
      </c>
      <c r="AH20" s="21" t="s">
        <v>354</v>
      </c>
    </row>
    <row r="21" spans="1:34" s="27" customFormat="1" x14ac:dyDescent="0.25">
      <c r="A21" s="47">
        <v>53</v>
      </c>
      <c r="B21" s="20" t="s">
        <v>352</v>
      </c>
      <c r="C21" s="19" t="s">
        <v>349</v>
      </c>
      <c r="D21" s="19">
        <v>100</v>
      </c>
      <c r="E21" s="19">
        <v>26</v>
      </c>
      <c r="F21" s="20"/>
      <c r="G21" s="19">
        <v>298.14999999999998</v>
      </c>
      <c r="H21" s="20">
        <v>5.8869499999999997</v>
      </c>
      <c r="I21" s="20">
        <v>0.58040999999999998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1" t="s">
        <v>353</v>
      </c>
      <c r="AH21" s="21" t="s">
        <v>354</v>
      </c>
    </row>
    <row r="22" spans="1:34" s="27" customFormat="1" x14ac:dyDescent="0.25">
      <c r="A22" s="47">
        <v>53</v>
      </c>
      <c r="B22" s="20" t="s">
        <v>352</v>
      </c>
      <c r="C22" s="19" t="s">
        <v>349</v>
      </c>
      <c r="D22" s="19">
        <v>100</v>
      </c>
      <c r="E22" s="19">
        <v>26</v>
      </c>
      <c r="F22" s="20"/>
      <c r="G22" s="19">
        <v>313.14999999999998</v>
      </c>
      <c r="H22" s="20">
        <v>4.8821399999999997</v>
      </c>
      <c r="I22" s="20">
        <v>0.48261999999999999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1" t="s">
        <v>353</v>
      </c>
      <c r="AH22" s="21" t="s">
        <v>354</v>
      </c>
    </row>
    <row r="23" spans="1:34" s="21" customFormat="1" x14ac:dyDescent="0.25">
      <c r="A23" s="47">
        <v>53</v>
      </c>
      <c r="B23" s="20" t="s">
        <v>352</v>
      </c>
      <c r="C23" s="19" t="s">
        <v>349</v>
      </c>
      <c r="D23" s="19">
        <v>100</v>
      </c>
      <c r="E23" s="19">
        <v>27</v>
      </c>
      <c r="F23" s="20"/>
      <c r="G23" s="19">
        <v>288.14999999999998</v>
      </c>
      <c r="H23" s="20">
        <v>5.8978000000000002</v>
      </c>
      <c r="I23" s="20">
        <v>0.32832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1" t="s">
        <v>353</v>
      </c>
      <c r="AH23" s="21" t="s">
        <v>354</v>
      </c>
    </row>
    <row r="24" spans="1:34" s="21" customFormat="1" x14ac:dyDescent="0.25">
      <c r="A24" s="47">
        <v>53</v>
      </c>
      <c r="B24" s="20" t="s">
        <v>352</v>
      </c>
      <c r="C24" s="19" t="s">
        <v>349</v>
      </c>
      <c r="D24" s="19">
        <v>100</v>
      </c>
      <c r="E24" s="19">
        <v>27</v>
      </c>
      <c r="F24" s="20"/>
      <c r="G24" s="19">
        <v>298.14999999999998</v>
      </c>
      <c r="H24" s="20">
        <v>4.7001299999999997</v>
      </c>
      <c r="I24" s="20">
        <v>0.21634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1" t="s">
        <v>353</v>
      </c>
      <c r="AH24" s="21" t="s">
        <v>354</v>
      </c>
    </row>
    <row r="25" spans="1:34" s="21" customFormat="1" x14ac:dyDescent="0.25">
      <c r="A25" s="47">
        <v>53</v>
      </c>
      <c r="B25" s="20" t="s">
        <v>352</v>
      </c>
      <c r="C25" s="19" t="s">
        <v>349</v>
      </c>
      <c r="D25" s="19">
        <v>100</v>
      </c>
      <c r="E25" s="19">
        <v>27</v>
      </c>
      <c r="F25" s="20"/>
      <c r="G25" s="19">
        <v>313.14999999999998</v>
      </c>
      <c r="H25" s="20">
        <v>4.7225900000000003</v>
      </c>
      <c r="I25" s="20">
        <v>0.59445999999999999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1" t="s">
        <v>353</v>
      </c>
      <c r="AH25" s="21" t="s">
        <v>354</v>
      </c>
    </row>
    <row r="26" spans="1:34" s="21" customFormat="1" x14ac:dyDescent="0.25">
      <c r="A26" s="47">
        <v>53</v>
      </c>
      <c r="B26" s="20" t="s">
        <v>352</v>
      </c>
      <c r="C26" s="19" t="s">
        <v>349</v>
      </c>
      <c r="D26" s="19">
        <v>100</v>
      </c>
      <c r="E26" s="19">
        <v>28</v>
      </c>
      <c r="F26" s="20"/>
      <c r="G26" s="19">
        <v>288.14999999999998</v>
      </c>
      <c r="H26" s="20">
        <v>14.45373</v>
      </c>
      <c r="I26" s="20">
        <v>0.64449999999999996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1" t="s">
        <v>353</v>
      </c>
      <c r="AH26" s="21" t="s">
        <v>354</v>
      </c>
    </row>
    <row r="27" spans="1:34" s="21" customFormat="1" x14ac:dyDescent="0.25">
      <c r="A27" s="47">
        <v>53</v>
      </c>
      <c r="B27" s="20" t="s">
        <v>352</v>
      </c>
      <c r="C27" s="19" t="s">
        <v>349</v>
      </c>
      <c r="D27" s="19">
        <v>100</v>
      </c>
      <c r="E27" s="19">
        <v>28</v>
      </c>
      <c r="F27" s="20"/>
      <c r="G27" s="19">
        <v>298.14999999999998</v>
      </c>
      <c r="H27" s="20">
        <v>9.0681799999999999</v>
      </c>
      <c r="I27" s="20">
        <v>0.63824999999999998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1" t="s">
        <v>353</v>
      </c>
      <c r="AH27" s="21" t="s">
        <v>354</v>
      </c>
    </row>
    <row r="28" spans="1:34" s="21" customFormat="1" x14ac:dyDescent="0.25">
      <c r="A28" s="47">
        <v>53</v>
      </c>
      <c r="B28" s="20" t="s">
        <v>352</v>
      </c>
      <c r="C28" s="19" t="s">
        <v>349</v>
      </c>
      <c r="D28" s="19">
        <v>100</v>
      </c>
      <c r="E28" s="19">
        <v>28</v>
      </c>
      <c r="F28" s="20"/>
      <c r="G28" s="19">
        <v>313.14999999999998</v>
      </c>
      <c r="H28" s="20">
        <v>4.2228899999999996</v>
      </c>
      <c r="I28" s="20">
        <v>0.81984000000000001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1" t="s">
        <v>353</v>
      </c>
      <c r="AH28" s="21" t="s">
        <v>354</v>
      </c>
    </row>
    <row r="29" spans="1:34" s="21" customFormat="1" x14ac:dyDescent="0.25">
      <c r="A29" s="59">
        <v>59</v>
      </c>
      <c r="B29" s="25" t="s">
        <v>355</v>
      </c>
      <c r="C29" s="26">
        <v>1.5</v>
      </c>
      <c r="D29" s="26" t="s">
        <v>349</v>
      </c>
      <c r="E29" s="26">
        <v>1</v>
      </c>
      <c r="F29" s="26"/>
      <c r="G29" s="26">
        <v>308.14999999999998</v>
      </c>
      <c r="H29" s="26">
        <v>2.2160000000000002</v>
      </c>
      <c r="I29" s="26">
        <v>-7.0000000000000007E-2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7" t="s">
        <v>356</v>
      </c>
      <c r="AH29" s="27"/>
    </row>
    <row r="30" spans="1:34" s="21" customFormat="1" x14ac:dyDescent="0.25">
      <c r="A30" s="59">
        <v>59</v>
      </c>
      <c r="B30" s="25" t="s">
        <v>355</v>
      </c>
      <c r="C30" s="26">
        <v>2</v>
      </c>
      <c r="D30" s="26" t="s">
        <v>349</v>
      </c>
      <c r="E30" s="26">
        <v>1</v>
      </c>
      <c r="F30" s="26"/>
      <c r="G30" s="26">
        <v>308.14999999999998</v>
      </c>
      <c r="H30" s="26">
        <v>2.0270000000000001</v>
      </c>
      <c r="I30" s="26">
        <v>-4.4999999999999998E-2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7"/>
      <c r="AH30" s="27"/>
    </row>
    <row r="31" spans="1:34" s="21" customFormat="1" x14ac:dyDescent="0.25">
      <c r="A31" s="59">
        <v>59</v>
      </c>
      <c r="B31" s="25" t="s">
        <v>355</v>
      </c>
      <c r="C31" s="26">
        <v>2.5</v>
      </c>
      <c r="D31" s="26" t="s">
        <v>349</v>
      </c>
      <c r="E31" s="26">
        <v>1</v>
      </c>
      <c r="F31" s="26"/>
      <c r="G31" s="26">
        <v>308.14999999999998</v>
      </c>
      <c r="H31" s="26">
        <v>1.835</v>
      </c>
      <c r="I31" s="26">
        <v>-6.0000000000000001E-3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7"/>
      <c r="AH31" s="27"/>
    </row>
    <row r="32" spans="1:34" s="21" customFormat="1" x14ac:dyDescent="0.25">
      <c r="A32" s="47">
        <v>61</v>
      </c>
      <c r="B32" s="20" t="s">
        <v>357</v>
      </c>
      <c r="C32" s="19" t="s">
        <v>349</v>
      </c>
      <c r="D32" s="19" t="s">
        <v>349</v>
      </c>
      <c r="E32" s="19">
        <v>21</v>
      </c>
      <c r="F32" s="19"/>
      <c r="G32" s="19">
        <v>283.14999999999998</v>
      </c>
      <c r="H32" s="19">
        <v>1.5381</v>
      </c>
      <c r="I32" s="28">
        <v>0.44240000000000002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1" t="s">
        <v>358</v>
      </c>
    </row>
    <row r="33" spans="1:32" s="21" customFormat="1" x14ac:dyDescent="0.25">
      <c r="A33" s="47">
        <v>61</v>
      </c>
      <c r="B33" s="20" t="s">
        <v>357</v>
      </c>
      <c r="C33" s="19" t="s">
        <v>349</v>
      </c>
      <c r="D33" s="19" t="s">
        <v>349</v>
      </c>
      <c r="E33" s="19">
        <v>21</v>
      </c>
      <c r="F33" s="19"/>
      <c r="G33" s="19">
        <v>283.14999999999998</v>
      </c>
      <c r="H33" s="19">
        <v>1.3247</v>
      </c>
      <c r="I33" s="19">
        <v>0.4904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s="21" customFormat="1" x14ac:dyDescent="0.25">
      <c r="A34" s="47">
        <v>61</v>
      </c>
      <c r="B34" s="20" t="s">
        <v>357</v>
      </c>
      <c r="C34" s="19" t="s">
        <v>349</v>
      </c>
      <c r="D34" s="19" t="s">
        <v>349</v>
      </c>
      <c r="E34" s="19">
        <v>21</v>
      </c>
      <c r="F34" s="19"/>
      <c r="G34" s="19">
        <v>283.14999999999998</v>
      </c>
      <c r="H34" s="28">
        <v>1.3655999999999999</v>
      </c>
      <c r="I34" s="19">
        <v>0.39660000000000001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s="21" customFormat="1" x14ac:dyDescent="0.25">
      <c r="A35" s="47">
        <v>61</v>
      </c>
      <c r="B35" s="20" t="s">
        <v>357</v>
      </c>
      <c r="C35" s="19" t="s">
        <v>349</v>
      </c>
      <c r="D35" s="19" t="s">
        <v>349</v>
      </c>
      <c r="E35" s="19">
        <v>23</v>
      </c>
      <c r="F35" s="19"/>
      <c r="G35" s="19">
        <v>298.14999999999998</v>
      </c>
      <c r="H35" s="19">
        <v>1.2922</v>
      </c>
      <c r="I35" s="19">
        <v>0.4002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s="21" customFormat="1" x14ac:dyDescent="0.25">
      <c r="A36" s="47">
        <v>61</v>
      </c>
      <c r="B36" s="20" t="s">
        <v>357</v>
      </c>
      <c r="C36" s="19" t="s">
        <v>349</v>
      </c>
      <c r="D36" s="19" t="s">
        <v>349</v>
      </c>
      <c r="E36" s="19">
        <v>23</v>
      </c>
      <c r="F36" s="19"/>
      <c r="G36" s="19">
        <v>298.14999999999998</v>
      </c>
      <c r="H36" s="19">
        <v>0.90720000000000001</v>
      </c>
      <c r="I36" s="19">
        <v>0.46860000000000002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s="21" customFormat="1" x14ac:dyDescent="0.25">
      <c r="A37" s="47">
        <v>61</v>
      </c>
      <c r="B37" s="20" t="s">
        <v>357</v>
      </c>
      <c r="C37" s="19" t="s">
        <v>349</v>
      </c>
      <c r="D37" s="19" t="s">
        <v>349</v>
      </c>
      <c r="E37" s="19">
        <v>23</v>
      </c>
      <c r="F37" s="19"/>
      <c r="G37" s="19">
        <v>298.14999999999998</v>
      </c>
      <c r="H37" s="19">
        <v>1.1755</v>
      </c>
      <c r="I37" s="19">
        <v>0.27279999999999999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32" s="21" customFormat="1" x14ac:dyDescent="0.25">
      <c r="A38" s="47">
        <v>61</v>
      </c>
      <c r="B38" s="20" t="s">
        <v>357</v>
      </c>
      <c r="C38" s="19" t="s">
        <v>349</v>
      </c>
      <c r="D38" s="19" t="s">
        <v>349</v>
      </c>
      <c r="E38" s="19">
        <v>24</v>
      </c>
      <c r="F38" s="19"/>
      <c r="G38" s="19">
        <v>313.14999999999998</v>
      </c>
      <c r="H38" s="19">
        <v>1.2204999999999999</v>
      </c>
      <c r="I38" s="19">
        <v>0.4037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s="21" customFormat="1" x14ac:dyDescent="0.25">
      <c r="A39" s="47">
        <v>61</v>
      </c>
      <c r="B39" s="20" t="s">
        <v>357</v>
      </c>
      <c r="C39" s="19" t="s">
        <v>349</v>
      </c>
      <c r="D39" s="19" t="s">
        <v>349</v>
      </c>
      <c r="E39" s="19">
        <v>24</v>
      </c>
      <c r="F39" s="19"/>
      <c r="G39" s="19">
        <v>313.14999999999998</v>
      </c>
      <c r="H39" s="19">
        <v>1.0972</v>
      </c>
      <c r="I39" s="28">
        <v>0.41399999999999998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s="21" customFormat="1" x14ac:dyDescent="0.25">
      <c r="A40" s="47">
        <v>61</v>
      </c>
      <c r="B40" s="20" t="s">
        <v>357</v>
      </c>
      <c r="C40" s="19" t="s">
        <v>349</v>
      </c>
      <c r="D40" s="19" t="s">
        <v>349</v>
      </c>
      <c r="E40" s="19">
        <v>24</v>
      </c>
      <c r="F40" s="19"/>
      <c r="G40" s="19">
        <v>313.14999999999998</v>
      </c>
      <c r="H40" s="19">
        <v>0.94540000000000002</v>
      </c>
      <c r="I40" s="19">
        <v>0.3755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s="21" customFormat="1" x14ac:dyDescent="0.25">
      <c r="A41" s="47">
        <v>61</v>
      </c>
      <c r="B41" s="20" t="s">
        <v>359</v>
      </c>
      <c r="C41" s="19" t="s">
        <v>349</v>
      </c>
      <c r="D41" s="19" t="s">
        <v>349</v>
      </c>
      <c r="E41" s="19">
        <v>21</v>
      </c>
      <c r="F41" s="19"/>
      <c r="G41" s="19">
        <v>283.14999999999998</v>
      </c>
      <c r="H41" s="19" t="s">
        <v>360</v>
      </c>
      <c r="I41" s="19">
        <v>1.7598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1:32" s="21" customFormat="1" x14ac:dyDescent="0.25">
      <c r="A42" s="47">
        <v>61</v>
      </c>
      <c r="B42" s="20" t="s">
        <v>359</v>
      </c>
      <c r="C42" s="19" t="s">
        <v>349</v>
      </c>
      <c r="D42" s="19" t="s">
        <v>349</v>
      </c>
      <c r="E42" s="19">
        <v>21</v>
      </c>
      <c r="F42" s="19"/>
      <c r="G42" s="19">
        <v>283.14999999999998</v>
      </c>
      <c r="H42" s="19">
        <v>0.78680000000000005</v>
      </c>
      <c r="I42" s="19">
        <v>1.7788999999999999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 s="21" customFormat="1" x14ac:dyDescent="0.25">
      <c r="A43" s="47">
        <v>61</v>
      </c>
      <c r="B43" s="20" t="s">
        <v>359</v>
      </c>
      <c r="C43" s="19" t="s">
        <v>349</v>
      </c>
      <c r="D43" s="19" t="s">
        <v>349</v>
      </c>
      <c r="E43" s="19">
        <v>21</v>
      </c>
      <c r="F43" s="19"/>
      <c r="G43" s="19">
        <v>283.14999999999998</v>
      </c>
      <c r="H43" s="19">
        <v>0.75419999999999998</v>
      </c>
      <c r="I43" s="19">
        <v>2.0154000000000001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1:32" s="21" customFormat="1" x14ac:dyDescent="0.25">
      <c r="A44" s="47">
        <v>61</v>
      </c>
      <c r="B44" s="20" t="s">
        <v>359</v>
      </c>
      <c r="C44" s="19" t="s">
        <v>349</v>
      </c>
      <c r="D44" s="19" t="s">
        <v>349</v>
      </c>
      <c r="E44" s="19">
        <v>23</v>
      </c>
      <c r="F44" s="19"/>
      <c r="G44" s="19">
        <v>298.14999999999998</v>
      </c>
      <c r="H44" s="19">
        <v>0.73119999999999996</v>
      </c>
      <c r="I44" s="19">
        <v>2.1701999999999999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1:32" s="21" customFormat="1" x14ac:dyDescent="0.25">
      <c r="A45" s="47">
        <v>61</v>
      </c>
      <c r="B45" s="20" t="s">
        <v>359</v>
      </c>
      <c r="C45" s="19" t="s">
        <v>349</v>
      </c>
      <c r="D45" s="19" t="s">
        <v>349</v>
      </c>
      <c r="E45" s="19">
        <v>23</v>
      </c>
      <c r="F45" s="19"/>
      <c r="G45" s="19">
        <v>298.14999999999998</v>
      </c>
      <c r="H45" s="19">
        <v>1.1487000000000001</v>
      </c>
      <c r="I45" s="19">
        <v>2.3689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s="21" customFormat="1" x14ac:dyDescent="0.25">
      <c r="A46" s="47">
        <v>61</v>
      </c>
      <c r="B46" s="20" t="s">
        <v>359</v>
      </c>
      <c r="C46" s="19" t="s">
        <v>349</v>
      </c>
      <c r="D46" s="19" t="s">
        <v>349</v>
      </c>
      <c r="E46" s="19">
        <v>23</v>
      </c>
      <c r="F46" s="19"/>
      <c r="G46" s="19">
        <v>298.14999999999998</v>
      </c>
      <c r="H46" s="19">
        <v>0.85840000000000005</v>
      </c>
      <c r="I46" s="19">
        <v>3.0937000000000001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s="21" customFormat="1" x14ac:dyDescent="0.25">
      <c r="A47" s="47">
        <v>61</v>
      </c>
      <c r="B47" s="20" t="s">
        <v>359</v>
      </c>
      <c r="C47" s="19" t="s">
        <v>349</v>
      </c>
      <c r="D47" s="19" t="s">
        <v>349</v>
      </c>
      <c r="E47" s="19">
        <v>24</v>
      </c>
      <c r="F47" s="19"/>
      <c r="G47" s="19">
        <v>313.14999999999998</v>
      </c>
      <c r="H47" s="19">
        <v>0.80669999999999997</v>
      </c>
      <c r="I47" s="19">
        <v>2.2235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32" s="21" customFormat="1" x14ac:dyDescent="0.25">
      <c r="A48" s="47">
        <v>61</v>
      </c>
      <c r="B48" s="20" t="s">
        <v>359</v>
      </c>
      <c r="C48" s="19" t="s">
        <v>349</v>
      </c>
      <c r="D48" s="19" t="s">
        <v>349</v>
      </c>
      <c r="E48" s="19">
        <v>24</v>
      </c>
      <c r="F48" s="19"/>
      <c r="G48" s="19">
        <v>313.14999999999998</v>
      </c>
      <c r="H48" s="28">
        <v>0.89900000000000002</v>
      </c>
      <c r="I48" s="19">
        <v>2.3534999999999999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3" s="21" customFormat="1" x14ac:dyDescent="0.25">
      <c r="A49" s="47">
        <v>61</v>
      </c>
      <c r="B49" s="20" t="s">
        <v>359</v>
      </c>
      <c r="C49" s="19" t="s">
        <v>349</v>
      </c>
      <c r="D49" s="19" t="s">
        <v>349</v>
      </c>
      <c r="E49" s="19">
        <v>24</v>
      </c>
      <c r="F49" s="19"/>
      <c r="G49" s="19">
        <v>313.14999999999998</v>
      </c>
      <c r="H49" s="28">
        <v>1.081</v>
      </c>
      <c r="I49" s="19">
        <v>2.8999000000000001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33" s="24" customFormat="1" x14ac:dyDescent="0.25">
      <c r="A50" s="41">
        <v>63</v>
      </c>
      <c r="B50" s="22" t="s">
        <v>361</v>
      </c>
      <c r="C50" s="23" t="s">
        <v>349</v>
      </c>
      <c r="D50" s="23">
        <v>100</v>
      </c>
      <c r="E50" s="23">
        <v>17</v>
      </c>
      <c r="F50" s="22"/>
      <c r="G50" s="23">
        <v>293.14999999999998</v>
      </c>
      <c r="H50" s="23">
        <v>0.6401</v>
      </c>
      <c r="I50" s="23">
        <v>-5.7009999999999996</v>
      </c>
      <c r="J50" s="23">
        <v>2139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 t="s">
        <v>362</v>
      </c>
    </row>
    <row r="51" spans="1:33" s="24" customFormat="1" x14ac:dyDescent="0.25">
      <c r="A51" s="41">
        <v>63</v>
      </c>
      <c r="B51" s="22" t="s">
        <v>361</v>
      </c>
      <c r="C51" s="23" t="s">
        <v>349</v>
      </c>
      <c r="D51" s="23">
        <v>100</v>
      </c>
      <c r="E51" s="23">
        <v>17</v>
      </c>
      <c r="F51" s="22"/>
      <c r="G51" s="23">
        <v>308.14999999999998</v>
      </c>
      <c r="H51" s="23">
        <v>0.54590000000000005</v>
      </c>
      <c r="I51" s="23">
        <v>-4.0330000000000004</v>
      </c>
      <c r="J51" s="23">
        <v>12550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  <row r="52" spans="1:33" s="24" customFormat="1" x14ac:dyDescent="0.25">
      <c r="A52" s="41">
        <v>63</v>
      </c>
      <c r="B52" s="22" t="s">
        <v>361</v>
      </c>
      <c r="C52" s="23" t="s">
        <v>349</v>
      </c>
      <c r="D52" s="23">
        <v>100</v>
      </c>
      <c r="E52" s="23">
        <v>17</v>
      </c>
      <c r="F52" s="22"/>
      <c r="G52" s="23">
        <v>278.14999999999998</v>
      </c>
      <c r="H52" s="23">
        <v>1.17</v>
      </c>
      <c r="I52" s="23">
        <v>-6.22</v>
      </c>
      <c r="J52" s="23">
        <v>645.1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 spans="1:33" s="24" customFormat="1" x14ac:dyDescent="0.25">
      <c r="A53" s="41">
        <v>63</v>
      </c>
      <c r="B53" s="22" t="s">
        <v>361</v>
      </c>
      <c r="C53" s="23" t="s">
        <v>349</v>
      </c>
      <c r="D53" s="23">
        <v>100</v>
      </c>
      <c r="E53" s="23">
        <v>17</v>
      </c>
      <c r="F53" s="22"/>
      <c r="G53" s="23">
        <v>293.14999999999998</v>
      </c>
      <c r="H53" s="23">
        <v>1.02</v>
      </c>
      <c r="I53" s="23">
        <v>-5.7439999999999998</v>
      </c>
      <c r="J53" s="23">
        <v>612.4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 spans="1:33" s="24" customFormat="1" x14ac:dyDescent="0.25">
      <c r="A54" s="41">
        <v>63</v>
      </c>
      <c r="B54" s="22" t="s">
        <v>361</v>
      </c>
      <c r="C54" s="23" t="s">
        <v>349</v>
      </c>
      <c r="D54" s="23">
        <v>100</v>
      </c>
      <c r="E54" s="23">
        <v>17</v>
      </c>
      <c r="F54" s="22"/>
      <c r="G54" s="23">
        <v>308.14999999999998</v>
      </c>
      <c r="H54" s="23">
        <v>0.95989999999999998</v>
      </c>
      <c r="I54" s="23">
        <v>-5.282</v>
      </c>
      <c r="J54" s="23">
        <v>830.7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 spans="1:33" s="24" customFormat="1" x14ac:dyDescent="0.25">
      <c r="A55" s="41">
        <v>63</v>
      </c>
      <c r="B55" s="22" t="s">
        <v>361</v>
      </c>
      <c r="C55" s="23" t="s">
        <v>349</v>
      </c>
      <c r="D55" s="23">
        <v>100</v>
      </c>
      <c r="E55" s="23">
        <v>1</v>
      </c>
      <c r="F55" s="22"/>
      <c r="G55" s="23">
        <v>293.14999999999998</v>
      </c>
      <c r="H55" s="23">
        <v>0.62770000000000004</v>
      </c>
      <c r="I55" s="23">
        <v>-4.7489999999999997</v>
      </c>
      <c r="J55" s="23">
        <v>1731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6" spans="1:33" s="24" customFormat="1" x14ac:dyDescent="0.25">
      <c r="A56" s="41">
        <v>63</v>
      </c>
      <c r="B56" s="22" t="s">
        <v>361</v>
      </c>
      <c r="C56" s="23" t="s">
        <v>349</v>
      </c>
      <c r="D56" s="23">
        <v>100</v>
      </c>
      <c r="E56" s="23">
        <v>1</v>
      </c>
      <c r="F56" s="22"/>
      <c r="G56" s="23">
        <v>308.14999999999998</v>
      </c>
      <c r="H56" s="23">
        <v>0.77</v>
      </c>
      <c r="I56" s="23">
        <v>-5.5919999999999996</v>
      </c>
      <c r="J56" s="23">
        <v>2692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 spans="1:33" s="24" customFormat="1" x14ac:dyDescent="0.25">
      <c r="A57" s="41">
        <v>63</v>
      </c>
      <c r="B57" s="22" t="s">
        <v>361</v>
      </c>
      <c r="C57" s="23" t="s">
        <v>349</v>
      </c>
      <c r="D57" s="23">
        <v>100</v>
      </c>
      <c r="E57" s="23">
        <v>1</v>
      </c>
      <c r="F57" s="22"/>
      <c r="G57" s="23">
        <v>278.14999999999998</v>
      </c>
      <c r="H57" s="23">
        <v>0.63180000000000003</v>
      </c>
      <c r="I57" s="23">
        <v>-3.036</v>
      </c>
      <c r="J57" s="23">
        <v>684.5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 spans="1:33" s="24" customFormat="1" x14ac:dyDescent="0.25">
      <c r="A58" s="41">
        <v>63</v>
      </c>
      <c r="B58" s="22" t="s">
        <v>361</v>
      </c>
      <c r="C58" s="23" t="s">
        <v>349</v>
      </c>
      <c r="D58" s="23">
        <v>100</v>
      </c>
      <c r="E58" s="23">
        <v>1</v>
      </c>
      <c r="F58" s="22"/>
      <c r="G58" s="23">
        <v>293.14999999999998</v>
      </c>
      <c r="H58" s="23">
        <v>0.69020000000000004</v>
      </c>
      <c r="I58" s="23">
        <v>-3.3879999999999999</v>
      </c>
      <c r="J58" s="23">
        <v>858.9</v>
      </c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spans="1:33" s="24" customFormat="1" x14ac:dyDescent="0.25">
      <c r="A59" s="41">
        <v>63</v>
      </c>
      <c r="B59" s="22" t="s">
        <v>361</v>
      </c>
      <c r="C59" s="23" t="s">
        <v>349</v>
      </c>
      <c r="D59" s="23">
        <v>100</v>
      </c>
      <c r="E59" s="23">
        <v>1</v>
      </c>
      <c r="F59" s="22"/>
      <c r="G59" s="23">
        <v>308.14999999999998</v>
      </c>
      <c r="H59" s="23">
        <v>0.81879999999999997</v>
      </c>
      <c r="I59" s="23">
        <v>-4.4859999999999998</v>
      </c>
      <c r="J59" s="23">
        <v>1118</v>
      </c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spans="1:33" s="21" customFormat="1" x14ac:dyDescent="0.25">
      <c r="A60" s="47">
        <v>63</v>
      </c>
      <c r="B60" s="20" t="s">
        <v>363</v>
      </c>
      <c r="C60" s="19" t="s">
        <v>349</v>
      </c>
      <c r="D60" s="19">
        <v>100</v>
      </c>
      <c r="E60" s="19">
        <v>17</v>
      </c>
      <c r="F60" s="20"/>
      <c r="G60" s="19">
        <v>293.14999999999998</v>
      </c>
      <c r="H60" s="19">
        <v>10.098599999999999</v>
      </c>
      <c r="I60" s="19">
        <v>0.99039999999999995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 t="s">
        <v>364</v>
      </c>
    </row>
    <row r="61" spans="1:33" s="21" customFormat="1" x14ac:dyDescent="0.25">
      <c r="A61" s="47">
        <v>63</v>
      </c>
      <c r="B61" s="20" t="s">
        <v>363</v>
      </c>
      <c r="C61" s="19" t="s">
        <v>349</v>
      </c>
      <c r="D61" s="19">
        <v>100</v>
      </c>
      <c r="E61" s="19">
        <v>17</v>
      </c>
      <c r="F61" s="20"/>
      <c r="G61" s="19">
        <v>308.14999999999998</v>
      </c>
      <c r="H61" s="19">
        <v>11.2956</v>
      </c>
      <c r="I61" s="19">
        <v>1.5076000000000001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spans="1:33" s="21" customFormat="1" x14ac:dyDescent="0.25">
      <c r="A62" s="47">
        <v>63</v>
      </c>
      <c r="B62" s="20" t="s">
        <v>363</v>
      </c>
      <c r="C62" s="19" t="s">
        <v>349</v>
      </c>
      <c r="D62" s="19">
        <v>100</v>
      </c>
      <c r="E62" s="19">
        <v>17</v>
      </c>
      <c r="F62" s="20"/>
      <c r="G62" s="19">
        <v>278.14999999999998</v>
      </c>
      <c r="H62" s="19">
        <v>7.1021000000000001</v>
      </c>
      <c r="I62" s="19">
        <v>0.66120000000000001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spans="1:33" s="21" customFormat="1" x14ac:dyDescent="0.25">
      <c r="A63" s="47">
        <v>63</v>
      </c>
      <c r="B63" s="20" t="s">
        <v>363</v>
      </c>
      <c r="C63" s="19" t="s">
        <v>349</v>
      </c>
      <c r="D63" s="19">
        <v>100</v>
      </c>
      <c r="E63" s="19">
        <v>17</v>
      </c>
      <c r="F63" s="20"/>
      <c r="G63" s="19">
        <v>293.14999999999998</v>
      </c>
      <c r="H63" s="19">
        <v>7.7904999999999998</v>
      </c>
      <c r="I63" s="19">
        <v>0.99670000000000003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spans="1:33" s="21" customFormat="1" x14ac:dyDescent="0.25">
      <c r="A64" s="47">
        <v>63</v>
      </c>
      <c r="B64" s="20" t="s">
        <v>363</v>
      </c>
      <c r="C64" s="19" t="s">
        <v>349</v>
      </c>
      <c r="D64" s="19">
        <v>100</v>
      </c>
      <c r="E64" s="19">
        <v>17</v>
      </c>
      <c r="F64" s="20"/>
      <c r="G64" s="19">
        <v>308.14999999999998</v>
      </c>
      <c r="H64" s="19">
        <v>8.1959999999999997</v>
      </c>
      <c r="I64" s="19">
        <v>1.2891999999999999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spans="1:33" s="21" customFormat="1" x14ac:dyDescent="0.25">
      <c r="A65" s="47">
        <v>63</v>
      </c>
      <c r="B65" s="20" t="s">
        <v>363</v>
      </c>
      <c r="C65" s="19" t="s">
        <v>349</v>
      </c>
      <c r="D65" s="19">
        <v>100</v>
      </c>
      <c r="E65" s="19">
        <v>1</v>
      </c>
      <c r="F65" s="20"/>
      <c r="G65" s="19">
        <v>293.14999999999998</v>
      </c>
      <c r="H65" s="19">
        <v>7.4598000000000004</v>
      </c>
      <c r="I65" s="19">
        <v>0.49840000000000001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spans="1:33" s="21" customFormat="1" x14ac:dyDescent="0.25">
      <c r="A66" s="47">
        <v>63</v>
      </c>
      <c r="B66" s="20" t="s">
        <v>363</v>
      </c>
      <c r="C66" s="19" t="s">
        <v>349</v>
      </c>
      <c r="D66" s="19">
        <v>100</v>
      </c>
      <c r="E66" s="19">
        <v>1</v>
      </c>
      <c r="F66" s="20"/>
      <c r="G66" s="19">
        <v>308.14999999999998</v>
      </c>
      <c r="H66" s="19">
        <v>7.7674000000000003</v>
      </c>
      <c r="I66" s="19">
        <v>0.76910000000000001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spans="1:33" s="21" customFormat="1" x14ac:dyDescent="0.25">
      <c r="A67" s="47">
        <v>63</v>
      </c>
      <c r="B67" s="20" t="s">
        <v>363</v>
      </c>
      <c r="C67" s="19" t="s">
        <v>349</v>
      </c>
      <c r="D67" s="19">
        <v>100</v>
      </c>
      <c r="E67" s="19">
        <v>1</v>
      </c>
      <c r="F67" s="20"/>
      <c r="G67" s="19">
        <v>278.14999999999998</v>
      </c>
      <c r="H67" s="19">
        <v>4.8423999999999996</v>
      </c>
      <c r="I67" s="19">
        <v>0.1855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spans="1:33" s="21" customFormat="1" x14ac:dyDescent="0.25">
      <c r="A68" s="47">
        <v>63</v>
      </c>
      <c r="B68" s="20" t="s">
        <v>363</v>
      </c>
      <c r="C68" s="19" t="s">
        <v>349</v>
      </c>
      <c r="D68" s="19">
        <v>100</v>
      </c>
      <c r="E68" s="19">
        <v>1</v>
      </c>
      <c r="F68" s="20"/>
      <c r="G68" s="19">
        <v>293.14999999999998</v>
      </c>
      <c r="H68" s="19">
        <v>6.1162999999999998</v>
      </c>
      <c r="I68" s="19">
        <v>0.59299999999999997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spans="1:33" s="21" customFormat="1" x14ac:dyDescent="0.25">
      <c r="A69" s="47">
        <v>63</v>
      </c>
      <c r="B69" s="20" t="s">
        <v>363</v>
      </c>
      <c r="C69" s="19" t="s">
        <v>349</v>
      </c>
      <c r="D69" s="19">
        <v>100</v>
      </c>
      <c r="E69" s="19">
        <v>1</v>
      </c>
      <c r="F69" s="20"/>
      <c r="G69" s="19">
        <v>308.14999999999998</v>
      </c>
      <c r="H69" s="19">
        <v>8.0873000000000008</v>
      </c>
      <c r="I69" s="19">
        <v>1.3368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spans="1:33" x14ac:dyDescent="0.25">
      <c r="A70" s="18">
        <v>57</v>
      </c>
      <c r="B70" s="17" t="s">
        <v>350</v>
      </c>
      <c r="C70" s="67" t="s">
        <v>349</v>
      </c>
      <c r="D70" s="67" t="s">
        <v>349</v>
      </c>
      <c r="E70" s="67">
        <v>33</v>
      </c>
      <c r="F70" s="67">
        <v>22</v>
      </c>
      <c r="G70" s="67">
        <v>283.14999999999998</v>
      </c>
      <c r="H70" s="67">
        <v>0.61085999999999996</v>
      </c>
      <c r="I70" s="67">
        <v>0.81103000000000003</v>
      </c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spans="1:33" x14ac:dyDescent="0.25">
      <c r="A71" s="18">
        <v>57</v>
      </c>
      <c r="B71" s="17" t="s">
        <v>350</v>
      </c>
      <c r="C71" s="67" t="s">
        <v>349</v>
      </c>
      <c r="D71" s="67" t="s">
        <v>349</v>
      </c>
      <c r="E71" s="67">
        <v>33</v>
      </c>
      <c r="F71" s="67">
        <v>22</v>
      </c>
      <c r="G71" s="67">
        <v>298.14999999999998</v>
      </c>
      <c r="H71" s="67">
        <v>0.89427999999999996</v>
      </c>
      <c r="I71" s="67">
        <v>0.74895</v>
      </c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spans="1:33" x14ac:dyDescent="0.25">
      <c r="A72" s="18">
        <v>57</v>
      </c>
      <c r="B72" s="17" t="s">
        <v>350</v>
      </c>
      <c r="C72" s="67" t="s">
        <v>349</v>
      </c>
      <c r="D72" s="67" t="s">
        <v>349</v>
      </c>
      <c r="E72" s="67">
        <v>33</v>
      </c>
      <c r="F72" s="67">
        <v>22</v>
      </c>
      <c r="G72" s="67">
        <v>313.14999999999998</v>
      </c>
      <c r="H72" s="67">
        <v>0.95530000000000004</v>
      </c>
      <c r="I72" s="67">
        <v>0.82372999999999996</v>
      </c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spans="1:33" x14ac:dyDescent="0.25">
      <c r="A73" s="18">
        <v>57</v>
      </c>
      <c r="B73" s="17" t="s">
        <v>350</v>
      </c>
      <c r="C73" s="67" t="s">
        <v>349</v>
      </c>
      <c r="D73" s="67" t="s">
        <v>349</v>
      </c>
      <c r="E73" s="67">
        <v>33</v>
      </c>
      <c r="F73" s="67">
        <v>72</v>
      </c>
      <c r="G73" s="67">
        <v>283.14999999999998</v>
      </c>
      <c r="H73" s="67">
        <v>0.73428000000000004</v>
      </c>
      <c r="I73" s="67">
        <v>0.57874000000000003</v>
      </c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spans="1:33" x14ac:dyDescent="0.25">
      <c r="A74" s="18">
        <v>57</v>
      </c>
      <c r="B74" s="17" t="s">
        <v>350</v>
      </c>
      <c r="C74" s="67" t="s">
        <v>349</v>
      </c>
      <c r="D74" s="67" t="s">
        <v>349</v>
      </c>
      <c r="E74" s="67">
        <v>33</v>
      </c>
      <c r="F74" s="67">
        <v>72</v>
      </c>
      <c r="G74" s="67">
        <v>298.14999999999998</v>
      </c>
      <c r="H74" s="67">
        <v>0.84292999999999996</v>
      </c>
      <c r="I74" s="67">
        <v>0.61621999999999999</v>
      </c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spans="1:33" x14ac:dyDescent="0.25">
      <c r="A75" s="18">
        <v>57</v>
      </c>
      <c r="B75" s="17" t="s">
        <v>350</v>
      </c>
      <c r="C75" s="67" t="s">
        <v>349</v>
      </c>
      <c r="D75" s="67" t="s">
        <v>349</v>
      </c>
      <c r="E75" s="67">
        <v>33</v>
      </c>
      <c r="F75" s="67">
        <v>72</v>
      </c>
      <c r="G75" s="67">
        <v>313.14999999999998</v>
      </c>
      <c r="H75" s="67">
        <v>0.59877999999999998</v>
      </c>
      <c r="I75" s="67">
        <v>0.59877999999999998</v>
      </c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spans="1:33" x14ac:dyDescent="0.25">
      <c r="A76" s="18">
        <v>22</v>
      </c>
      <c r="B76" s="17" t="s">
        <v>365</v>
      </c>
      <c r="C76" s="67">
        <v>7.14</v>
      </c>
      <c r="D76" s="67" t="s">
        <v>349</v>
      </c>
      <c r="E76" s="67">
        <v>85</v>
      </c>
      <c r="F76" s="67">
        <v>84</v>
      </c>
      <c r="G76" s="67">
        <v>298.14999999999998</v>
      </c>
      <c r="H76" s="17">
        <v>0.99990000000000001</v>
      </c>
      <c r="I76" s="17">
        <v>3.0000000000000001E-6</v>
      </c>
      <c r="J76" s="17">
        <v>2.0999999999999999E-5</v>
      </c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spans="1:33" x14ac:dyDescent="0.25">
      <c r="A77" s="18">
        <v>22</v>
      </c>
      <c r="B77" s="17" t="s">
        <v>365</v>
      </c>
      <c r="C77" s="67">
        <v>7.14</v>
      </c>
      <c r="D77" s="67" t="s">
        <v>349</v>
      </c>
      <c r="E77" s="67">
        <v>85</v>
      </c>
      <c r="F77" s="67">
        <v>84</v>
      </c>
      <c r="G77" s="67">
        <v>308.14999999999998</v>
      </c>
      <c r="H77" s="17">
        <v>0.99980000000000002</v>
      </c>
      <c r="I77" s="17">
        <v>6.0000000000000002E-6</v>
      </c>
      <c r="J77" s="17">
        <v>4.3000000000000002E-5</v>
      </c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spans="1:33" x14ac:dyDescent="0.25">
      <c r="A78" s="18">
        <v>22</v>
      </c>
      <c r="B78" s="17" t="s">
        <v>365</v>
      </c>
      <c r="C78" s="67">
        <v>7.14</v>
      </c>
      <c r="D78" s="67" t="s">
        <v>349</v>
      </c>
      <c r="E78" s="67">
        <v>29</v>
      </c>
      <c r="F78" s="67">
        <v>84</v>
      </c>
      <c r="G78" s="67">
        <v>298.14999999999998</v>
      </c>
      <c r="H78" s="17">
        <v>0.99980000000000002</v>
      </c>
      <c r="I78" s="17">
        <v>5.0000000000000004E-6</v>
      </c>
      <c r="J78" s="17">
        <v>4.1E-5</v>
      </c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spans="1:33" x14ac:dyDescent="0.25">
      <c r="A79" s="18">
        <v>22</v>
      </c>
      <c r="B79" s="17" t="s">
        <v>365</v>
      </c>
      <c r="C79" s="67">
        <v>7.14</v>
      </c>
      <c r="D79" s="67" t="s">
        <v>349</v>
      </c>
      <c r="E79" s="67">
        <v>29</v>
      </c>
      <c r="F79" s="67">
        <v>84</v>
      </c>
      <c r="G79" s="67">
        <v>308.14999999999998</v>
      </c>
      <c r="H79" s="17">
        <v>8.2850999999999999</v>
      </c>
      <c r="I79" s="17">
        <v>-0.38750000000000001</v>
      </c>
      <c r="J79" s="17">
        <v>-0.55740000000000001</v>
      </c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spans="1:33" x14ac:dyDescent="0.25">
      <c r="A80" s="18">
        <v>22</v>
      </c>
      <c r="B80" s="17" t="s">
        <v>361</v>
      </c>
      <c r="C80" s="67">
        <v>7.14</v>
      </c>
      <c r="D80" s="67" t="s">
        <v>349</v>
      </c>
      <c r="E80" s="67">
        <v>85</v>
      </c>
      <c r="F80" s="67">
        <v>84</v>
      </c>
      <c r="G80" s="67">
        <v>298.14999999999998</v>
      </c>
      <c r="H80" s="17">
        <v>1</v>
      </c>
      <c r="I80" s="17">
        <v>1</v>
      </c>
      <c r="J80" s="17">
        <v>1</v>
      </c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spans="1:33" x14ac:dyDescent="0.25">
      <c r="A81" s="18">
        <v>22</v>
      </c>
      <c r="B81" s="17" t="s">
        <v>361</v>
      </c>
      <c r="C81" s="67">
        <v>7.14</v>
      </c>
      <c r="D81" s="67" t="s">
        <v>349</v>
      </c>
      <c r="E81" s="67">
        <v>85</v>
      </c>
      <c r="F81" s="67">
        <v>84</v>
      </c>
      <c r="G81" s="67">
        <v>308.14999999999998</v>
      </c>
      <c r="H81" s="17">
        <v>1</v>
      </c>
      <c r="I81" s="17">
        <v>1</v>
      </c>
      <c r="J81" s="17">
        <v>1</v>
      </c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spans="1:33" x14ac:dyDescent="0.25">
      <c r="A82" s="18">
        <v>22</v>
      </c>
      <c r="B82" s="17" t="s">
        <v>361</v>
      </c>
      <c r="C82" s="67">
        <v>7.14</v>
      </c>
      <c r="D82" s="67" t="s">
        <v>349</v>
      </c>
      <c r="E82" s="67">
        <v>29</v>
      </c>
      <c r="F82" s="67">
        <v>84</v>
      </c>
      <c r="G82" s="67">
        <v>298.14999999999998</v>
      </c>
      <c r="H82" s="17">
        <v>68.924700000000001</v>
      </c>
      <c r="I82" s="17">
        <v>-0.3553</v>
      </c>
      <c r="J82" s="17">
        <v>2.9999999999999997E-4</v>
      </c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spans="1:33" x14ac:dyDescent="0.25">
      <c r="A83" s="18">
        <v>22</v>
      </c>
      <c r="B83" s="17" t="s">
        <v>361</v>
      </c>
      <c r="C83" s="67">
        <v>7.14</v>
      </c>
      <c r="D83" s="67" t="s">
        <v>349</v>
      </c>
      <c r="E83" s="67">
        <v>29</v>
      </c>
      <c r="F83" s="67">
        <v>84</v>
      </c>
      <c r="G83" s="67">
        <v>308.14999999999998</v>
      </c>
      <c r="H83" s="17">
        <v>60.039400000000001</v>
      </c>
      <c r="I83" s="17">
        <v>-0.33829999999999999</v>
      </c>
      <c r="J83" s="17">
        <v>4.0000000000000002E-4</v>
      </c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spans="1:33" x14ac:dyDescent="0.25">
      <c r="A84" s="18">
        <v>22</v>
      </c>
      <c r="B84" s="17" t="s">
        <v>366</v>
      </c>
      <c r="C84" s="67">
        <v>7.14</v>
      </c>
      <c r="D84" s="67" t="s">
        <v>349</v>
      </c>
      <c r="E84" s="67">
        <v>85</v>
      </c>
      <c r="F84" s="67">
        <v>84</v>
      </c>
      <c r="G84" s="67">
        <v>298.14999999999998</v>
      </c>
      <c r="H84" s="17">
        <v>38.086100000000002</v>
      </c>
      <c r="I84" s="17">
        <v>-8.7179000000000002</v>
      </c>
      <c r="J84" s="17">
        <v>0.77839999999999998</v>
      </c>
      <c r="K84" s="17">
        <v>-3.7000000000000002E-3</v>
      </c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 spans="1:33" x14ac:dyDescent="0.25">
      <c r="A85" s="18">
        <v>22</v>
      </c>
      <c r="B85" s="17" t="s">
        <v>366</v>
      </c>
      <c r="C85" s="67">
        <v>7.14</v>
      </c>
      <c r="D85" s="67" t="s">
        <v>349</v>
      </c>
      <c r="E85" s="67">
        <v>85</v>
      </c>
      <c r="F85" s="67">
        <v>84</v>
      </c>
      <c r="G85" s="67">
        <v>308.14999999999998</v>
      </c>
      <c r="H85" s="17">
        <v>131.9598</v>
      </c>
      <c r="I85" s="17">
        <v>-38.833399999999997</v>
      </c>
      <c r="J85" s="17">
        <v>1.5503</v>
      </c>
      <c r="K85" s="17">
        <v>4.24E-2</v>
      </c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 spans="1:33" x14ac:dyDescent="0.25">
      <c r="A86" s="18">
        <v>22</v>
      </c>
      <c r="B86" s="17" t="s">
        <v>366</v>
      </c>
      <c r="C86" s="67">
        <v>7.14</v>
      </c>
      <c r="D86" s="67" t="s">
        <v>349</v>
      </c>
      <c r="E86" s="67">
        <v>29</v>
      </c>
      <c r="F86" s="67">
        <v>84</v>
      </c>
      <c r="G86" s="67">
        <v>298.14999999999998</v>
      </c>
      <c r="H86" s="17">
        <v>47.544800000000002</v>
      </c>
      <c r="I86" s="17">
        <v>0.80630000000000002</v>
      </c>
      <c r="J86" s="17">
        <v>-4.1426999999999996</v>
      </c>
      <c r="K86" s="17">
        <v>8.3500000000000005E-2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spans="1:33" x14ac:dyDescent="0.25">
      <c r="A87" s="18">
        <v>22</v>
      </c>
      <c r="B87" s="17" t="s">
        <v>366</v>
      </c>
      <c r="C87" s="67">
        <v>7.14</v>
      </c>
      <c r="D87" s="67" t="s">
        <v>349</v>
      </c>
      <c r="E87" s="67">
        <v>29</v>
      </c>
      <c r="F87" s="67">
        <v>84</v>
      </c>
      <c r="G87" s="67">
        <v>308.14999999999998</v>
      </c>
      <c r="H87" s="17">
        <v>48.971299999999999</v>
      </c>
      <c r="I87" s="17">
        <v>-5.4081000000000001</v>
      </c>
      <c r="J87" s="17">
        <v>-2.1781999999999999</v>
      </c>
      <c r="K87" s="17">
        <v>4.2700000000000002E-2</v>
      </c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spans="1:33" x14ac:dyDescent="0.25">
      <c r="A88" s="18">
        <v>22</v>
      </c>
      <c r="B88" s="17" t="s">
        <v>367</v>
      </c>
      <c r="C88" s="67">
        <v>7.14</v>
      </c>
      <c r="D88" s="67" t="s">
        <v>349</v>
      </c>
      <c r="E88" s="67">
        <v>85</v>
      </c>
      <c r="F88" s="67">
        <v>84</v>
      </c>
      <c r="G88" s="67">
        <v>298.14999999999998</v>
      </c>
      <c r="H88" s="17">
        <v>35.671399999999998</v>
      </c>
      <c r="I88" s="17">
        <v>-6.7549999999999999</v>
      </c>
      <c r="J88" s="17">
        <v>3.8080000000000003E-2</v>
      </c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spans="1:33" x14ac:dyDescent="0.25">
      <c r="A89" s="18">
        <v>22</v>
      </c>
      <c r="B89" s="17" t="s">
        <v>367</v>
      </c>
      <c r="C89" s="67">
        <v>7.14</v>
      </c>
      <c r="D89" s="67" t="s">
        <v>349</v>
      </c>
      <c r="E89" s="67">
        <v>85</v>
      </c>
      <c r="F89" s="67">
        <v>84</v>
      </c>
      <c r="G89" s="67">
        <v>308.14999999999998</v>
      </c>
      <c r="H89" s="17">
        <v>154.9135</v>
      </c>
      <c r="I89" s="17">
        <v>-56.4544</v>
      </c>
      <c r="J89" s="17">
        <v>5.2085999999999997</v>
      </c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spans="1:33" x14ac:dyDescent="0.25">
      <c r="A90" s="18">
        <v>22</v>
      </c>
      <c r="B90" s="17" t="s">
        <v>367</v>
      </c>
      <c r="C90" s="67">
        <v>7.14</v>
      </c>
      <c r="D90" s="67" t="s">
        <v>349</v>
      </c>
      <c r="E90" s="67">
        <v>29</v>
      </c>
      <c r="F90" s="67">
        <v>84</v>
      </c>
      <c r="G90" s="67">
        <v>298.14999999999998</v>
      </c>
      <c r="H90" s="17">
        <v>70.784499999999994</v>
      </c>
      <c r="I90" s="17">
        <v>-21.755800000000001</v>
      </c>
      <c r="J90" s="17">
        <v>1.4490000000000001</v>
      </c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spans="1:33" x14ac:dyDescent="0.25">
      <c r="A91" s="18">
        <v>22</v>
      </c>
      <c r="B91" s="17" t="s">
        <v>367</v>
      </c>
      <c r="C91" s="67">
        <v>7.14</v>
      </c>
      <c r="D91" s="67" t="s">
        <v>349</v>
      </c>
      <c r="E91" s="67">
        <v>29</v>
      </c>
      <c r="F91" s="67">
        <v>84</v>
      </c>
      <c r="G91" s="67">
        <v>308.14999999999998</v>
      </c>
      <c r="H91" s="17">
        <v>55.278399999999998</v>
      </c>
      <c r="I91" s="17">
        <v>-12.589399999999999</v>
      </c>
      <c r="J91" s="17">
        <v>-0.1003</v>
      </c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spans="1:33" x14ac:dyDescent="0.25">
      <c r="A92" s="18">
        <v>22</v>
      </c>
      <c r="B92" s="17" t="s">
        <v>368</v>
      </c>
      <c r="C92" s="67">
        <v>7.14</v>
      </c>
      <c r="D92" s="67" t="s">
        <v>349</v>
      </c>
      <c r="E92" s="67">
        <v>85</v>
      </c>
      <c r="F92" s="67">
        <v>84</v>
      </c>
      <c r="G92" s="67">
        <v>298.14999999999998</v>
      </c>
      <c r="H92" s="17">
        <v>3.629</v>
      </c>
      <c r="I92" s="17">
        <v>-0.23269999999999999</v>
      </c>
      <c r="J92" s="17">
        <v>-9.9999999999999995E-7</v>
      </c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spans="1:33" x14ac:dyDescent="0.25">
      <c r="A93" s="18">
        <v>22</v>
      </c>
      <c r="B93" s="17" t="s">
        <v>368</v>
      </c>
      <c r="C93" s="67">
        <v>7.14</v>
      </c>
      <c r="D93" s="67" t="s">
        <v>349</v>
      </c>
      <c r="E93" s="67">
        <v>85</v>
      </c>
      <c r="F93" s="67">
        <v>84</v>
      </c>
      <c r="G93" s="67">
        <v>308.14999999999998</v>
      </c>
      <c r="H93" s="17">
        <v>5.8490000000000002</v>
      </c>
      <c r="I93" s="17">
        <v>-0.79010000000000002</v>
      </c>
      <c r="J93" s="17">
        <v>-5.2000000000000002E-6</v>
      </c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spans="1:33" x14ac:dyDescent="0.25">
      <c r="A94" s="18">
        <v>22</v>
      </c>
      <c r="B94" s="17" t="s">
        <v>368</v>
      </c>
      <c r="C94" s="67">
        <v>7.14</v>
      </c>
      <c r="D94" s="67" t="s">
        <v>349</v>
      </c>
      <c r="E94" s="67">
        <v>29</v>
      </c>
      <c r="F94" s="67">
        <v>84</v>
      </c>
      <c r="G94" s="67">
        <v>298.14999999999998</v>
      </c>
      <c r="H94" s="17">
        <v>4.2328000000000001</v>
      </c>
      <c r="I94" s="17">
        <v>-0.35460000000000003</v>
      </c>
      <c r="J94" s="17">
        <v>2.9999999999999997E-4</v>
      </c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spans="1:33" x14ac:dyDescent="0.25">
      <c r="A95" s="18">
        <v>22</v>
      </c>
      <c r="B95" s="17" t="s">
        <v>368</v>
      </c>
      <c r="C95" s="67">
        <v>7.14</v>
      </c>
      <c r="D95" s="67" t="s">
        <v>349</v>
      </c>
      <c r="E95" s="67">
        <v>29</v>
      </c>
      <c r="F95" s="67">
        <v>84</v>
      </c>
      <c r="G95" s="67">
        <v>308.14999999999998</v>
      </c>
      <c r="H95" s="17">
        <v>4.0113000000000003</v>
      </c>
      <c r="I95" s="17">
        <v>-0.29210000000000003</v>
      </c>
      <c r="J95" s="17">
        <v>-4.0000000000000002E-4</v>
      </c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spans="1:33" x14ac:dyDescent="0.25">
      <c r="A96" s="18">
        <v>22</v>
      </c>
      <c r="B96" s="17" t="s">
        <v>369</v>
      </c>
      <c r="C96" s="67">
        <v>7.14</v>
      </c>
      <c r="D96" s="67" t="s">
        <v>349</v>
      </c>
      <c r="E96" s="67">
        <v>85</v>
      </c>
      <c r="F96" s="67">
        <v>84</v>
      </c>
      <c r="G96" s="67">
        <v>298.14999999999998</v>
      </c>
      <c r="H96" s="17">
        <v>10.7042</v>
      </c>
      <c r="I96" s="17">
        <v>3.0577999999999999</v>
      </c>
      <c r="J96" s="17">
        <v>20.595500000000001</v>
      </c>
      <c r="K96" s="17">
        <v>29.802700000000002</v>
      </c>
      <c r="L96" s="17">
        <v>2.7705000000000002</v>
      </c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spans="1:33" x14ac:dyDescent="0.25">
      <c r="A97" s="18">
        <v>22</v>
      </c>
      <c r="B97" s="17" t="s">
        <v>369</v>
      </c>
      <c r="C97" s="67">
        <v>7.14</v>
      </c>
      <c r="D97" s="67" t="s">
        <v>349</v>
      </c>
      <c r="E97" s="67">
        <v>85</v>
      </c>
      <c r="F97" s="67">
        <v>84</v>
      </c>
      <c r="G97" s="67">
        <v>308.14999999999998</v>
      </c>
      <c r="H97" s="17">
        <v>52.656100000000002</v>
      </c>
      <c r="I97" s="17">
        <v>8.1531000000000002</v>
      </c>
      <c r="J97" s="17">
        <v>51.75</v>
      </c>
      <c r="K97" s="17">
        <v>8.1526999999999994</v>
      </c>
      <c r="L97" s="17">
        <v>2.1227999999999998</v>
      </c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spans="1:33" x14ac:dyDescent="0.25">
      <c r="A98" s="18">
        <v>22</v>
      </c>
      <c r="B98" s="17" t="s">
        <v>369</v>
      </c>
      <c r="C98" s="67">
        <v>7.14</v>
      </c>
      <c r="D98" s="67" t="s">
        <v>349</v>
      </c>
      <c r="E98" s="67">
        <v>29</v>
      </c>
      <c r="F98" s="67">
        <v>84</v>
      </c>
      <c r="G98" s="67">
        <v>298.14999999999998</v>
      </c>
      <c r="H98" s="17">
        <v>29.5656</v>
      </c>
      <c r="I98" s="17">
        <v>11.4495</v>
      </c>
      <c r="J98" s="17">
        <v>29.564499999999999</v>
      </c>
      <c r="K98" s="17">
        <v>11.4495</v>
      </c>
      <c r="L98" s="17">
        <v>8.0359999999999996</v>
      </c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 spans="1:33" x14ac:dyDescent="0.25">
      <c r="A99" s="18">
        <v>22</v>
      </c>
      <c r="B99" s="17" t="s">
        <v>369</v>
      </c>
      <c r="C99" s="67">
        <v>7.14</v>
      </c>
      <c r="D99" s="67" t="s">
        <v>349</v>
      </c>
      <c r="E99" s="67">
        <v>29</v>
      </c>
      <c r="F99" s="67">
        <v>84</v>
      </c>
      <c r="G99" s="67">
        <v>308.14999999999998</v>
      </c>
      <c r="H99" s="17">
        <v>5.6532999999999998</v>
      </c>
      <c r="I99" s="17">
        <v>0.92869999999999997</v>
      </c>
      <c r="J99" s="17">
        <v>66.439899999999994</v>
      </c>
      <c r="K99" s="17">
        <v>17.063400000000001</v>
      </c>
      <c r="L99" s="17">
        <v>22.599299999999999</v>
      </c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spans="1:33" s="68" customFormat="1" x14ac:dyDescent="0.25">
      <c r="A100" s="18">
        <v>12</v>
      </c>
      <c r="B100" s="69" t="s">
        <v>350</v>
      </c>
      <c r="C100" s="15" t="s">
        <v>349</v>
      </c>
      <c r="D100" s="15" t="s">
        <v>370</v>
      </c>
      <c r="E100" s="15">
        <v>32</v>
      </c>
      <c r="F100" s="15">
        <v>9</v>
      </c>
      <c r="G100" s="15">
        <v>298.14999999999998</v>
      </c>
      <c r="H100" s="15">
        <v>1.101</v>
      </c>
      <c r="I100" s="15">
        <v>-4.8000000000000001E-2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 t="s">
        <v>371</v>
      </c>
    </row>
    <row r="101" spans="1:33" s="68" customFormat="1" x14ac:dyDescent="0.25">
      <c r="A101" s="18">
        <v>12</v>
      </c>
      <c r="B101" s="69" t="s">
        <v>350</v>
      </c>
      <c r="C101" s="15" t="s">
        <v>349</v>
      </c>
      <c r="D101" s="15" t="s">
        <v>370</v>
      </c>
      <c r="E101" s="15">
        <v>32</v>
      </c>
      <c r="F101" s="15">
        <v>42</v>
      </c>
      <c r="G101" s="15">
        <v>298.14999999999998</v>
      </c>
      <c r="H101" s="15">
        <v>0.57899999999999996</v>
      </c>
      <c r="I101" s="15">
        <v>0.20599999999999999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 t="s">
        <v>372</v>
      </c>
    </row>
    <row r="102" spans="1:33" s="68" customFormat="1" x14ac:dyDescent="0.25">
      <c r="A102" s="18">
        <v>12</v>
      </c>
      <c r="B102" s="69" t="s">
        <v>350</v>
      </c>
      <c r="C102" s="15" t="s">
        <v>349</v>
      </c>
      <c r="D102" s="15" t="s">
        <v>370</v>
      </c>
      <c r="E102" s="15">
        <v>32</v>
      </c>
      <c r="F102" s="15">
        <v>30</v>
      </c>
      <c r="G102" s="15">
        <v>298.14999999999998</v>
      </c>
      <c r="H102" s="15">
        <v>0.42699999999999999</v>
      </c>
      <c r="I102" s="15">
        <v>0.92700000000000005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 t="s">
        <v>373</v>
      </c>
    </row>
    <row r="103" spans="1:33" s="68" customFormat="1" x14ac:dyDescent="0.25">
      <c r="A103" s="18">
        <v>12</v>
      </c>
      <c r="B103" s="69" t="s">
        <v>350</v>
      </c>
      <c r="C103" s="15" t="s">
        <v>349</v>
      </c>
      <c r="D103" s="15" t="s">
        <v>370</v>
      </c>
      <c r="E103" s="15">
        <v>32</v>
      </c>
      <c r="F103" s="15">
        <v>20</v>
      </c>
      <c r="G103" s="15">
        <v>298.14999999999998</v>
      </c>
      <c r="H103" s="15">
        <v>0.48099999999999998</v>
      </c>
      <c r="I103" s="15">
        <v>0.82799999999999996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 t="s">
        <v>374</v>
      </c>
    </row>
    <row r="104" spans="1:33" s="68" customFormat="1" x14ac:dyDescent="0.25">
      <c r="A104" s="18">
        <v>12</v>
      </c>
      <c r="B104" s="69" t="s">
        <v>359</v>
      </c>
      <c r="C104" s="15" t="s">
        <v>349</v>
      </c>
      <c r="D104" s="15" t="s">
        <v>370</v>
      </c>
      <c r="E104" s="15">
        <v>32</v>
      </c>
      <c r="F104" s="15">
        <v>9</v>
      </c>
      <c r="G104" s="15">
        <v>298.14999999999998</v>
      </c>
      <c r="H104" s="15">
        <v>0.98</v>
      </c>
      <c r="I104" s="15">
        <v>-0.04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 t="s">
        <v>375</v>
      </c>
    </row>
    <row r="105" spans="1:33" s="68" customFormat="1" x14ac:dyDescent="0.25">
      <c r="A105" s="18">
        <v>12</v>
      </c>
      <c r="B105" s="69" t="s">
        <v>359</v>
      </c>
      <c r="C105" s="15" t="s">
        <v>349</v>
      </c>
      <c r="D105" s="15" t="s">
        <v>370</v>
      </c>
      <c r="E105" s="15">
        <v>32</v>
      </c>
      <c r="F105" s="15">
        <v>42</v>
      </c>
      <c r="G105" s="15">
        <v>298.14999999999998</v>
      </c>
      <c r="H105" s="15">
        <v>1.6870000000000001</v>
      </c>
      <c r="I105" s="15">
        <v>-0.23799999999999999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 t="s">
        <v>376</v>
      </c>
    </row>
    <row r="106" spans="1:33" s="68" customFormat="1" x14ac:dyDescent="0.25">
      <c r="A106" s="18">
        <v>12</v>
      </c>
      <c r="B106" s="69" t="s">
        <v>359</v>
      </c>
      <c r="C106" s="15" t="s">
        <v>349</v>
      </c>
      <c r="D106" s="15" t="s">
        <v>370</v>
      </c>
      <c r="E106" s="15">
        <v>32</v>
      </c>
      <c r="F106" s="15">
        <v>30</v>
      </c>
      <c r="G106" s="15">
        <v>298.14999999999998</v>
      </c>
      <c r="H106" s="15">
        <v>2.6909999999999998</v>
      </c>
      <c r="I106" s="15">
        <v>-2.5049999999999999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 t="s">
        <v>377</v>
      </c>
    </row>
    <row r="107" spans="1:33" s="68" customFormat="1" x14ac:dyDescent="0.25">
      <c r="A107" s="18">
        <v>12</v>
      </c>
      <c r="B107" s="69" t="s">
        <v>359</v>
      </c>
      <c r="C107" s="15" t="s">
        <v>349</v>
      </c>
      <c r="D107" s="15" t="s">
        <v>370</v>
      </c>
      <c r="E107" s="15">
        <v>32</v>
      </c>
      <c r="F107" s="15">
        <v>20</v>
      </c>
      <c r="G107" s="15">
        <v>298.14999999999998</v>
      </c>
      <c r="H107" s="15">
        <v>2.2370000000000001</v>
      </c>
      <c r="I107" s="15">
        <v>-1.895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 t="s">
        <v>378</v>
      </c>
    </row>
    <row r="108" spans="1:33" x14ac:dyDescent="0.25">
      <c r="A108" s="18">
        <v>54</v>
      </c>
      <c r="B108" s="17" t="s">
        <v>361</v>
      </c>
      <c r="C108" s="17" t="s">
        <v>349</v>
      </c>
      <c r="D108" s="17" t="s">
        <v>349</v>
      </c>
      <c r="E108" s="17">
        <v>1</v>
      </c>
      <c r="F108" s="17">
        <v>94</v>
      </c>
      <c r="G108" s="17">
        <v>288.14999999999998</v>
      </c>
      <c r="H108" s="17">
        <v>0.79142000000000001</v>
      </c>
      <c r="I108" s="17" t="s">
        <v>379</v>
      </c>
      <c r="J108" s="17">
        <v>411.05934000000002</v>
      </c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380</v>
      </c>
    </row>
    <row r="109" spans="1:33" x14ac:dyDescent="0.25">
      <c r="A109" s="18">
        <v>54</v>
      </c>
      <c r="B109" s="17" t="s">
        <v>361</v>
      </c>
      <c r="C109" s="17" t="s">
        <v>349</v>
      </c>
      <c r="D109" s="17" t="s">
        <v>349</v>
      </c>
      <c r="E109" s="17">
        <v>1</v>
      </c>
      <c r="F109" s="17">
        <v>94</v>
      </c>
      <c r="G109" s="17">
        <v>298.14999999999998</v>
      </c>
      <c r="H109" s="17">
        <v>0.74297000000000002</v>
      </c>
      <c r="I109" s="17" t="s">
        <v>381</v>
      </c>
      <c r="J109" s="17">
        <v>520.65944999999999</v>
      </c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33" x14ac:dyDescent="0.25">
      <c r="A110" s="18">
        <v>54</v>
      </c>
      <c r="B110" s="17" t="s">
        <v>361</v>
      </c>
      <c r="C110" s="17" t="s">
        <v>349</v>
      </c>
      <c r="D110" s="17" t="s">
        <v>349</v>
      </c>
      <c r="E110" s="17">
        <v>1</v>
      </c>
      <c r="F110" s="17">
        <v>94</v>
      </c>
      <c r="G110" s="17">
        <v>308.14999999999998</v>
      </c>
      <c r="H110" s="17">
        <v>0.77149999999999996</v>
      </c>
      <c r="I110" s="17" t="s">
        <v>382</v>
      </c>
      <c r="J110" s="17">
        <v>629.77444000000003</v>
      </c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33" x14ac:dyDescent="0.25">
      <c r="A111" s="18">
        <v>55</v>
      </c>
      <c r="B111" s="17" t="s">
        <v>383</v>
      </c>
      <c r="C111" s="17" t="s">
        <v>349</v>
      </c>
      <c r="D111" s="17" t="s">
        <v>349</v>
      </c>
      <c r="E111" s="17">
        <v>49</v>
      </c>
      <c r="F111" s="17">
        <v>36</v>
      </c>
      <c r="G111" s="17">
        <v>278</v>
      </c>
      <c r="H111" s="17">
        <v>1.7801199999999999</v>
      </c>
      <c r="I111" s="17">
        <v>1.1010200000000001</v>
      </c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 t="s">
        <v>384</v>
      </c>
    </row>
    <row r="112" spans="1:33" x14ac:dyDescent="0.25">
      <c r="A112" s="18">
        <v>55</v>
      </c>
      <c r="B112" s="17" t="s">
        <v>383</v>
      </c>
      <c r="C112" s="17" t="s">
        <v>349</v>
      </c>
      <c r="D112" s="17" t="s">
        <v>349</v>
      </c>
      <c r="E112" s="17">
        <v>49</v>
      </c>
      <c r="F112" s="17">
        <v>36</v>
      </c>
      <c r="G112" s="17">
        <v>288</v>
      </c>
      <c r="H112" s="17">
        <v>1.8086199999999999</v>
      </c>
      <c r="I112" s="17">
        <v>0.47399999999999998</v>
      </c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 t="s">
        <v>385</v>
      </c>
    </row>
    <row r="113" spans="1:33" x14ac:dyDescent="0.25">
      <c r="A113" s="18">
        <v>55</v>
      </c>
      <c r="B113" s="17" t="s">
        <v>383</v>
      </c>
      <c r="C113" s="17" t="s">
        <v>349</v>
      </c>
      <c r="D113" s="17" t="s">
        <v>349</v>
      </c>
      <c r="E113" s="17">
        <v>49</v>
      </c>
      <c r="F113" s="17">
        <v>36</v>
      </c>
      <c r="G113" s="17">
        <v>298</v>
      </c>
      <c r="H113" s="17">
        <v>1.9277</v>
      </c>
      <c r="I113" s="17">
        <v>0.10576000000000001</v>
      </c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 t="s">
        <v>386</v>
      </c>
    </row>
    <row r="114" spans="1:33" x14ac:dyDescent="0.25">
      <c r="A114" s="18">
        <v>55</v>
      </c>
      <c r="B114" s="17" t="s">
        <v>383</v>
      </c>
      <c r="C114" s="17" t="s">
        <v>349</v>
      </c>
      <c r="D114" s="17" t="s">
        <v>349</v>
      </c>
      <c r="E114" s="17">
        <v>49</v>
      </c>
      <c r="F114" s="17">
        <v>35</v>
      </c>
      <c r="G114" s="17">
        <v>278</v>
      </c>
      <c r="H114" s="17">
        <v>1.19919</v>
      </c>
      <c r="I114" s="17">
        <v>0.47949000000000003</v>
      </c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 t="s">
        <v>387</v>
      </c>
    </row>
    <row r="115" spans="1:33" x14ac:dyDescent="0.25">
      <c r="A115" s="18">
        <v>55</v>
      </c>
      <c r="B115" s="17" t="s">
        <v>383</v>
      </c>
      <c r="C115" s="17" t="s">
        <v>349</v>
      </c>
      <c r="D115" s="17" t="s">
        <v>349</v>
      </c>
      <c r="E115" s="17">
        <v>49</v>
      </c>
      <c r="F115" s="17">
        <v>35</v>
      </c>
      <c r="G115" s="17">
        <v>288</v>
      </c>
      <c r="H115" s="17">
        <v>1.65038</v>
      </c>
      <c r="I115" s="17">
        <v>0.35038000000000002</v>
      </c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 t="s">
        <v>388</v>
      </c>
    </row>
    <row r="116" spans="1:33" x14ac:dyDescent="0.25">
      <c r="A116" s="18">
        <v>55</v>
      </c>
      <c r="B116" s="17" t="s">
        <v>383</v>
      </c>
      <c r="C116" s="17" t="s">
        <v>349</v>
      </c>
      <c r="D116" s="17" t="s">
        <v>349</v>
      </c>
      <c r="E116" s="17">
        <v>49</v>
      </c>
      <c r="F116" s="17">
        <v>35</v>
      </c>
      <c r="G116" s="17">
        <v>298</v>
      </c>
      <c r="H116" s="17">
        <v>1.84937</v>
      </c>
      <c r="I116" s="17">
        <v>0.32895000000000002</v>
      </c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 t="s">
        <v>389</v>
      </c>
    </row>
    <row r="117" spans="1:33" x14ac:dyDescent="0.25">
      <c r="A117" s="18">
        <v>55</v>
      </c>
      <c r="B117" s="17" t="s">
        <v>383</v>
      </c>
      <c r="C117" s="17" t="s">
        <v>349</v>
      </c>
      <c r="D117" s="17" t="s">
        <v>349</v>
      </c>
      <c r="E117" s="17">
        <v>49</v>
      </c>
      <c r="F117" s="17">
        <v>37</v>
      </c>
      <c r="G117" s="17">
        <v>278</v>
      </c>
      <c r="H117" s="17">
        <v>1.3386800000000001</v>
      </c>
      <c r="I117" s="17">
        <v>0.48010999999999998</v>
      </c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 t="s">
        <v>390</v>
      </c>
    </row>
    <row r="118" spans="1:33" x14ac:dyDescent="0.25">
      <c r="A118" s="18">
        <v>55</v>
      </c>
      <c r="B118" s="17" t="s">
        <v>383</v>
      </c>
      <c r="C118" s="17" t="s">
        <v>349</v>
      </c>
      <c r="D118" s="17" t="s">
        <v>349</v>
      </c>
      <c r="E118" s="17">
        <v>49</v>
      </c>
      <c r="F118" s="17">
        <v>37</v>
      </c>
      <c r="G118" s="17">
        <v>288</v>
      </c>
      <c r="H118" s="17">
        <v>1.5755999999999999</v>
      </c>
      <c r="I118" s="17">
        <v>0.73658999999999997</v>
      </c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 t="s">
        <v>391</v>
      </c>
    </row>
    <row r="119" spans="1:33" x14ac:dyDescent="0.25">
      <c r="A119" s="18">
        <v>55</v>
      </c>
      <c r="B119" s="17" t="s">
        <v>383</v>
      </c>
      <c r="C119" s="17" t="s">
        <v>349</v>
      </c>
      <c r="D119" s="17" t="s">
        <v>349</v>
      </c>
      <c r="E119" s="17">
        <v>49</v>
      </c>
      <c r="F119" s="17">
        <v>37</v>
      </c>
      <c r="G119" s="17">
        <v>298</v>
      </c>
      <c r="H119" s="17">
        <v>1.76647</v>
      </c>
      <c r="I119" s="17">
        <v>0.68352999999999997</v>
      </c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 t="s">
        <v>392</v>
      </c>
    </row>
    <row r="120" spans="1:33" x14ac:dyDescent="0.25">
      <c r="A120" s="18">
        <v>55</v>
      </c>
      <c r="B120" s="17" t="s">
        <v>383</v>
      </c>
      <c r="C120" s="17" t="s">
        <v>349</v>
      </c>
      <c r="D120" s="17" t="s">
        <v>349</v>
      </c>
      <c r="E120" s="17">
        <v>49</v>
      </c>
      <c r="F120" s="17">
        <v>95</v>
      </c>
      <c r="G120" s="17">
        <v>278</v>
      </c>
      <c r="H120" s="17">
        <v>0.22736999999999999</v>
      </c>
      <c r="I120" s="17">
        <v>0.21737999999999999</v>
      </c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 t="s">
        <v>393</v>
      </c>
    </row>
    <row r="121" spans="1:33" x14ac:dyDescent="0.25">
      <c r="A121" s="18">
        <v>55</v>
      </c>
      <c r="B121" s="17" t="s">
        <v>383</v>
      </c>
      <c r="C121" s="17" t="s">
        <v>349</v>
      </c>
      <c r="D121" s="17" t="s">
        <v>349</v>
      </c>
      <c r="E121" s="17">
        <v>49</v>
      </c>
      <c r="F121" s="17">
        <v>95</v>
      </c>
      <c r="G121" s="17">
        <v>288</v>
      </c>
      <c r="H121" s="17">
        <v>0.26951999999999998</v>
      </c>
      <c r="I121" s="17">
        <v>0.32554</v>
      </c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 t="s">
        <v>394</v>
      </c>
    </row>
    <row r="122" spans="1:33" x14ac:dyDescent="0.25">
      <c r="A122" s="18">
        <v>55</v>
      </c>
      <c r="B122" s="17" t="s">
        <v>383</v>
      </c>
      <c r="C122" s="17" t="s">
        <v>349</v>
      </c>
      <c r="D122" s="17" t="s">
        <v>349</v>
      </c>
      <c r="E122" s="17">
        <v>49</v>
      </c>
      <c r="F122" s="17">
        <v>95</v>
      </c>
      <c r="G122" s="17">
        <v>298</v>
      </c>
      <c r="H122" s="17">
        <v>0.41034999999999999</v>
      </c>
      <c r="I122" s="17">
        <v>0.12106</v>
      </c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 t="s">
        <v>395</v>
      </c>
    </row>
    <row r="123" spans="1:33" x14ac:dyDescent="0.25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33" x14ac:dyDescent="0.25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spans="1:33" x14ac:dyDescent="0.25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spans="1:33" x14ac:dyDescent="0.25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spans="1:33" x14ac:dyDescent="0.25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spans="1:33" x14ac:dyDescent="0.25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spans="2:33" x14ac:dyDescent="0.25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spans="2:33" x14ac:dyDescent="0.25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spans="2:33" x14ac:dyDescent="0.25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spans="2:33" x14ac:dyDescent="0.25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spans="2:33" x14ac:dyDescent="0.25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spans="2:33" x14ac:dyDescent="0.25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spans="2:33" x14ac:dyDescent="0.25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spans="2:33" x14ac:dyDescent="0.25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spans="2:33" x14ac:dyDescent="0.25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spans="2:33" x14ac:dyDescent="0.25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spans="2:33" x14ac:dyDescent="0.25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spans="2:33" x14ac:dyDescent="0.25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spans="2:33" x14ac:dyDescent="0.25"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spans="2:33" x14ac:dyDescent="0.25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</row>
    <row r="143" spans="2:33" x14ac:dyDescent="0.25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spans="2:33" x14ac:dyDescent="0.25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spans="2:33" x14ac:dyDescent="0.25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spans="2:33" x14ac:dyDescent="0.25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spans="2:33" x14ac:dyDescent="0.25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spans="2:33" x14ac:dyDescent="0.25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spans="2:33" x14ac:dyDescent="0.25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spans="2:33" x14ac:dyDescent="0.25"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spans="2:33" x14ac:dyDescent="0.25"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spans="2:33" x14ac:dyDescent="0.25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spans="2:33" x14ac:dyDescent="0.25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 spans="2:33" x14ac:dyDescent="0.25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</row>
    <row r="155" spans="2:33" x14ac:dyDescent="0.25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spans="2:33" x14ac:dyDescent="0.25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</row>
    <row r="157" spans="2:33" x14ac:dyDescent="0.25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</row>
    <row r="158" spans="2:33" x14ac:dyDescent="0.25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</row>
    <row r="159" spans="2:33" x14ac:dyDescent="0.25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</row>
    <row r="160" spans="2:33" x14ac:dyDescent="0.25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</row>
    <row r="161" spans="2:33" x14ac:dyDescent="0.25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spans="2:33" x14ac:dyDescent="0.25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</row>
    <row r="163" spans="2:33" x14ac:dyDescent="0.25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</row>
    <row r="164" spans="2:33" x14ac:dyDescent="0.25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</row>
    <row r="165" spans="2:33" x14ac:dyDescent="0.25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</row>
    <row r="166" spans="2:33" x14ac:dyDescent="0.25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</row>
    <row r="167" spans="2:33" x14ac:dyDescent="0.25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</row>
    <row r="168" spans="2:33" x14ac:dyDescent="0.25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</row>
    <row r="169" spans="2:33" x14ac:dyDescent="0.25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</row>
    <row r="170" spans="2:33" x14ac:dyDescent="0.25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</row>
    <row r="171" spans="2:33" x14ac:dyDescent="0.25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</row>
    <row r="172" spans="2:33" x14ac:dyDescent="0.25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</row>
    <row r="173" spans="2:33" x14ac:dyDescent="0.25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</row>
    <row r="174" spans="2:33" x14ac:dyDescent="0.25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</row>
    <row r="175" spans="2:33" x14ac:dyDescent="0.25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</row>
    <row r="176" spans="2:33" x14ac:dyDescent="0.25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</row>
    <row r="177" spans="2:33" x14ac:dyDescent="0.25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</row>
    <row r="178" spans="2:33" x14ac:dyDescent="0.25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</row>
    <row r="179" spans="2:33" x14ac:dyDescent="0.25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</row>
    <row r="180" spans="2:33" x14ac:dyDescent="0.25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</row>
    <row r="181" spans="2:33" x14ac:dyDescent="0.25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</row>
    <row r="182" spans="2:33" x14ac:dyDescent="0.25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</row>
    <row r="183" spans="2:33" x14ac:dyDescent="0.25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</row>
    <row r="184" spans="2:33" x14ac:dyDescent="0.25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</row>
    <row r="185" spans="2:33" x14ac:dyDescent="0.25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</row>
    <row r="186" spans="2:33" x14ac:dyDescent="0.25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</row>
    <row r="187" spans="2:33" x14ac:dyDescent="0.25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</row>
    <row r="188" spans="2:33" x14ac:dyDescent="0.25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</row>
    <row r="189" spans="2:33" x14ac:dyDescent="0.25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</row>
    <row r="190" spans="2:33" x14ac:dyDescent="0.25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</row>
    <row r="191" spans="2:33" x14ac:dyDescent="0.25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</row>
    <row r="192" spans="2:33" x14ac:dyDescent="0.25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</row>
    <row r="193" spans="2:33" x14ac:dyDescent="0.25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</row>
    <row r="194" spans="2:33" x14ac:dyDescent="0.25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</row>
    <row r="195" spans="2:33" x14ac:dyDescent="0.25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</row>
    <row r="196" spans="2:33" x14ac:dyDescent="0.25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</row>
    <row r="197" spans="2:33" x14ac:dyDescent="0.25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</row>
    <row r="198" spans="2:33" x14ac:dyDescent="0.25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</row>
    <row r="199" spans="2:33" x14ac:dyDescent="0.25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</row>
    <row r="200" spans="2:33" x14ac:dyDescent="0.25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</row>
    <row r="201" spans="2:33" x14ac:dyDescent="0.25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</row>
    <row r="202" spans="2:33" x14ac:dyDescent="0.25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</row>
    <row r="203" spans="2:33" x14ac:dyDescent="0.25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</row>
    <row r="204" spans="2:33" x14ac:dyDescent="0.25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</row>
    <row r="205" spans="2:33" x14ac:dyDescent="0.25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</row>
    <row r="206" spans="2:33" x14ac:dyDescent="0.25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</row>
    <row r="207" spans="2:33" x14ac:dyDescent="0.25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</row>
    <row r="208" spans="2:33" x14ac:dyDescent="0.25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</row>
    <row r="209" spans="2:33" x14ac:dyDescent="0.25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</row>
    <row r="210" spans="2:33" x14ac:dyDescent="0.25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</row>
    <row r="211" spans="2:33" x14ac:dyDescent="0.25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</row>
    <row r="212" spans="2:33" x14ac:dyDescent="0.25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</row>
    <row r="213" spans="2:33" x14ac:dyDescent="0.25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</row>
    <row r="214" spans="2:33" x14ac:dyDescent="0.25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</row>
    <row r="215" spans="2:33" x14ac:dyDescent="0.25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</row>
    <row r="216" spans="2:33" x14ac:dyDescent="0.25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</row>
    <row r="217" spans="2:33" x14ac:dyDescent="0.25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</row>
    <row r="218" spans="2:33" x14ac:dyDescent="0.25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</row>
    <row r="219" spans="2:33" x14ac:dyDescent="0.25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</row>
    <row r="220" spans="2:33" x14ac:dyDescent="0.25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</row>
    <row r="221" spans="2:33" x14ac:dyDescent="0.25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</row>
    <row r="222" spans="2:33" x14ac:dyDescent="0.25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</row>
    <row r="223" spans="2:33" x14ac:dyDescent="0.25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</row>
    <row r="224" spans="2:33" x14ac:dyDescent="0.25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</row>
    <row r="225" spans="2:33" x14ac:dyDescent="0.25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</row>
    <row r="226" spans="2:33" x14ac:dyDescent="0.25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</row>
    <row r="227" spans="2:33" x14ac:dyDescent="0.25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</row>
    <row r="228" spans="2:33" x14ac:dyDescent="0.25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</row>
    <row r="229" spans="2:33" x14ac:dyDescent="0.25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</row>
    <row r="230" spans="2:33" x14ac:dyDescent="0.25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</row>
    <row r="231" spans="2:33" x14ac:dyDescent="0.25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</row>
    <row r="232" spans="2:33" x14ac:dyDescent="0.25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</row>
    <row r="233" spans="2:33" x14ac:dyDescent="0.25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</row>
    <row r="234" spans="2:33" x14ac:dyDescent="0.25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</row>
    <row r="235" spans="2:33" x14ac:dyDescent="0.25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</row>
    <row r="236" spans="2:33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</row>
    <row r="237" spans="2:33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</row>
    <row r="238" spans="2:33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</row>
    <row r="239" spans="2:33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</row>
    <row r="240" spans="2:33" x14ac:dyDescent="0.25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</row>
    <row r="241" spans="2:33" x14ac:dyDescent="0.25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</row>
    <row r="242" spans="2:33" x14ac:dyDescent="0.25"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</row>
    <row r="243" spans="2:33" x14ac:dyDescent="0.25"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</row>
    <row r="244" spans="2:33" x14ac:dyDescent="0.25"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</row>
    <row r="245" spans="2:33" x14ac:dyDescent="0.25"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</row>
    <row r="246" spans="2:33" x14ac:dyDescent="0.25"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</row>
    <row r="247" spans="2:33" x14ac:dyDescent="0.25"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</row>
    <row r="248" spans="2:33" x14ac:dyDescent="0.25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</row>
    <row r="249" spans="2:33" x14ac:dyDescent="0.25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</row>
    <row r="250" spans="2:33" x14ac:dyDescent="0.25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</row>
    <row r="251" spans="2:33" x14ac:dyDescent="0.25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</row>
    <row r="252" spans="2:33" x14ac:dyDescent="0.25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</row>
    <row r="253" spans="2:33" x14ac:dyDescent="0.25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</row>
    <row r="254" spans="2:33" x14ac:dyDescent="0.25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</row>
    <row r="255" spans="2:33" x14ac:dyDescent="0.25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</row>
    <row r="256" spans="2:33" x14ac:dyDescent="0.25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</row>
    <row r="257" spans="2:33" x14ac:dyDescent="0.25"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</row>
    <row r="258" spans="2:33" x14ac:dyDescent="0.25"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</row>
    <row r="259" spans="2:33" x14ac:dyDescent="0.25"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</row>
    <row r="260" spans="2:33" x14ac:dyDescent="0.25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</row>
    <row r="261" spans="2:33" x14ac:dyDescent="0.25"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</row>
    <row r="262" spans="2:33" x14ac:dyDescent="0.25"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</row>
    <row r="263" spans="2:33" x14ac:dyDescent="0.25"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</row>
    <row r="264" spans="2:33" x14ac:dyDescent="0.25"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</row>
    <row r="265" spans="2:33" x14ac:dyDescent="0.25"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</row>
    <row r="266" spans="2:33" x14ac:dyDescent="0.25"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</row>
    <row r="267" spans="2:33" x14ac:dyDescent="0.25"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</row>
    <row r="268" spans="2:33" x14ac:dyDescent="0.25"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</row>
    <row r="269" spans="2:33" x14ac:dyDescent="0.25"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</row>
    <row r="270" spans="2:33" x14ac:dyDescent="0.25"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</row>
    <row r="271" spans="2:33" x14ac:dyDescent="0.25"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</row>
    <row r="272" spans="2:33" x14ac:dyDescent="0.25"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</row>
    <row r="273" spans="2:33" x14ac:dyDescent="0.25"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</row>
    <row r="274" spans="2:33" x14ac:dyDescent="0.25"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</row>
    <row r="275" spans="2:33" x14ac:dyDescent="0.25"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</row>
    <row r="276" spans="2:33" x14ac:dyDescent="0.25"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</row>
    <row r="277" spans="2:33" x14ac:dyDescent="0.25"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</row>
    <row r="278" spans="2:33" x14ac:dyDescent="0.25"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</row>
    <row r="279" spans="2:33" x14ac:dyDescent="0.25"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</row>
    <row r="280" spans="2:33" x14ac:dyDescent="0.25"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</row>
    <row r="281" spans="2:33" x14ac:dyDescent="0.25"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</row>
    <row r="282" spans="2:33" x14ac:dyDescent="0.25"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</row>
    <row r="283" spans="2:33" x14ac:dyDescent="0.25"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</row>
    <row r="284" spans="2:33" x14ac:dyDescent="0.25"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</row>
    <row r="285" spans="2:33" x14ac:dyDescent="0.25"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</row>
    <row r="286" spans="2:33" x14ac:dyDescent="0.25"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</row>
    <row r="287" spans="2:33" x14ac:dyDescent="0.25"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</row>
    <row r="288" spans="2:33" x14ac:dyDescent="0.25"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</row>
    <row r="289" spans="2:33" x14ac:dyDescent="0.25"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</row>
    <row r="290" spans="2:33" x14ac:dyDescent="0.25"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</row>
    <row r="291" spans="2:33" x14ac:dyDescent="0.25"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</row>
    <row r="292" spans="2:33" x14ac:dyDescent="0.25"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</row>
    <row r="293" spans="2:33" x14ac:dyDescent="0.25"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</row>
    <row r="294" spans="2:33" x14ac:dyDescent="0.25"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</row>
    <row r="295" spans="2:33" x14ac:dyDescent="0.25"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</row>
    <row r="296" spans="2:33" x14ac:dyDescent="0.25"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</row>
    <row r="297" spans="2:33" x14ac:dyDescent="0.25"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</row>
    <row r="298" spans="2:33" x14ac:dyDescent="0.25"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</row>
    <row r="299" spans="2:33" x14ac:dyDescent="0.25"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</row>
    <row r="300" spans="2:33" x14ac:dyDescent="0.25"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</row>
    <row r="301" spans="2:33" x14ac:dyDescent="0.25"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</row>
    <row r="302" spans="2:33" x14ac:dyDescent="0.25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</row>
    <row r="303" spans="2:33" x14ac:dyDescent="0.25"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</row>
    <row r="304" spans="2:33" x14ac:dyDescent="0.25"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</row>
    <row r="305" spans="2:33" x14ac:dyDescent="0.25"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</row>
    <row r="306" spans="2:33" x14ac:dyDescent="0.25"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</row>
    <row r="307" spans="2:33" x14ac:dyDescent="0.25"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</row>
    <row r="308" spans="2:33" x14ac:dyDescent="0.25"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</row>
    <row r="309" spans="2:33" x14ac:dyDescent="0.25"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</row>
    <row r="310" spans="2:33" x14ac:dyDescent="0.25"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</row>
    <row r="311" spans="2:33" x14ac:dyDescent="0.25"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</row>
    <row r="312" spans="2:33" x14ac:dyDescent="0.25"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</row>
    <row r="313" spans="2:33" x14ac:dyDescent="0.25"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</row>
    <row r="314" spans="2:33" x14ac:dyDescent="0.25"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</row>
    <row r="315" spans="2:33" x14ac:dyDescent="0.25"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</row>
    <row r="316" spans="2:33" x14ac:dyDescent="0.25"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</row>
    <row r="317" spans="2:33" x14ac:dyDescent="0.25"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 spans="2:33" x14ac:dyDescent="0.25"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 spans="2:33" x14ac:dyDescent="0.25"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 spans="2:33" x14ac:dyDescent="0.25"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</row>
    <row r="321" spans="2:33" x14ac:dyDescent="0.25"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</row>
    <row r="322" spans="2:33" x14ac:dyDescent="0.25"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</row>
    <row r="323" spans="2:33" x14ac:dyDescent="0.25"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</row>
    <row r="324" spans="2:33" x14ac:dyDescent="0.25"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</row>
    <row r="325" spans="2:33" x14ac:dyDescent="0.25"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</row>
    <row r="326" spans="2:33" x14ac:dyDescent="0.25"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</row>
    <row r="327" spans="2:33" x14ac:dyDescent="0.25"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</row>
    <row r="328" spans="2:33" x14ac:dyDescent="0.25"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</row>
    <row r="329" spans="2:33" x14ac:dyDescent="0.25"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</row>
    <row r="330" spans="2:33" x14ac:dyDescent="0.25"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</row>
    <row r="331" spans="2:33" x14ac:dyDescent="0.25"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</row>
    <row r="332" spans="2:33" x14ac:dyDescent="0.25"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</row>
    <row r="333" spans="2:33" x14ac:dyDescent="0.25"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</row>
    <row r="334" spans="2:33" x14ac:dyDescent="0.25"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</row>
    <row r="335" spans="2:33" x14ac:dyDescent="0.25"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</row>
    <row r="336" spans="2:33" x14ac:dyDescent="0.25"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</row>
    <row r="337" spans="2:33" x14ac:dyDescent="0.25"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</row>
    <row r="338" spans="2:33" x14ac:dyDescent="0.25"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</row>
    <row r="339" spans="2:33" x14ac:dyDescent="0.25"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</row>
    <row r="340" spans="2:33" x14ac:dyDescent="0.25"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</row>
    <row r="341" spans="2:33" x14ac:dyDescent="0.25"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</row>
    <row r="342" spans="2:33" x14ac:dyDescent="0.25"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</row>
    <row r="343" spans="2:33" x14ac:dyDescent="0.25"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</row>
    <row r="344" spans="2:33" x14ac:dyDescent="0.25"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</row>
    <row r="345" spans="2:33" x14ac:dyDescent="0.25"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</row>
    <row r="346" spans="2:33" x14ac:dyDescent="0.25"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</row>
    <row r="347" spans="2:33" x14ac:dyDescent="0.25"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</row>
    <row r="348" spans="2:33" x14ac:dyDescent="0.25"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</row>
    <row r="349" spans="2:33" x14ac:dyDescent="0.25"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</row>
    <row r="350" spans="2:33" x14ac:dyDescent="0.25"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</row>
    <row r="351" spans="2:33" x14ac:dyDescent="0.25"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</row>
    <row r="352" spans="2:33" x14ac:dyDescent="0.25"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</row>
    <row r="353" spans="2:33" x14ac:dyDescent="0.25"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</row>
    <row r="354" spans="2:33" x14ac:dyDescent="0.25"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</row>
    <row r="355" spans="2:33" x14ac:dyDescent="0.25"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</row>
    <row r="356" spans="2:33" x14ac:dyDescent="0.25"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</row>
    <row r="357" spans="2:33" x14ac:dyDescent="0.25"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</row>
    <row r="358" spans="2:33" x14ac:dyDescent="0.25"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</row>
    <row r="359" spans="2:33" x14ac:dyDescent="0.25"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</row>
    <row r="360" spans="2:33" x14ac:dyDescent="0.25"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</row>
    <row r="361" spans="2:33" x14ac:dyDescent="0.25"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</row>
    <row r="362" spans="2:33" x14ac:dyDescent="0.25"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</row>
    <row r="363" spans="2:33" x14ac:dyDescent="0.25"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</row>
    <row r="364" spans="2:33" x14ac:dyDescent="0.25"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</row>
    <row r="365" spans="2:33" x14ac:dyDescent="0.25"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</row>
    <row r="366" spans="2:33" x14ac:dyDescent="0.25"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</row>
    <row r="367" spans="2:33" x14ac:dyDescent="0.25"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</row>
    <row r="368" spans="2:33" x14ac:dyDescent="0.25"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</row>
    <row r="369" spans="2:33" x14ac:dyDescent="0.25"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</row>
    <row r="370" spans="2:33" x14ac:dyDescent="0.25"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</row>
    <row r="371" spans="2:33" x14ac:dyDescent="0.25"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</row>
    <row r="372" spans="2:33" x14ac:dyDescent="0.25"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</row>
    <row r="373" spans="2:33" x14ac:dyDescent="0.25"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</row>
    <row r="374" spans="2:33" x14ac:dyDescent="0.25"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</row>
    <row r="375" spans="2:33" x14ac:dyDescent="0.25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</row>
    <row r="376" spans="2:33" x14ac:dyDescent="0.25"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</row>
    <row r="377" spans="2:33" x14ac:dyDescent="0.25"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</row>
    <row r="378" spans="2:33" x14ac:dyDescent="0.25"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</row>
    <row r="379" spans="2:33" x14ac:dyDescent="0.25"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</row>
    <row r="380" spans="2:33" x14ac:dyDescent="0.25"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</row>
    <row r="381" spans="2:33" x14ac:dyDescent="0.25"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</row>
    <row r="382" spans="2:33" x14ac:dyDescent="0.25"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</row>
    <row r="383" spans="2:33" x14ac:dyDescent="0.25"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</row>
    <row r="384" spans="2:33" x14ac:dyDescent="0.25"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</row>
    <row r="385" spans="2:33" x14ac:dyDescent="0.25"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</row>
    <row r="386" spans="2:33" x14ac:dyDescent="0.25"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</row>
    <row r="387" spans="2:33" x14ac:dyDescent="0.25"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</row>
    <row r="388" spans="2:33" x14ac:dyDescent="0.25"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</row>
    <row r="389" spans="2:33" x14ac:dyDescent="0.25"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</row>
    <row r="390" spans="2:33" x14ac:dyDescent="0.25"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</row>
    <row r="391" spans="2:33" x14ac:dyDescent="0.25"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</row>
    <row r="392" spans="2:33" x14ac:dyDescent="0.25"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</row>
    <row r="393" spans="2:33" x14ac:dyDescent="0.25"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</row>
    <row r="394" spans="2:33" x14ac:dyDescent="0.25"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</row>
    <row r="395" spans="2:33" x14ac:dyDescent="0.25"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</row>
    <row r="396" spans="2:33" x14ac:dyDescent="0.25"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</row>
    <row r="397" spans="2:33" x14ac:dyDescent="0.25"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</row>
    <row r="398" spans="2:33" x14ac:dyDescent="0.25"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</row>
    <row r="399" spans="2:33" x14ac:dyDescent="0.25"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</row>
    <row r="400" spans="2:33" x14ac:dyDescent="0.25"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</row>
    <row r="401" spans="2:33" x14ac:dyDescent="0.25"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</row>
    <row r="402" spans="2:33" x14ac:dyDescent="0.25"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</row>
    <row r="403" spans="2:33" x14ac:dyDescent="0.25"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</row>
    <row r="404" spans="2:33" x14ac:dyDescent="0.25"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</row>
    <row r="405" spans="2:33" x14ac:dyDescent="0.25"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</row>
    <row r="406" spans="2:33" x14ac:dyDescent="0.25"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</row>
    <row r="407" spans="2:33" x14ac:dyDescent="0.25"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</row>
    <row r="408" spans="2:33" x14ac:dyDescent="0.25"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</row>
    <row r="409" spans="2:33" x14ac:dyDescent="0.25"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</row>
    <row r="410" spans="2:33" x14ac:dyDescent="0.25"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</row>
    <row r="411" spans="2:33" x14ac:dyDescent="0.25"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</row>
    <row r="412" spans="2:33" x14ac:dyDescent="0.25"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</row>
    <row r="413" spans="2:33" x14ac:dyDescent="0.25"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</row>
    <row r="414" spans="2:33" x14ac:dyDescent="0.25"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</row>
    <row r="415" spans="2:33" x14ac:dyDescent="0.25"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</row>
    <row r="416" spans="2:33" x14ac:dyDescent="0.25"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</row>
    <row r="417" spans="2:33" x14ac:dyDescent="0.25"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</row>
    <row r="418" spans="2:33" x14ac:dyDescent="0.25"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</row>
    <row r="419" spans="2:33" x14ac:dyDescent="0.25"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</row>
    <row r="420" spans="2:33" x14ac:dyDescent="0.25"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</row>
    <row r="421" spans="2:33" x14ac:dyDescent="0.25"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</row>
    <row r="422" spans="2:33" x14ac:dyDescent="0.25"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</row>
    <row r="423" spans="2:33" x14ac:dyDescent="0.25"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</row>
    <row r="424" spans="2:33" x14ac:dyDescent="0.25"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</row>
    <row r="425" spans="2:33" x14ac:dyDescent="0.25"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</row>
    <row r="426" spans="2:33" x14ac:dyDescent="0.25"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</row>
    <row r="427" spans="2:33" x14ac:dyDescent="0.25"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</row>
    <row r="428" spans="2:33" x14ac:dyDescent="0.25"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</row>
    <row r="429" spans="2:33" x14ac:dyDescent="0.25"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</row>
    <row r="430" spans="2:33" x14ac:dyDescent="0.25"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</row>
    <row r="431" spans="2:33" x14ac:dyDescent="0.25"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</row>
    <row r="432" spans="2:33" x14ac:dyDescent="0.25"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</row>
    <row r="433" spans="2:33" x14ac:dyDescent="0.25"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</row>
    <row r="434" spans="2:33" x14ac:dyDescent="0.25"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</row>
    <row r="435" spans="2:33" x14ac:dyDescent="0.25"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</row>
    <row r="436" spans="2:33" x14ac:dyDescent="0.25"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</row>
    <row r="437" spans="2:33" x14ac:dyDescent="0.25"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</row>
    <row r="438" spans="2:33" x14ac:dyDescent="0.25"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</row>
    <row r="439" spans="2:33" x14ac:dyDescent="0.25"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</row>
    <row r="440" spans="2:33" x14ac:dyDescent="0.25"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</row>
    <row r="441" spans="2:33" x14ac:dyDescent="0.25"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</row>
    <row r="442" spans="2:33" x14ac:dyDescent="0.25"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</row>
    <row r="443" spans="2:33" x14ac:dyDescent="0.25"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</row>
    <row r="444" spans="2:33" x14ac:dyDescent="0.25"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</row>
    <row r="445" spans="2:33" x14ac:dyDescent="0.25"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</row>
    <row r="446" spans="2:33" x14ac:dyDescent="0.25"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</row>
    <row r="447" spans="2:33" x14ac:dyDescent="0.25"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</row>
    <row r="448" spans="2:33" x14ac:dyDescent="0.25"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</row>
    <row r="449" spans="2:33" x14ac:dyDescent="0.25"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</row>
    <row r="450" spans="2:33" x14ac:dyDescent="0.25"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</row>
    <row r="451" spans="2:33" x14ac:dyDescent="0.25"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</row>
    <row r="452" spans="2:33" x14ac:dyDescent="0.25"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</row>
    <row r="453" spans="2:33" x14ac:dyDescent="0.25"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</row>
    <row r="454" spans="2:33" x14ac:dyDescent="0.25"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</row>
    <row r="455" spans="2:33" x14ac:dyDescent="0.25"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</row>
    <row r="456" spans="2:33" x14ac:dyDescent="0.25"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</row>
    <row r="457" spans="2:33" x14ac:dyDescent="0.25"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</row>
    <row r="458" spans="2:33" x14ac:dyDescent="0.25"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</row>
    <row r="459" spans="2:33" x14ac:dyDescent="0.25"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</row>
    <row r="460" spans="2:33" x14ac:dyDescent="0.25"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</row>
    <row r="461" spans="2:33" x14ac:dyDescent="0.25"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</row>
    <row r="462" spans="2:33" x14ac:dyDescent="0.25"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</row>
    <row r="463" spans="2:33" x14ac:dyDescent="0.25"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</row>
    <row r="464" spans="2:33" x14ac:dyDescent="0.25"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</row>
    <row r="465" spans="2:33" x14ac:dyDescent="0.25"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</row>
    <row r="466" spans="2:33" x14ac:dyDescent="0.25"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</row>
    <row r="467" spans="2:33" x14ac:dyDescent="0.25"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</row>
    <row r="468" spans="2:33" x14ac:dyDescent="0.25"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</row>
    <row r="469" spans="2:33" x14ac:dyDescent="0.25"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</row>
    <row r="470" spans="2:33" x14ac:dyDescent="0.25"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</row>
    <row r="471" spans="2:33" x14ac:dyDescent="0.25"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</row>
    <row r="472" spans="2:33" x14ac:dyDescent="0.25"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</row>
    <row r="473" spans="2:33" x14ac:dyDescent="0.25"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</row>
    <row r="474" spans="2:33" x14ac:dyDescent="0.25"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</row>
    <row r="475" spans="2:33" x14ac:dyDescent="0.25"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</row>
    <row r="476" spans="2:33" x14ac:dyDescent="0.25"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</row>
    <row r="477" spans="2:33" x14ac:dyDescent="0.25"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</row>
    <row r="478" spans="2:33" x14ac:dyDescent="0.25"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</row>
    <row r="479" spans="2:33" x14ac:dyDescent="0.25"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</row>
    <row r="480" spans="2:33" x14ac:dyDescent="0.25"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</row>
    <row r="481" spans="2:33" x14ac:dyDescent="0.25"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</row>
    <row r="482" spans="2:33" x14ac:dyDescent="0.25"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</row>
    <row r="483" spans="2:33" x14ac:dyDescent="0.25"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</row>
    <row r="484" spans="2:33" x14ac:dyDescent="0.25"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</row>
    <row r="485" spans="2:33" x14ac:dyDescent="0.25"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</row>
    <row r="486" spans="2:33" x14ac:dyDescent="0.25"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</row>
    <row r="487" spans="2:33" x14ac:dyDescent="0.25"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</row>
    <row r="488" spans="2:33" x14ac:dyDescent="0.25"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</row>
    <row r="489" spans="2:33" x14ac:dyDescent="0.25"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</row>
    <row r="490" spans="2:33" x14ac:dyDescent="0.25"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</row>
    <row r="491" spans="2:33" x14ac:dyDescent="0.25"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</row>
    <row r="492" spans="2:33" x14ac:dyDescent="0.25"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</row>
    <row r="493" spans="2:33" x14ac:dyDescent="0.25"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</row>
    <row r="494" spans="2:33" x14ac:dyDescent="0.25"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</row>
    <row r="495" spans="2:33" x14ac:dyDescent="0.25"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</row>
    <row r="496" spans="2:33" x14ac:dyDescent="0.25"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</row>
    <row r="497" spans="2:33" x14ac:dyDescent="0.25"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</row>
    <row r="498" spans="2:33" x14ac:dyDescent="0.25"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</row>
    <row r="499" spans="2:33" x14ac:dyDescent="0.25"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</row>
    <row r="500" spans="2:33" x14ac:dyDescent="0.25"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</row>
    <row r="501" spans="2:33" x14ac:dyDescent="0.25"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</row>
    <row r="502" spans="2:33" x14ac:dyDescent="0.25"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</row>
    <row r="503" spans="2:33" x14ac:dyDescent="0.25"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</row>
    <row r="504" spans="2:33" x14ac:dyDescent="0.25"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</row>
    <row r="505" spans="2:33" x14ac:dyDescent="0.25"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</row>
    <row r="506" spans="2:33" x14ac:dyDescent="0.25"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</row>
    <row r="507" spans="2:33" x14ac:dyDescent="0.25"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</row>
    <row r="508" spans="2:33" x14ac:dyDescent="0.25"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</row>
    <row r="509" spans="2:33" x14ac:dyDescent="0.25"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</row>
    <row r="510" spans="2:33" x14ac:dyDescent="0.25"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</row>
    <row r="511" spans="2:33" x14ac:dyDescent="0.25"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</row>
    <row r="512" spans="2:33" x14ac:dyDescent="0.25"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</row>
    <row r="513" spans="2:33" x14ac:dyDescent="0.25"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</row>
    <row r="514" spans="2:33" x14ac:dyDescent="0.25"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</row>
    <row r="515" spans="2:33" x14ac:dyDescent="0.25"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</row>
    <row r="516" spans="2:33" x14ac:dyDescent="0.25"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</row>
    <row r="517" spans="2:33" x14ac:dyDescent="0.25"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</row>
    <row r="518" spans="2:33" x14ac:dyDescent="0.25"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</row>
    <row r="519" spans="2:33" x14ac:dyDescent="0.25"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</row>
    <row r="520" spans="2:33" x14ac:dyDescent="0.25"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</row>
    <row r="521" spans="2:33" x14ac:dyDescent="0.25"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</row>
    <row r="522" spans="2:33" x14ac:dyDescent="0.25"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</row>
    <row r="523" spans="2:33" x14ac:dyDescent="0.25"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</row>
    <row r="524" spans="2:33" x14ac:dyDescent="0.25"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</row>
    <row r="525" spans="2:33" x14ac:dyDescent="0.25"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</row>
    <row r="526" spans="2:33" x14ac:dyDescent="0.25"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</row>
    <row r="527" spans="2:33" x14ac:dyDescent="0.25"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</row>
    <row r="528" spans="2:33" x14ac:dyDescent="0.25"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</row>
    <row r="529" spans="2:33" x14ac:dyDescent="0.25"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</row>
    <row r="530" spans="2:33" x14ac:dyDescent="0.25"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</row>
    <row r="531" spans="2:33" x14ac:dyDescent="0.25"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</row>
    <row r="532" spans="2:33" x14ac:dyDescent="0.25"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</row>
    <row r="533" spans="2:33" x14ac:dyDescent="0.25"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</row>
    <row r="534" spans="2:33" x14ac:dyDescent="0.25"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</row>
    <row r="535" spans="2:33" x14ac:dyDescent="0.25"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</row>
    <row r="536" spans="2:33" x14ac:dyDescent="0.25"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</row>
    <row r="537" spans="2:33" x14ac:dyDescent="0.25"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</row>
    <row r="538" spans="2:33" x14ac:dyDescent="0.25"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</row>
    <row r="539" spans="2:33" x14ac:dyDescent="0.25"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</row>
    <row r="540" spans="2:33" x14ac:dyDescent="0.25"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</row>
    <row r="541" spans="2:33" x14ac:dyDescent="0.25"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</row>
    <row r="542" spans="2:33" x14ac:dyDescent="0.25"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</row>
    <row r="543" spans="2:33" x14ac:dyDescent="0.25"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</row>
    <row r="544" spans="2:33" x14ac:dyDescent="0.25"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</row>
    <row r="545" spans="2:33" x14ac:dyDescent="0.25"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</row>
    <row r="546" spans="2:33" x14ac:dyDescent="0.25"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</row>
    <row r="547" spans="2:33" x14ac:dyDescent="0.25"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</row>
    <row r="548" spans="2:33" x14ac:dyDescent="0.25"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</row>
    <row r="549" spans="2:33" x14ac:dyDescent="0.25"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</row>
    <row r="550" spans="2:33" x14ac:dyDescent="0.25"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</row>
    <row r="551" spans="2:33" x14ac:dyDescent="0.25"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</row>
    <row r="552" spans="2:33" x14ac:dyDescent="0.25"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</row>
    <row r="553" spans="2:33" x14ac:dyDescent="0.25"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</row>
    <row r="554" spans="2:33" x14ac:dyDescent="0.25"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</row>
    <row r="555" spans="2:33" x14ac:dyDescent="0.25"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</row>
    <row r="556" spans="2:33" x14ac:dyDescent="0.25"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</row>
    <row r="557" spans="2:33" x14ac:dyDescent="0.25"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</row>
    <row r="558" spans="2:33" x14ac:dyDescent="0.25"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</row>
    <row r="559" spans="2:33" x14ac:dyDescent="0.25"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</row>
    <row r="560" spans="2:33" x14ac:dyDescent="0.25"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</row>
    <row r="561" spans="2:33" x14ac:dyDescent="0.25"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</row>
    <row r="562" spans="2:33" x14ac:dyDescent="0.25"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</row>
    <row r="563" spans="2:33" x14ac:dyDescent="0.25"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</row>
    <row r="564" spans="2:33" x14ac:dyDescent="0.25"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</row>
    <row r="565" spans="2:33" x14ac:dyDescent="0.25"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</row>
    <row r="566" spans="2:33" x14ac:dyDescent="0.25"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</row>
    <row r="567" spans="2:33" x14ac:dyDescent="0.25"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</row>
    <row r="568" spans="2:33" x14ac:dyDescent="0.25"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</row>
    <row r="569" spans="2:33" x14ac:dyDescent="0.25"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</row>
    <row r="570" spans="2:33" x14ac:dyDescent="0.25"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</row>
    <row r="571" spans="2:33" x14ac:dyDescent="0.25"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</row>
    <row r="572" spans="2:33" x14ac:dyDescent="0.25"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</row>
    <row r="573" spans="2:33" x14ac:dyDescent="0.25"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</row>
    <row r="574" spans="2:33" x14ac:dyDescent="0.25"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</row>
    <row r="575" spans="2:33" x14ac:dyDescent="0.25"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</row>
    <row r="576" spans="2:33" x14ac:dyDescent="0.25"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</row>
    <row r="577" spans="2:33" x14ac:dyDescent="0.25"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</row>
    <row r="578" spans="2:33" x14ac:dyDescent="0.25"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</row>
    <row r="579" spans="2:33" x14ac:dyDescent="0.25"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</row>
    <row r="580" spans="2:33" x14ac:dyDescent="0.25"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</row>
    <row r="581" spans="2:33" x14ac:dyDescent="0.25"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</row>
    <row r="582" spans="2:33" x14ac:dyDescent="0.25"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</row>
    <row r="583" spans="2:33" x14ac:dyDescent="0.25"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</row>
    <row r="584" spans="2:33" x14ac:dyDescent="0.25"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</row>
    <row r="585" spans="2:33" x14ac:dyDescent="0.25"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</row>
    <row r="586" spans="2:33" x14ac:dyDescent="0.25"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</row>
    <row r="587" spans="2:33" x14ac:dyDescent="0.25"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</row>
    <row r="588" spans="2:33" x14ac:dyDescent="0.25"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</row>
    <row r="589" spans="2:33" x14ac:dyDescent="0.25"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</row>
    <row r="590" spans="2:33" x14ac:dyDescent="0.25"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</row>
    <row r="591" spans="2:33" x14ac:dyDescent="0.25"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</row>
    <row r="592" spans="2:33" x14ac:dyDescent="0.25"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</row>
    <row r="593" spans="2:33" x14ac:dyDescent="0.25"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</row>
    <row r="594" spans="2:33" x14ac:dyDescent="0.25"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</row>
    <row r="595" spans="2:33" x14ac:dyDescent="0.25"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</row>
    <row r="596" spans="2:33" x14ac:dyDescent="0.25"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</row>
    <row r="597" spans="2:33" x14ac:dyDescent="0.25"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</row>
    <row r="598" spans="2:33" x14ac:dyDescent="0.25"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</row>
    <row r="599" spans="2:33" x14ac:dyDescent="0.25"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</row>
    <row r="600" spans="2:33" x14ac:dyDescent="0.25"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</row>
    <row r="601" spans="2:33" x14ac:dyDescent="0.25"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</row>
    <row r="602" spans="2:33" x14ac:dyDescent="0.25"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</row>
    <row r="603" spans="2:33" x14ac:dyDescent="0.25"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</row>
    <row r="604" spans="2:33" x14ac:dyDescent="0.25"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</row>
    <row r="605" spans="2:33" x14ac:dyDescent="0.25"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</row>
    <row r="606" spans="2:33" x14ac:dyDescent="0.25"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</row>
    <row r="607" spans="2:33" x14ac:dyDescent="0.25"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</row>
    <row r="608" spans="2:33" x14ac:dyDescent="0.25"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</row>
    <row r="609" spans="2:33" x14ac:dyDescent="0.25"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</row>
    <row r="610" spans="2:33" x14ac:dyDescent="0.25"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</row>
    <row r="611" spans="2:33" x14ac:dyDescent="0.25"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</row>
    <row r="612" spans="2:33" x14ac:dyDescent="0.25"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</row>
    <row r="613" spans="2:33" x14ac:dyDescent="0.25"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</row>
    <row r="614" spans="2:33" x14ac:dyDescent="0.25"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</row>
    <row r="615" spans="2:33" x14ac:dyDescent="0.25"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</row>
    <row r="616" spans="2:33" x14ac:dyDescent="0.25"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</row>
    <row r="617" spans="2:33" x14ac:dyDescent="0.25"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</row>
    <row r="618" spans="2:33" x14ac:dyDescent="0.25"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</row>
    <row r="619" spans="2:33" x14ac:dyDescent="0.25"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</row>
    <row r="620" spans="2:33" x14ac:dyDescent="0.25"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</row>
    <row r="621" spans="2:33" x14ac:dyDescent="0.25"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</row>
    <row r="622" spans="2:33" x14ac:dyDescent="0.25"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</row>
    <row r="623" spans="2:33" x14ac:dyDescent="0.25"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</row>
    <row r="624" spans="2:33" x14ac:dyDescent="0.25"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</row>
    <row r="625" spans="2:33" x14ac:dyDescent="0.25"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</row>
    <row r="626" spans="2:33" x14ac:dyDescent="0.25"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</row>
    <row r="627" spans="2:33" x14ac:dyDescent="0.25"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</row>
    <row r="628" spans="2:33" x14ac:dyDescent="0.25"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</row>
    <row r="629" spans="2:33" x14ac:dyDescent="0.25"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</row>
    <row r="630" spans="2:33" x14ac:dyDescent="0.25"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</row>
    <row r="631" spans="2:33" x14ac:dyDescent="0.25"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</row>
    <row r="632" spans="2:33" x14ac:dyDescent="0.25"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</row>
    <row r="633" spans="2:33" x14ac:dyDescent="0.25"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</row>
    <row r="634" spans="2:33" x14ac:dyDescent="0.25"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</row>
    <row r="635" spans="2:33" x14ac:dyDescent="0.25"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</row>
    <row r="636" spans="2:33" x14ac:dyDescent="0.25"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</row>
    <row r="637" spans="2:33" x14ac:dyDescent="0.25"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</row>
    <row r="638" spans="2:33" x14ac:dyDescent="0.25"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</row>
    <row r="639" spans="2:33" x14ac:dyDescent="0.25"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</row>
    <row r="640" spans="2:33" x14ac:dyDescent="0.25"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</row>
    <row r="641" spans="2:33" x14ac:dyDescent="0.25"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</row>
    <row r="642" spans="2:33" x14ac:dyDescent="0.25"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</row>
    <row r="643" spans="2:33" x14ac:dyDescent="0.25"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</row>
    <row r="644" spans="2:33" x14ac:dyDescent="0.25"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</row>
    <row r="645" spans="2:33" x14ac:dyDescent="0.25"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</row>
    <row r="646" spans="2:33" x14ac:dyDescent="0.25"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</row>
    <row r="647" spans="2:33" x14ac:dyDescent="0.25"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</row>
    <row r="648" spans="2:33" x14ac:dyDescent="0.25"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</row>
    <row r="649" spans="2:33" x14ac:dyDescent="0.25"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</row>
    <row r="650" spans="2:33" x14ac:dyDescent="0.25"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</row>
    <row r="651" spans="2:33" x14ac:dyDescent="0.25"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</row>
    <row r="652" spans="2:33" x14ac:dyDescent="0.25"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</row>
    <row r="653" spans="2:33" x14ac:dyDescent="0.25"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</row>
    <row r="654" spans="2:33" x14ac:dyDescent="0.25"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</row>
    <row r="655" spans="2:33" x14ac:dyDescent="0.25"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</row>
    <row r="656" spans="2:33" x14ac:dyDescent="0.25"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</row>
    <row r="657" spans="2:33" x14ac:dyDescent="0.25"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</row>
    <row r="658" spans="2:33" x14ac:dyDescent="0.25"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</row>
    <row r="659" spans="2:33" x14ac:dyDescent="0.25"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</row>
    <row r="660" spans="2:33" x14ac:dyDescent="0.25"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</row>
    <row r="661" spans="2:33" x14ac:dyDescent="0.25"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</row>
    <row r="662" spans="2:33" x14ac:dyDescent="0.25"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</row>
    <row r="663" spans="2:33" x14ac:dyDescent="0.25"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</row>
    <row r="664" spans="2:33" x14ac:dyDescent="0.25"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</row>
    <row r="665" spans="2:33" x14ac:dyDescent="0.25"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</row>
    <row r="666" spans="2:33" x14ac:dyDescent="0.25"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</row>
    <row r="667" spans="2:33" x14ac:dyDescent="0.25"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</row>
    <row r="668" spans="2:33" x14ac:dyDescent="0.25"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</row>
    <row r="669" spans="2:33" x14ac:dyDescent="0.25"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</row>
    <row r="670" spans="2:33" x14ac:dyDescent="0.25"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</row>
    <row r="671" spans="2:33" x14ac:dyDescent="0.25"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</row>
    <row r="672" spans="2:33" x14ac:dyDescent="0.25"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</row>
    <row r="673" spans="2:33" x14ac:dyDescent="0.25"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</row>
    <row r="674" spans="2:33" x14ac:dyDescent="0.25"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</row>
    <row r="675" spans="2:33" x14ac:dyDescent="0.25"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</row>
    <row r="676" spans="2:33" x14ac:dyDescent="0.25"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</row>
    <row r="677" spans="2:33" x14ac:dyDescent="0.25"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</row>
    <row r="678" spans="2:33" x14ac:dyDescent="0.25"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</row>
    <row r="679" spans="2:33" x14ac:dyDescent="0.25"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</row>
    <row r="680" spans="2:33" x14ac:dyDescent="0.25"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</row>
    <row r="681" spans="2:33" x14ac:dyDescent="0.25"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</row>
    <row r="682" spans="2:33" x14ac:dyDescent="0.25"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</row>
    <row r="683" spans="2:33" x14ac:dyDescent="0.25"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</row>
    <row r="684" spans="2:33" x14ac:dyDescent="0.25"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</row>
    <row r="685" spans="2:33" x14ac:dyDescent="0.25"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</row>
    <row r="686" spans="2:33" x14ac:dyDescent="0.25"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</row>
    <row r="687" spans="2:33" x14ac:dyDescent="0.25"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</row>
    <row r="688" spans="2:33" x14ac:dyDescent="0.25"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</row>
    <row r="689" spans="2:33" x14ac:dyDescent="0.25"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</row>
    <row r="690" spans="2:33" x14ac:dyDescent="0.25"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</row>
    <row r="691" spans="2:33" x14ac:dyDescent="0.25"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</row>
    <row r="692" spans="2:33" x14ac:dyDescent="0.25"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</row>
    <row r="693" spans="2:33" x14ac:dyDescent="0.25"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</row>
    <row r="694" spans="2:33" x14ac:dyDescent="0.25"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</row>
    <row r="695" spans="2:33" x14ac:dyDescent="0.25"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</row>
    <row r="696" spans="2:33" x14ac:dyDescent="0.25"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</row>
    <row r="697" spans="2:33" x14ac:dyDescent="0.25"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</row>
    <row r="698" spans="2:33" x14ac:dyDescent="0.25"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</row>
    <row r="699" spans="2:33" x14ac:dyDescent="0.25"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</row>
    <row r="700" spans="2:33" x14ac:dyDescent="0.25"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</row>
    <row r="701" spans="2:33" x14ac:dyDescent="0.25"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</row>
    <row r="702" spans="2:33" x14ac:dyDescent="0.25"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</row>
    <row r="703" spans="2:33" x14ac:dyDescent="0.25"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</row>
    <row r="704" spans="2:33" x14ac:dyDescent="0.25"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</row>
    <row r="705" spans="2:33" x14ac:dyDescent="0.25"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</row>
    <row r="706" spans="2:33" x14ac:dyDescent="0.25"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</row>
    <row r="707" spans="2:33" x14ac:dyDescent="0.25"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</row>
    <row r="708" spans="2:33" x14ac:dyDescent="0.25"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</row>
    <row r="709" spans="2:33" x14ac:dyDescent="0.25"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</row>
    <row r="710" spans="2:33" x14ac:dyDescent="0.25"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</row>
    <row r="711" spans="2:33" x14ac:dyDescent="0.25"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</row>
    <row r="712" spans="2:33" x14ac:dyDescent="0.25"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</row>
    <row r="713" spans="2:33" x14ac:dyDescent="0.25"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</row>
    <row r="714" spans="2:33" x14ac:dyDescent="0.25"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</row>
    <row r="715" spans="2:33" x14ac:dyDescent="0.25"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</row>
    <row r="716" spans="2:33" x14ac:dyDescent="0.25"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</row>
    <row r="717" spans="2:33" x14ac:dyDescent="0.25"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</row>
    <row r="718" spans="2:33" x14ac:dyDescent="0.25"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</row>
    <row r="719" spans="2:33" x14ac:dyDescent="0.25"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</row>
    <row r="720" spans="2:33" x14ac:dyDescent="0.25"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</row>
    <row r="721" spans="2:33" x14ac:dyDescent="0.25"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</row>
    <row r="722" spans="2:33" x14ac:dyDescent="0.25"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</row>
    <row r="723" spans="2:33" x14ac:dyDescent="0.25"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</row>
    <row r="724" spans="2:33" x14ac:dyDescent="0.25"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</row>
    <row r="725" spans="2:33" x14ac:dyDescent="0.25"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</row>
    <row r="726" spans="2:33" x14ac:dyDescent="0.25"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</row>
    <row r="727" spans="2:33" x14ac:dyDescent="0.25"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</row>
    <row r="728" spans="2:33" x14ac:dyDescent="0.25"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</row>
    <row r="729" spans="2:33" x14ac:dyDescent="0.25"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</row>
    <row r="730" spans="2:33" x14ac:dyDescent="0.25"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</row>
    <row r="731" spans="2:33" x14ac:dyDescent="0.25"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</row>
    <row r="732" spans="2:33" x14ac:dyDescent="0.25"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</row>
    <row r="733" spans="2:33" x14ac:dyDescent="0.25"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</row>
    <row r="734" spans="2:33" x14ac:dyDescent="0.25"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</row>
    <row r="735" spans="2:33" x14ac:dyDescent="0.25"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</row>
    <row r="736" spans="2:33" x14ac:dyDescent="0.25"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</row>
    <row r="737" spans="2:33" x14ac:dyDescent="0.25"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</row>
    <row r="738" spans="2:33" x14ac:dyDescent="0.25"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</row>
    <row r="739" spans="2:33" x14ac:dyDescent="0.25"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</row>
    <row r="740" spans="2:33" x14ac:dyDescent="0.25"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</row>
    <row r="741" spans="2:33" x14ac:dyDescent="0.25"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</row>
    <row r="742" spans="2:33" x14ac:dyDescent="0.25"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</row>
    <row r="743" spans="2:33" x14ac:dyDescent="0.25"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</row>
    <row r="744" spans="2:33" x14ac:dyDescent="0.25"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</row>
    <row r="745" spans="2:33" x14ac:dyDescent="0.25"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</row>
    <row r="746" spans="2:33" x14ac:dyDescent="0.25"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</row>
    <row r="747" spans="2:33" x14ac:dyDescent="0.25"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</row>
    <row r="748" spans="2:33" x14ac:dyDescent="0.25"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</row>
    <row r="749" spans="2:33" x14ac:dyDescent="0.25"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</row>
    <row r="750" spans="2:33" x14ac:dyDescent="0.25"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</row>
    <row r="751" spans="2:33" x14ac:dyDescent="0.25"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</row>
    <row r="752" spans="2:33" x14ac:dyDescent="0.25"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</row>
    <row r="753" spans="2:33" x14ac:dyDescent="0.25"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</row>
    <row r="754" spans="2:33" x14ac:dyDescent="0.25"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</row>
    <row r="755" spans="2:33" x14ac:dyDescent="0.25"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</row>
    <row r="756" spans="2:33" x14ac:dyDescent="0.25"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</row>
    <row r="757" spans="2:33" x14ac:dyDescent="0.25"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</row>
    <row r="758" spans="2:33" x14ac:dyDescent="0.25"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</row>
    <row r="759" spans="2:33" x14ac:dyDescent="0.25"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</row>
    <row r="760" spans="2:33" x14ac:dyDescent="0.25"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</row>
    <row r="761" spans="2:33" x14ac:dyDescent="0.25"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</row>
    <row r="762" spans="2:33" x14ac:dyDescent="0.25"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</row>
    <row r="763" spans="2:33" x14ac:dyDescent="0.25"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</row>
    <row r="764" spans="2:33" x14ac:dyDescent="0.25"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</row>
    <row r="765" spans="2:33" x14ac:dyDescent="0.25"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</row>
    <row r="766" spans="2:33" x14ac:dyDescent="0.25"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</row>
    <row r="767" spans="2:33" x14ac:dyDescent="0.25"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</row>
    <row r="768" spans="2:33" x14ac:dyDescent="0.25"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</row>
    <row r="769" spans="2:33" x14ac:dyDescent="0.25"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</row>
    <row r="770" spans="2:33" x14ac:dyDescent="0.25"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</row>
    <row r="771" spans="2:33" x14ac:dyDescent="0.25"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</row>
    <row r="772" spans="2:33" x14ac:dyDescent="0.25"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</row>
    <row r="773" spans="2:33" x14ac:dyDescent="0.25"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</row>
    <row r="774" spans="2:33" x14ac:dyDescent="0.25"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</row>
    <row r="775" spans="2:33" x14ac:dyDescent="0.25"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</row>
    <row r="776" spans="2:33" x14ac:dyDescent="0.25"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</row>
    <row r="777" spans="2:33" x14ac:dyDescent="0.25"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</row>
    <row r="778" spans="2:33" x14ac:dyDescent="0.25"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</row>
    <row r="779" spans="2:33" x14ac:dyDescent="0.25"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</row>
    <row r="780" spans="2:33" x14ac:dyDescent="0.25"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</row>
    <row r="781" spans="2:33" x14ac:dyDescent="0.25"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</row>
    <row r="782" spans="2:33" x14ac:dyDescent="0.25"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</row>
    <row r="783" spans="2:33" x14ac:dyDescent="0.25"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</row>
    <row r="784" spans="2:33" x14ac:dyDescent="0.25"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</row>
    <row r="785" spans="2:33" x14ac:dyDescent="0.25"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</row>
    <row r="786" spans="2:33" x14ac:dyDescent="0.25"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</row>
    <row r="787" spans="2:33" x14ac:dyDescent="0.25"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</row>
    <row r="788" spans="2:33" x14ac:dyDescent="0.25"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</row>
    <row r="789" spans="2:33" x14ac:dyDescent="0.25"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</row>
    <row r="790" spans="2:33" x14ac:dyDescent="0.25"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</row>
    <row r="791" spans="2:33" x14ac:dyDescent="0.25"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</row>
    <row r="792" spans="2:33" x14ac:dyDescent="0.25"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</row>
    <row r="793" spans="2:33" x14ac:dyDescent="0.25"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</row>
    <row r="794" spans="2:33" x14ac:dyDescent="0.25"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</row>
    <row r="795" spans="2:33" x14ac:dyDescent="0.25"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</row>
    <row r="796" spans="2:33" x14ac:dyDescent="0.25"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</row>
    <row r="797" spans="2:33" x14ac:dyDescent="0.25"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</row>
    <row r="798" spans="2:33" x14ac:dyDescent="0.25"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</row>
    <row r="799" spans="2:33" x14ac:dyDescent="0.25"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</row>
    <row r="800" spans="2:33" x14ac:dyDescent="0.25"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</row>
    <row r="801" spans="2:33" x14ac:dyDescent="0.25"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</row>
    <row r="802" spans="2:33" x14ac:dyDescent="0.25"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</row>
    <row r="803" spans="2:33" x14ac:dyDescent="0.25"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</row>
    <row r="804" spans="2:33" x14ac:dyDescent="0.25"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</row>
    <row r="805" spans="2:33" x14ac:dyDescent="0.25"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</row>
    <row r="806" spans="2:33" x14ac:dyDescent="0.25"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</row>
    <row r="807" spans="2:33" x14ac:dyDescent="0.25"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</row>
    <row r="808" spans="2:33" x14ac:dyDescent="0.25"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</row>
    <row r="809" spans="2:33" x14ac:dyDescent="0.25"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</row>
    <row r="810" spans="2:33" x14ac:dyDescent="0.25"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</row>
    <row r="811" spans="2:33" x14ac:dyDescent="0.25"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</row>
    <row r="812" spans="2:33" x14ac:dyDescent="0.25"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</row>
    <row r="813" spans="2:33" x14ac:dyDescent="0.25"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</row>
    <row r="814" spans="2:33" x14ac:dyDescent="0.25"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</row>
    <row r="815" spans="2:33" x14ac:dyDescent="0.25"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</row>
    <row r="816" spans="2:33" x14ac:dyDescent="0.25"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</row>
    <row r="817" spans="2:33" x14ac:dyDescent="0.25"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</row>
    <row r="818" spans="2:33" x14ac:dyDescent="0.25"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</row>
    <row r="819" spans="2:33" x14ac:dyDescent="0.25"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</row>
    <row r="820" spans="2:33" x14ac:dyDescent="0.25"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</row>
    <row r="821" spans="2:33" x14ac:dyDescent="0.25"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</row>
    <row r="822" spans="2:33" x14ac:dyDescent="0.25"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</row>
    <row r="823" spans="2:33" x14ac:dyDescent="0.25"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</row>
    <row r="824" spans="2:33" x14ac:dyDescent="0.25"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</row>
    <row r="825" spans="2:33" x14ac:dyDescent="0.25"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</row>
    <row r="826" spans="2:33" x14ac:dyDescent="0.25"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</row>
    <row r="827" spans="2:33" x14ac:dyDescent="0.25"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</row>
    <row r="828" spans="2:33" x14ac:dyDescent="0.25"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</row>
    <row r="829" spans="2:33" x14ac:dyDescent="0.25"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</row>
    <row r="830" spans="2:33" x14ac:dyDescent="0.25"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</row>
    <row r="831" spans="2:33" x14ac:dyDescent="0.25"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</row>
    <row r="832" spans="2:33" x14ac:dyDescent="0.25"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</row>
    <row r="833" spans="2:33" x14ac:dyDescent="0.25"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</row>
    <row r="834" spans="2:33" x14ac:dyDescent="0.25"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</row>
    <row r="835" spans="2:33" x14ac:dyDescent="0.25"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</row>
    <row r="836" spans="2:33" x14ac:dyDescent="0.25"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</row>
    <row r="837" spans="2:33" x14ac:dyDescent="0.25"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</row>
    <row r="838" spans="2:33" x14ac:dyDescent="0.25"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</row>
    <row r="839" spans="2:33" x14ac:dyDescent="0.25"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</row>
    <row r="840" spans="2:33" x14ac:dyDescent="0.25"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</row>
    <row r="841" spans="2:33" x14ac:dyDescent="0.25"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</row>
    <row r="842" spans="2:33" x14ac:dyDescent="0.25"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</row>
    <row r="843" spans="2:33" x14ac:dyDescent="0.25"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</row>
    <row r="844" spans="2:33" x14ac:dyDescent="0.25"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</row>
    <row r="845" spans="2:33" x14ac:dyDescent="0.25"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</row>
    <row r="846" spans="2:33" x14ac:dyDescent="0.25"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</row>
    <row r="847" spans="2:33" x14ac:dyDescent="0.25"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</row>
    <row r="848" spans="2:33" x14ac:dyDescent="0.25"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</row>
    <row r="849" spans="2:33" x14ac:dyDescent="0.25"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</row>
    <row r="850" spans="2:33" x14ac:dyDescent="0.25"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</row>
    <row r="851" spans="2:33" x14ac:dyDescent="0.25"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</row>
    <row r="852" spans="2:33" x14ac:dyDescent="0.25"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</row>
    <row r="853" spans="2:33" x14ac:dyDescent="0.25"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</row>
    <row r="854" spans="2:33" x14ac:dyDescent="0.25"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</row>
    <row r="855" spans="2:33" x14ac:dyDescent="0.25"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</row>
    <row r="856" spans="2:33" x14ac:dyDescent="0.25"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</row>
    <row r="857" spans="2:33" x14ac:dyDescent="0.25"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</row>
    <row r="858" spans="2:33" x14ac:dyDescent="0.25"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</row>
    <row r="859" spans="2:33" x14ac:dyDescent="0.25"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</row>
    <row r="860" spans="2:33" x14ac:dyDescent="0.25"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</row>
    <row r="861" spans="2:33" x14ac:dyDescent="0.25"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</row>
    <row r="862" spans="2:33" x14ac:dyDescent="0.25"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</row>
    <row r="863" spans="2:33" x14ac:dyDescent="0.25"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</row>
    <row r="864" spans="2:33" x14ac:dyDescent="0.25"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</row>
    <row r="865" spans="2:33" x14ac:dyDescent="0.25"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</row>
    <row r="866" spans="2:33" x14ac:dyDescent="0.25"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</row>
    <row r="867" spans="2:33" x14ac:dyDescent="0.25"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</row>
    <row r="868" spans="2:33" x14ac:dyDescent="0.25"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</row>
    <row r="869" spans="2:33" x14ac:dyDescent="0.25"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</row>
    <row r="870" spans="2:33" x14ac:dyDescent="0.25"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</row>
    <row r="871" spans="2:33" x14ac:dyDescent="0.25"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</row>
    <row r="872" spans="2:33" x14ac:dyDescent="0.25"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</row>
    <row r="873" spans="2:33" x14ac:dyDescent="0.25"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</row>
    <row r="874" spans="2:33" x14ac:dyDescent="0.25"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</row>
    <row r="875" spans="2:33" x14ac:dyDescent="0.25"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</row>
    <row r="876" spans="2:33" x14ac:dyDescent="0.25"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</row>
    <row r="877" spans="2:33" x14ac:dyDescent="0.25"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</row>
    <row r="878" spans="2:33" x14ac:dyDescent="0.25"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</row>
    <row r="879" spans="2:33" x14ac:dyDescent="0.25"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</row>
    <row r="880" spans="2:33" x14ac:dyDescent="0.25"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</row>
    <row r="881" spans="2:33" x14ac:dyDescent="0.25"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</row>
    <row r="882" spans="2:33" x14ac:dyDescent="0.25"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</row>
    <row r="883" spans="2:33" x14ac:dyDescent="0.25"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</row>
    <row r="884" spans="2:33" x14ac:dyDescent="0.25"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</row>
    <row r="885" spans="2:33" x14ac:dyDescent="0.25"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</row>
    <row r="886" spans="2:33" x14ac:dyDescent="0.25"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</row>
    <row r="887" spans="2:33" x14ac:dyDescent="0.25"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</row>
    <row r="888" spans="2:33" x14ac:dyDescent="0.25"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</row>
    <row r="889" spans="2:33" x14ac:dyDescent="0.25"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</row>
    <row r="890" spans="2:33" x14ac:dyDescent="0.25"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</row>
    <row r="891" spans="2:33" x14ac:dyDescent="0.25"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</row>
    <row r="892" spans="2:33" x14ac:dyDescent="0.25"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</row>
    <row r="893" spans="2:33" x14ac:dyDescent="0.25"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</row>
    <row r="894" spans="2:33" x14ac:dyDescent="0.25"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</row>
    <row r="895" spans="2:33" x14ac:dyDescent="0.25"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</row>
    <row r="896" spans="2:33" x14ac:dyDescent="0.25"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</row>
    <row r="897" spans="2:33" x14ac:dyDescent="0.25"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</row>
    <row r="898" spans="2:33" x14ac:dyDescent="0.25"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</row>
    <row r="899" spans="2:33" x14ac:dyDescent="0.25"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</row>
    <row r="900" spans="2:33" x14ac:dyDescent="0.25"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</row>
    <row r="901" spans="2:33" x14ac:dyDescent="0.25"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</row>
    <row r="902" spans="2:33" x14ac:dyDescent="0.25"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</row>
    <row r="903" spans="2:33" x14ac:dyDescent="0.25"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</row>
    <row r="904" spans="2:33" x14ac:dyDescent="0.25"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</row>
    <row r="905" spans="2:33" x14ac:dyDescent="0.25"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</row>
    <row r="906" spans="2:33" x14ac:dyDescent="0.25"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</row>
    <row r="907" spans="2:33" x14ac:dyDescent="0.25"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</row>
    <row r="908" spans="2:33" x14ac:dyDescent="0.25"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</row>
    <row r="909" spans="2:33" x14ac:dyDescent="0.25"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</row>
    <row r="910" spans="2:33" x14ac:dyDescent="0.25"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</row>
    <row r="911" spans="2:33" x14ac:dyDescent="0.25"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</row>
    <row r="912" spans="2:33" x14ac:dyDescent="0.25"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</row>
    <row r="913" spans="2:33" x14ac:dyDescent="0.25"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</row>
    <row r="914" spans="2:33" x14ac:dyDescent="0.25"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</row>
    <row r="915" spans="2:33" x14ac:dyDescent="0.25"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</row>
    <row r="916" spans="2:33" x14ac:dyDescent="0.25"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</row>
    <row r="917" spans="2:33" x14ac:dyDescent="0.25"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</row>
    <row r="918" spans="2:33" x14ac:dyDescent="0.25"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</row>
    <row r="919" spans="2:33" x14ac:dyDescent="0.25"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</row>
    <row r="920" spans="2:33" x14ac:dyDescent="0.25"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</row>
    <row r="921" spans="2:33" x14ac:dyDescent="0.25"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</row>
    <row r="922" spans="2:33" x14ac:dyDescent="0.25"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</row>
    <row r="923" spans="2:33" x14ac:dyDescent="0.25"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</row>
    <row r="924" spans="2:33" x14ac:dyDescent="0.25"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</row>
    <row r="925" spans="2:33" x14ac:dyDescent="0.25"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</row>
    <row r="926" spans="2:33" x14ac:dyDescent="0.25"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</row>
    <row r="927" spans="2:33" x14ac:dyDescent="0.25"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</row>
    <row r="928" spans="2:33" x14ac:dyDescent="0.25"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</row>
    <row r="929" spans="2:33" x14ac:dyDescent="0.25"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</row>
    <row r="930" spans="2:33" x14ac:dyDescent="0.25"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</row>
    <row r="931" spans="2:33" x14ac:dyDescent="0.25"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</row>
    <row r="932" spans="2:33" x14ac:dyDescent="0.25"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</row>
    <row r="933" spans="2:33" x14ac:dyDescent="0.25"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</row>
    <row r="934" spans="2:33" x14ac:dyDescent="0.25"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</row>
    <row r="935" spans="2:33" x14ac:dyDescent="0.25"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</row>
    <row r="936" spans="2:33" x14ac:dyDescent="0.25"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</row>
    <row r="937" spans="2:33" x14ac:dyDescent="0.25"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</row>
    <row r="938" spans="2:33" x14ac:dyDescent="0.25"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</row>
    <row r="939" spans="2:33" x14ac:dyDescent="0.25"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</row>
    <row r="940" spans="2:33" x14ac:dyDescent="0.25"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</row>
    <row r="941" spans="2:33" x14ac:dyDescent="0.25"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</row>
    <row r="942" spans="2:33" x14ac:dyDescent="0.25"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</row>
    <row r="943" spans="2:33" x14ac:dyDescent="0.25"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</row>
    <row r="944" spans="2:33" x14ac:dyDescent="0.25"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</row>
    <row r="945" spans="2:33" x14ac:dyDescent="0.25"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</row>
    <row r="946" spans="2:33" x14ac:dyDescent="0.25"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</row>
    <row r="947" spans="2:33" x14ac:dyDescent="0.25"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</row>
    <row r="948" spans="2:33" x14ac:dyDescent="0.25"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</row>
    <row r="949" spans="2:33" x14ac:dyDescent="0.25"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</row>
    <row r="950" spans="2:33" x14ac:dyDescent="0.25"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</row>
    <row r="951" spans="2:33" x14ac:dyDescent="0.25"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</row>
    <row r="952" spans="2:33" x14ac:dyDescent="0.25"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</row>
    <row r="953" spans="2:33" x14ac:dyDescent="0.25"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</row>
    <row r="954" spans="2:33" x14ac:dyDescent="0.25"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</row>
    <row r="955" spans="2:33" x14ac:dyDescent="0.25"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</row>
    <row r="956" spans="2:33" x14ac:dyDescent="0.25"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</row>
    <row r="957" spans="2:33" x14ac:dyDescent="0.25"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</row>
    <row r="958" spans="2:33" x14ac:dyDescent="0.25"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</row>
    <row r="959" spans="2:33" x14ac:dyDescent="0.25"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</row>
    <row r="960" spans="2:33" x14ac:dyDescent="0.25"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</row>
    <row r="961" spans="2:33" x14ac:dyDescent="0.25"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</row>
    <row r="962" spans="2:33" x14ac:dyDescent="0.25"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</row>
    <row r="963" spans="2:33" x14ac:dyDescent="0.25"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</row>
    <row r="964" spans="2:33" x14ac:dyDescent="0.25"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</row>
    <row r="965" spans="2:33" x14ac:dyDescent="0.25"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</row>
    <row r="966" spans="2:33" x14ac:dyDescent="0.25"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</row>
    <row r="967" spans="2:33" x14ac:dyDescent="0.25"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</row>
    <row r="968" spans="2:33" x14ac:dyDescent="0.25"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</row>
    <row r="969" spans="2:33" x14ac:dyDescent="0.25"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</row>
    <row r="970" spans="2:33" x14ac:dyDescent="0.25"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</row>
    <row r="971" spans="2:33" x14ac:dyDescent="0.25"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</row>
    <row r="972" spans="2:33" x14ac:dyDescent="0.25"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</row>
    <row r="973" spans="2:33" x14ac:dyDescent="0.25"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</row>
    <row r="974" spans="2:33" x14ac:dyDescent="0.25"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</row>
    <row r="975" spans="2:33" x14ac:dyDescent="0.25"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</row>
    <row r="976" spans="2:33" x14ac:dyDescent="0.25"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</row>
    <row r="977" spans="2:33" x14ac:dyDescent="0.25"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</row>
    <row r="978" spans="2:33" x14ac:dyDescent="0.25"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</row>
    <row r="979" spans="2:33" x14ac:dyDescent="0.25"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</row>
    <row r="980" spans="2:33" x14ac:dyDescent="0.25"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</row>
    <row r="981" spans="2:33" x14ac:dyDescent="0.25"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</row>
    <row r="982" spans="2:33" x14ac:dyDescent="0.25"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</row>
    <row r="983" spans="2:33" x14ac:dyDescent="0.25"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</row>
    <row r="984" spans="2:33" x14ac:dyDescent="0.25"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</row>
    <row r="985" spans="2:33" x14ac:dyDescent="0.25"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</row>
    <row r="986" spans="2:33" x14ac:dyDescent="0.25"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</row>
    <row r="987" spans="2:33" x14ac:dyDescent="0.25"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</row>
    <row r="988" spans="2:33" x14ac:dyDescent="0.25"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</row>
    <row r="989" spans="2:33" x14ac:dyDescent="0.25"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</row>
    <row r="990" spans="2:33" x14ac:dyDescent="0.25"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</row>
    <row r="991" spans="2:33" x14ac:dyDescent="0.25"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</row>
    <row r="992" spans="2:33" x14ac:dyDescent="0.25"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</row>
    <row r="993" spans="2:33" x14ac:dyDescent="0.25"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</row>
    <row r="994" spans="2:33" x14ac:dyDescent="0.25"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</row>
    <row r="995" spans="2:33" x14ac:dyDescent="0.25"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</row>
    <row r="996" spans="2:33" x14ac:dyDescent="0.25"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</row>
    <row r="997" spans="2:33" x14ac:dyDescent="0.25"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</row>
    <row r="998" spans="2:33" x14ac:dyDescent="0.25"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</row>
    <row r="999" spans="2:33" x14ac:dyDescent="0.25"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</row>
    <row r="1000" spans="2:33" x14ac:dyDescent="0.25"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</row>
    <row r="1001" spans="2:33" x14ac:dyDescent="0.25"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</row>
    <row r="1002" spans="2:33" x14ac:dyDescent="0.25"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</row>
    <row r="1003" spans="2:33" x14ac:dyDescent="0.25"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</row>
    <row r="1004" spans="2:33" x14ac:dyDescent="0.25"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</row>
    <row r="1005" spans="2:33" x14ac:dyDescent="0.25"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</row>
    <row r="1006" spans="2:33" x14ac:dyDescent="0.25"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</row>
    <row r="1007" spans="2:33" x14ac:dyDescent="0.25"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</row>
    <row r="1008" spans="2:33" x14ac:dyDescent="0.25"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</row>
    <row r="1009" spans="2:33" x14ac:dyDescent="0.25"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</row>
    <row r="1010" spans="2:33" x14ac:dyDescent="0.25"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</row>
    <row r="1011" spans="2:33" x14ac:dyDescent="0.25"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</row>
    <row r="1012" spans="2:33" x14ac:dyDescent="0.25"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</row>
    <row r="1013" spans="2:33" x14ac:dyDescent="0.25"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</row>
    <row r="1014" spans="2:33" x14ac:dyDescent="0.25"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</row>
    <row r="1015" spans="2:33" x14ac:dyDescent="0.25"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</row>
    <row r="1016" spans="2:33" x14ac:dyDescent="0.25"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</row>
    <row r="1017" spans="2:33" x14ac:dyDescent="0.25"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</row>
    <row r="1018" spans="2:33" x14ac:dyDescent="0.25"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</row>
    <row r="1019" spans="2:33" x14ac:dyDescent="0.25"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</row>
    <row r="1020" spans="2:33" x14ac:dyDescent="0.25"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</row>
    <row r="1021" spans="2:33" x14ac:dyDescent="0.25"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</row>
    <row r="1022" spans="2:33" x14ac:dyDescent="0.25"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</row>
    <row r="1023" spans="2:33" x14ac:dyDescent="0.25"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</row>
    <row r="1024" spans="2:33" x14ac:dyDescent="0.25"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</row>
    <row r="1025" spans="2:33" x14ac:dyDescent="0.25"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</row>
    <row r="1026" spans="2:33" x14ac:dyDescent="0.25"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</row>
    <row r="1027" spans="2:33" x14ac:dyDescent="0.25"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</row>
    <row r="1028" spans="2:33" x14ac:dyDescent="0.25"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</row>
    <row r="1029" spans="2:33" x14ac:dyDescent="0.25"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</row>
    <row r="1030" spans="2:33" x14ac:dyDescent="0.25"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</row>
    <row r="1031" spans="2:33" x14ac:dyDescent="0.25"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</row>
    <row r="1032" spans="2:33" x14ac:dyDescent="0.25"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</row>
    <row r="1033" spans="2:33" x14ac:dyDescent="0.25"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</row>
    <row r="1034" spans="2:33" x14ac:dyDescent="0.25"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</row>
    <row r="1035" spans="2:33" x14ac:dyDescent="0.25">
      <c r="B1035" s="17"/>
      <c r="C1035" s="17"/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</row>
    <row r="1036" spans="2:33" x14ac:dyDescent="0.25"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</row>
    <row r="1037" spans="2:33" x14ac:dyDescent="0.25"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</row>
    <row r="1038" spans="2:33" x14ac:dyDescent="0.25"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</row>
    <row r="1039" spans="2:33" x14ac:dyDescent="0.25"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</row>
    <row r="1040" spans="2:33" x14ac:dyDescent="0.25"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</row>
    <row r="1041" spans="2:33" x14ac:dyDescent="0.25"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</row>
    <row r="1042" spans="2:33" x14ac:dyDescent="0.25"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</row>
    <row r="1043" spans="2:33" x14ac:dyDescent="0.25"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</row>
    <row r="1044" spans="2:33" x14ac:dyDescent="0.25"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</row>
    <row r="1045" spans="2:33" x14ac:dyDescent="0.25"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</row>
    <row r="1046" spans="2:33" x14ac:dyDescent="0.25"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</row>
    <row r="1047" spans="2:33" x14ac:dyDescent="0.25"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</row>
    <row r="1048" spans="2:33" x14ac:dyDescent="0.25"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</row>
    <row r="1049" spans="2:33" x14ac:dyDescent="0.25"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</row>
    <row r="1050" spans="2:33" x14ac:dyDescent="0.25"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</row>
    <row r="1051" spans="2:33" x14ac:dyDescent="0.25">
      <c r="B1051" s="17"/>
      <c r="C1051" s="17"/>
      <c r="D1051" s="17"/>
      <c r="E1051" s="17"/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</row>
    <row r="1052" spans="2:33" x14ac:dyDescent="0.25">
      <c r="B1052" s="17"/>
      <c r="C1052" s="17"/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</row>
    <row r="1053" spans="2:33" x14ac:dyDescent="0.25">
      <c r="B1053" s="17"/>
      <c r="C1053" s="17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</row>
    <row r="1054" spans="2:33" x14ac:dyDescent="0.25"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</row>
    <row r="1055" spans="2:33" x14ac:dyDescent="0.25"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</row>
    <row r="1056" spans="2:33" x14ac:dyDescent="0.25"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</row>
    <row r="1057" spans="2:33" x14ac:dyDescent="0.25">
      <c r="B1057" s="17"/>
      <c r="C1057" s="17"/>
      <c r="D1057" s="17"/>
      <c r="E1057" s="17"/>
      <c r="F1057" s="17"/>
      <c r="G1057" s="17"/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</row>
    <row r="1058" spans="2:33" x14ac:dyDescent="0.25"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</row>
    <row r="1059" spans="2:33" x14ac:dyDescent="0.25"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</row>
    <row r="1060" spans="2:33" x14ac:dyDescent="0.25"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</row>
    <row r="1061" spans="2:33" x14ac:dyDescent="0.25"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</row>
    <row r="1062" spans="2:33" x14ac:dyDescent="0.25"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</row>
    <row r="1063" spans="2:33" x14ac:dyDescent="0.25"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</row>
    <row r="1064" spans="2:33" x14ac:dyDescent="0.25"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</row>
    <row r="1065" spans="2:33" x14ac:dyDescent="0.25"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</row>
    <row r="1066" spans="2:33" x14ac:dyDescent="0.25"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</row>
    <row r="1067" spans="2:33" x14ac:dyDescent="0.25"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</row>
    <row r="1068" spans="2:33" x14ac:dyDescent="0.25"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</row>
    <row r="1069" spans="2:33" x14ac:dyDescent="0.25"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</row>
    <row r="1070" spans="2:33" x14ac:dyDescent="0.25"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</row>
    <row r="1071" spans="2:33" x14ac:dyDescent="0.25"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</row>
    <row r="1072" spans="2:33" x14ac:dyDescent="0.25"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</row>
    <row r="1073" spans="2:33" x14ac:dyDescent="0.25">
      <c r="B1073" s="17"/>
      <c r="C1073" s="17"/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</row>
    <row r="1074" spans="2:33" x14ac:dyDescent="0.25">
      <c r="B1074" s="17"/>
      <c r="C1074" s="17"/>
      <c r="D1074" s="17"/>
      <c r="E1074" s="17"/>
      <c r="F1074" s="17"/>
      <c r="G1074" s="17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</row>
    <row r="1075" spans="2:33" x14ac:dyDescent="0.25"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</row>
    <row r="1076" spans="2:33" x14ac:dyDescent="0.25"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</row>
    <row r="1077" spans="2:33" x14ac:dyDescent="0.25"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</row>
    <row r="1078" spans="2:33" x14ac:dyDescent="0.25"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</row>
    <row r="1079" spans="2:33" x14ac:dyDescent="0.25">
      <c r="B1079" s="17"/>
      <c r="C1079" s="17"/>
      <c r="D1079" s="17"/>
      <c r="E1079" s="17"/>
      <c r="F1079" s="17"/>
      <c r="G1079" s="17"/>
      <c r="H1079" s="17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</row>
    <row r="1080" spans="2:33" x14ac:dyDescent="0.25">
      <c r="B1080" s="17"/>
      <c r="C1080" s="17"/>
      <c r="D1080" s="17"/>
      <c r="E1080" s="17"/>
      <c r="F1080" s="17"/>
      <c r="G1080" s="17"/>
      <c r="H1080" s="17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  <c r="AC1080" s="17"/>
      <c r="AD1080" s="17"/>
      <c r="AE1080" s="17"/>
      <c r="AF1080" s="17"/>
      <c r="AG1080" s="17"/>
    </row>
    <row r="1081" spans="2:33" x14ac:dyDescent="0.25">
      <c r="B1081" s="17"/>
      <c r="C1081" s="17"/>
      <c r="D1081" s="17"/>
      <c r="E1081" s="17"/>
      <c r="F1081" s="17"/>
      <c r="G1081" s="17"/>
      <c r="H1081" s="17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  <c r="AC1081" s="17"/>
      <c r="AD1081" s="17"/>
      <c r="AE1081" s="17"/>
      <c r="AF1081" s="17"/>
      <c r="AG1081" s="17"/>
    </row>
    <row r="1082" spans="2:33" x14ac:dyDescent="0.25">
      <c r="B1082" s="17"/>
      <c r="C1082" s="17"/>
      <c r="D1082" s="17"/>
      <c r="E1082" s="17"/>
      <c r="F1082" s="17"/>
      <c r="G1082" s="17"/>
      <c r="H1082" s="17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  <c r="AB1082" s="17"/>
      <c r="AC1082" s="17"/>
      <c r="AD1082" s="17"/>
      <c r="AE1082" s="17"/>
      <c r="AF1082" s="17"/>
      <c r="AG1082" s="17"/>
    </row>
    <row r="1083" spans="2:33" x14ac:dyDescent="0.25"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</row>
    <row r="1084" spans="2:33" x14ac:dyDescent="0.25"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</row>
    <row r="1085" spans="2:33" x14ac:dyDescent="0.25"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</row>
    <row r="1086" spans="2:33" x14ac:dyDescent="0.25">
      <c r="B1086" s="17"/>
      <c r="C1086" s="17"/>
      <c r="D1086" s="17"/>
      <c r="E1086" s="17"/>
      <c r="F1086" s="17"/>
      <c r="G1086" s="17"/>
      <c r="H1086" s="17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  <c r="AB1086" s="17"/>
      <c r="AC1086" s="17"/>
      <c r="AD1086" s="17"/>
      <c r="AE1086" s="17"/>
      <c r="AF1086" s="17"/>
      <c r="AG1086" s="17"/>
    </row>
    <row r="1087" spans="2:33" x14ac:dyDescent="0.25">
      <c r="B1087" s="17"/>
      <c r="C1087" s="17"/>
      <c r="D1087" s="17"/>
      <c r="E1087" s="17"/>
      <c r="F1087" s="17"/>
      <c r="G1087" s="17"/>
      <c r="H1087" s="17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  <c r="AB1087" s="17"/>
      <c r="AC1087" s="17"/>
      <c r="AD1087" s="17"/>
      <c r="AE1087" s="17"/>
      <c r="AF1087" s="17"/>
      <c r="AG1087" s="17"/>
    </row>
    <row r="1088" spans="2:33" x14ac:dyDescent="0.25">
      <c r="B1088" s="17"/>
      <c r="C1088" s="17"/>
      <c r="D1088" s="17"/>
      <c r="E1088" s="17"/>
      <c r="F1088" s="17"/>
      <c r="G1088" s="17"/>
      <c r="H1088" s="17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  <c r="AA1088" s="17"/>
      <c r="AB1088" s="17"/>
      <c r="AC1088" s="17"/>
      <c r="AD1088" s="17"/>
      <c r="AE1088" s="17"/>
      <c r="AF1088" s="17"/>
      <c r="AG1088" s="17"/>
    </row>
    <row r="1089" spans="2:33" x14ac:dyDescent="0.25">
      <c r="B1089" s="17"/>
      <c r="C1089" s="17"/>
      <c r="D1089" s="17"/>
      <c r="E1089" s="17"/>
      <c r="F1089" s="17"/>
      <c r="G1089" s="17"/>
      <c r="H1089" s="17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  <c r="AA1089" s="17"/>
      <c r="AB1089" s="17"/>
      <c r="AC1089" s="17"/>
      <c r="AD1089" s="17"/>
      <c r="AE1089" s="17"/>
      <c r="AF1089" s="17"/>
      <c r="AG1089" s="17"/>
    </row>
    <row r="1090" spans="2:33" x14ac:dyDescent="0.25">
      <c r="B1090" s="17"/>
      <c r="C1090" s="17"/>
      <c r="D1090" s="17"/>
      <c r="E1090" s="17"/>
      <c r="F1090" s="17"/>
      <c r="G1090" s="17"/>
      <c r="H1090" s="17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  <c r="AA1090" s="17"/>
      <c r="AB1090" s="17"/>
      <c r="AC1090" s="17"/>
      <c r="AD1090" s="17"/>
      <c r="AE1090" s="17"/>
      <c r="AF1090" s="17"/>
      <c r="AG1090" s="17"/>
    </row>
    <row r="1091" spans="2:33" x14ac:dyDescent="0.25">
      <c r="B1091" s="17"/>
      <c r="C1091" s="17"/>
      <c r="D1091" s="17"/>
      <c r="E1091" s="17"/>
      <c r="F1091" s="17"/>
      <c r="G1091" s="17"/>
      <c r="H1091" s="17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  <c r="AA1091" s="17"/>
      <c r="AB1091" s="17"/>
      <c r="AC1091" s="17"/>
      <c r="AD1091" s="17"/>
      <c r="AE1091" s="17"/>
      <c r="AF1091" s="17"/>
      <c r="AG1091" s="17"/>
    </row>
    <row r="1092" spans="2:33" x14ac:dyDescent="0.25">
      <c r="B1092" s="17"/>
      <c r="C1092" s="17"/>
      <c r="D1092" s="17"/>
      <c r="E1092" s="17"/>
      <c r="F1092" s="17"/>
      <c r="G1092" s="17"/>
      <c r="H1092" s="17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  <c r="AA1092" s="17"/>
      <c r="AB1092" s="17"/>
      <c r="AC1092" s="17"/>
      <c r="AD1092" s="17"/>
      <c r="AE1092" s="17"/>
      <c r="AF1092" s="17"/>
      <c r="AG1092" s="17"/>
    </row>
    <row r="1093" spans="2:33" x14ac:dyDescent="0.25">
      <c r="B1093" s="17"/>
      <c r="C1093" s="17"/>
      <c r="D1093" s="17"/>
      <c r="E1093" s="17"/>
      <c r="F1093" s="17"/>
      <c r="G1093" s="17"/>
      <c r="H1093" s="17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  <c r="AA1093" s="17"/>
      <c r="AB1093" s="17"/>
      <c r="AC1093" s="17"/>
      <c r="AD1093" s="17"/>
      <c r="AE1093" s="17"/>
      <c r="AF1093" s="17"/>
      <c r="AG1093" s="17"/>
    </row>
    <row r="1094" spans="2:33" x14ac:dyDescent="0.25">
      <c r="B1094" s="17"/>
      <c r="C1094" s="17"/>
      <c r="D1094" s="17"/>
      <c r="E1094" s="17"/>
      <c r="F1094" s="17"/>
      <c r="G1094" s="17"/>
      <c r="H1094" s="17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  <c r="AA1094" s="17"/>
      <c r="AB1094" s="17"/>
      <c r="AC1094" s="17"/>
      <c r="AD1094" s="17"/>
      <c r="AE1094" s="17"/>
      <c r="AF1094" s="17"/>
      <c r="AG1094" s="17"/>
    </row>
    <row r="1095" spans="2:33" x14ac:dyDescent="0.25">
      <c r="B1095" s="17"/>
      <c r="C1095" s="17"/>
      <c r="D1095" s="17"/>
      <c r="E1095" s="17"/>
      <c r="F1095" s="17"/>
      <c r="G1095" s="17"/>
      <c r="H1095" s="17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  <c r="AA1095" s="17"/>
      <c r="AB1095" s="17"/>
      <c r="AC1095" s="17"/>
      <c r="AD1095" s="17"/>
      <c r="AE1095" s="17"/>
      <c r="AF1095" s="17"/>
      <c r="AG1095" s="17"/>
    </row>
    <row r="1096" spans="2:33" x14ac:dyDescent="0.25">
      <c r="B1096" s="17"/>
      <c r="C1096" s="17"/>
      <c r="D1096" s="17"/>
      <c r="E1096" s="17"/>
      <c r="F1096" s="17"/>
      <c r="G1096" s="17"/>
      <c r="H1096" s="17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  <c r="AA1096" s="17"/>
      <c r="AB1096" s="17"/>
      <c r="AC1096" s="17"/>
      <c r="AD1096" s="17"/>
      <c r="AE1096" s="17"/>
      <c r="AF1096" s="17"/>
      <c r="AG1096" s="17"/>
    </row>
    <row r="1097" spans="2:33" x14ac:dyDescent="0.25">
      <c r="B1097" s="17"/>
      <c r="C1097" s="17"/>
      <c r="D1097" s="17"/>
      <c r="E1097" s="17"/>
      <c r="F1097" s="17"/>
      <c r="G1097" s="17"/>
      <c r="H1097" s="17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  <c r="AA1097" s="17"/>
      <c r="AB1097" s="17"/>
      <c r="AC1097" s="17"/>
      <c r="AD1097" s="17"/>
      <c r="AE1097" s="17"/>
      <c r="AF1097" s="17"/>
      <c r="AG1097" s="17"/>
    </row>
    <row r="1098" spans="2:33" x14ac:dyDescent="0.25">
      <c r="B1098" s="17"/>
      <c r="C1098" s="17"/>
      <c r="D1098" s="17"/>
      <c r="E1098" s="17"/>
      <c r="F1098" s="17"/>
      <c r="G1098" s="17"/>
      <c r="H1098" s="17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  <c r="AA1098" s="17"/>
      <c r="AB1098" s="17"/>
      <c r="AC1098" s="17"/>
      <c r="AD1098" s="17"/>
      <c r="AE1098" s="17"/>
      <c r="AF1098" s="17"/>
      <c r="AG1098" s="17"/>
    </row>
    <row r="1099" spans="2:33" x14ac:dyDescent="0.25">
      <c r="B1099" s="17"/>
      <c r="C1099" s="17"/>
      <c r="D1099" s="17"/>
      <c r="E1099" s="17"/>
      <c r="F1099" s="17"/>
      <c r="G1099" s="17"/>
      <c r="H1099" s="17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  <c r="AA1099" s="17"/>
      <c r="AB1099" s="17"/>
      <c r="AC1099" s="17"/>
      <c r="AD1099" s="17"/>
      <c r="AE1099" s="17"/>
      <c r="AF1099" s="17"/>
      <c r="AG1099" s="17"/>
    </row>
    <row r="1100" spans="2:33" x14ac:dyDescent="0.25">
      <c r="B1100" s="17"/>
      <c r="C1100" s="17"/>
      <c r="D1100" s="17"/>
      <c r="E1100" s="17"/>
      <c r="F1100" s="17"/>
      <c r="G1100" s="17"/>
      <c r="H1100" s="17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  <c r="AA1100" s="17"/>
      <c r="AB1100" s="17"/>
      <c r="AC1100" s="17"/>
      <c r="AD1100" s="17"/>
      <c r="AE1100" s="17"/>
      <c r="AF1100" s="17"/>
      <c r="AG1100" s="17"/>
    </row>
    <row r="1101" spans="2:33" x14ac:dyDescent="0.25">
      <c r="B1101" s="17"/>
      <c r="C1101" s="17"/>
      <c r="D1101" s="17"/>
      <c r="E1101" s="17"/>
      <c r="F1101" s="17"/>
      <c r="G1101" s="17"/>
      <c r="H1101" s="17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  <c r="AA1101" s="17"/>
      <c r="AB1101" s="17"/>
      <c r="AC1101" s="17"/>
      <c r="AD1101" s="17"/>
      <c r="AE1101" s="17"/>
      <c r="AF1101" s="17"/>
      <c r="AG1101" s="17"/>
    </row>
    <row r="1102" spans="2:33" x14ac:dyDescent="0.25">
      <c r="B1102" s="17"/>
      <c r="C1102" s="17"/>
      <c r="D1102" s="17"/>
      <c r="E1102" s="17"/>
      <c r="F1102" s="17"/>
      <c r="G1102" s="17"/>
      <c r="H1102" s="17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  <c r="AA1102" s="17"/>
      <c r="AB1102" s="17"/>
      <c r="AC1102" s="17"/>
      <c r="AD1102" s="17"/>
      <c r="AE1102" s="17"/>
      <c r="AF1102" s="17"/>
      <c r="AG1102" s="17"/>
    </row>
    <row r="1103" spans="2:33" x14ac:dyDescent="0.25">
      <c r="B1103" s="17"/>
      <c r="C1103" s="17"/>
      <c r="D1103" s="17"/>
      <c r="E1103" s="17"/>
      <c r="F1103" s="17"/>
      <c r="G1103" s="17"/>
      <c r="H1103" s="17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  <c r="AA1103" s="17"/>
      <c r="AB1103" s="17"/>
      <c r="AC1103" s="17"/>
      <c r="AD1103" s="17"/>
      <c r="AE1103" s="17"/>
      <c r="AF1103" s="17"/>
      <c r="AG1103" s="17"/>
    </row>
    <row r="1104" spans="2:33" x14ac:dyDescent="0.25">
      <c r="B1104" s="17"/>
      <c r="C1104" s="17"/>
      <c r="D1104" s="17"/>
      <c r="E1104" s="17"/>
      <c r="F1104" s="17"/>
      <c r="G1104" s="17"/>
      <c r="H1104" s="17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  <c r="AA1104" s="17"/>
      <c r="AB1104" s="17"/>
      <c r="AC1104" s="17"/>
      <c r="AD1104" s="17"/>
      <c r="AE1104" s="17"/>
      <c r="AF1104" s="17"/>
      <c r="AG1104" s="17"/>
    </row>
    <row r="1105" spans="2:33" x14ac:dyDescent="0.25">
      <c r="B1105" s="17"/>
      <c r="C1105" s="17"/>
      <c r="D1105" s="17"/>
      <c r="E1105" s="17"/>
      <c r="F1105" s="17"/>
      <c r="G1105" s="17"/>
      <c r="H1105" s="17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  <c r="AA1105" s="17"/>
      <c r="AB1105" s="17"/>
      <c r="AC1105" s="17"/>
      <c r="AD1105" s="17"/>
      <c r="AE1105" s="17"/>
      <c r="AF1105" s="17"/>
      <c r="AG1105" s="17"/>
    </row>
    <row r="1106" spans="2:33" x14ac:dyDescent="0.25">
      <c r="B1106" s="17"/>
      <c r="C1106" s="17"/>
      <c r="D1106" s="17"/>
      <c r="E1106" s="17"/>
      <c r="F1106" s="17"/>
      <c r="G1106" s="17"/>
      <c r="H1106" s="17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  <c r="AA1106" s="17"/>
      <c r="AB1106" s="17"/>
      <c r="AC1106" s="17"/>
      <c r="AD1106" s="17"/>
      <c r="AE1106" s="17"/>
      <c r="AF1106" s="17"/>
      <c r="AG1106" s="17"/>
    </row>
    <row r="1107" spans="2:33" x14ac:dyDescent="0.25">
      <c r="B1107" s="17"/>
      <c r="C1107" s="17"/>
      <c r="D1107" s="17"/>
      <c r="E1107" s="17"/>
      <c r="F1107" s="17"/>
      <c r="G1107" s="17"/>
      <c r="H1107" s="17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  <c r="AA1107" s="17"/>
      <c r="AB1107" s="17"/>
      <c r="AC1107" s="17"/>
      <c r="AD1107" s="17"/>
      <c r="AE1107" s="17"/>
      <c r="AF1107" s="17"/>
      <c r="AG1107" s="17"/>
    </row>
    <row r="1108" spans="2:33" x14ac:dyDescent="0.25">
      <c r="B1108" s="17"/>
      <c r="C1108" s="17"/>
      <c r="D1108" s="17"/>
      <c r="E1108" s="17"/>
      <c r="F1108" s="17"/>
      <c r="G1108" s="17"/>
      <c r="H1108" s="17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  <c r="AA1108" s="17"/>
      <c r="AB1108" s="17"/>
      <c r="AC1108" s="17"/>
      <c r="AD1108" s="17"/>
      <c r="AE1108" s="17"/>
      <c r="AF1108" s="17"/>
      <c r="AG1108" s="17"/>
    </row>
    <row r="1109" spans="2:33" x14ac:dyDescent="0.25">
      <c r="B1109" s="17"/>
      <c r="C1109" s="17"/>
      <c r="D1109" s="17"/>
      <c r="E1109" s="17"/>
      <c r="F1109" s="17"/>
      <c r="G1109" s="17"/>
      <c r="H1109" s="17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  <c r="AA1109" s="17"/>
      <c r="AB1109" s="17"/>
      <c r="AC1109" s="17"/>
      <c r="AD1109" s="17"/>
      <c r="AE1109" s="17"/>
      <c r="AF1109" s="17"/>
      <c r="AG1109" s="17"/>
    </row>
    <row r="1110" spans="2:33" x14ac:dyDescent="0.25">
      <c r="B1110" s="17"/>
      <c r="C1110" s="17"/>
      <c r="D1110" s="17"/>
      <c r="E1110" s="17"/>
      <c r="F1110" s="17"/>
      <c r="G1110" s="17"/>
      <c r="H1110" s="17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  <c r="AA1110" s="17"/>
      <c r="AB1110" s="17"/>
      <c r="AC1110" s="17"/>
      <c r="AD1110" s="17"/>
      <c r="AE1110" s="17"/>
      <c r="AF1110" s="17"/>
      <c r="AG1110" s="17"/>
    </row>
    <row r="1111" spans="2:33" x14ac:dyDescent="0.25">
      <c r="B1111" s="17"/>
      <c r="C1111" s="17"/>
      <c r="D1111" s="17"/>
      <c r="E1111" s="17"/>
      <c r="F1111" s="17"/>
      <c r="G1111" s="17"/>
      <c r="H1111" s="17"/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  <c r="AA1111" s="17"/>
      <c r="AB1111" s="17"/>
      <c r="AC1111" s="17"/>
      <c r="AD1111" s="17"/>
      <c r="AE1111" s="17"/>
      <c r="AF1111" s="17"/>
      <c r="AG1111" s="17"/>
    </row>
    <row r="1112" spans="2:33" x14ac:dyDescent="0.25">
      <c r="B1112" s="17"/>
      <c r="C1112" s="17"/>
      <c r="D1112" s="17"/>
      <c r="E1112" s="17"/>
      <c r="F1112" s="17"/>
      <c r="G1112" s="17"/>
      <c r="H1112" s="17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  <c r="AA1112" s="17"/>
      <c r="AB1112" s="17"/>
      <c r="AC1112" s="17"/>
      <c r="AD1112" s="17"/>
      <c r="AE1112" s="17"/>
      <c r="AF1112" s="17"/>
      <c r="AG1112" s="17"/>
    </row>
    <row r="1113" spans="2:33" x14ac:dyDescent="0.25">
      <c r="B1113" s="17"/>
      <c r="C1113" s="17"/>
      <c r="D1113" s="17"/>
      <c r="E1113" s="17"/>
      <c r="F1113" s="17"/>
      <c r="G1113" s="17"/>
      <c r="H1113" s="17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  <c r="AA1113" s="17"/>
      <c r="AB1113" s="17"/>
      <c r="AC1113" s="17"/>
      <c r="AD1113" s="17"/>
      <c r="AE1113" s="17"/>
      <c r="AF1113" s="17"/>
      <c r="AG1113" s="17"/>
    </row>
    <row r="1114" spans="2:33" x14ac:dyDescent="0.25">
      <c r="B1114" s="17"/>
      <c r="C1114" s="17"/>
      <c r="D1114" s="17"/>
      <c r="E1114" s="17"/>
      <c r="F1114" s="17"/>
      <c r="G1114" s="17"/>
      <c r="H1114" s="17"/>
      <c r="I1114" s="17"/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  <c r="AA1114" s="17"/>
      <c r="AB1114" s="17"/>
      <c r="AC1114" s="17"/>
      <c r="AD1114" s="17"/>
      <c r="AE1114" s="17"/>
      <c r="AF1114" s="17"/>
      <c r="AG1114" s="17"/>
    </row>
    <row r="1115" spans="2:33" x14ac:dyDescent="0.25">
      <c r="B1115" s="17"/>
      <c r="C1115" s="17"/>
      <c r="D1115" s="17"/>
      <c r="E1115" s="17"/>
      <c r="F1115" s="17"/>
      <c r="G1115" s="17"/>
      <c r="H1115" s="17"/>
      <c r="I1115" s="17"/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  <c r="AA1115" s="17"/>
      <c r="AB1115" s="17"/>
      <c r="AC1115" s="17"/>
      <c r="AD1115" s="17"/>
      <c r="AE1115" s="17"/>
      <c r="AF1115" s="17"/>
      <c r="AG1115" s="17"/>
    </row>
    <row r="1116" spans="2:33" x14ac:dyDescent="0.25">
      <c r="B1116" s="17"/>
      <c r="C1116" s="17"/>
      <c r="D1116" s="17"/>
      <c r="E1116" s="17"/>
      <c r="F1116" s="17"/>
      <c r="G1116" s="17"/>
      <c r="H1116" s="17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  <c r="AA1116" s="17"/>
      <c r="AB1116" s="17"/>
      <c r="AC1116" s="17"/>
      <c r="AD1116" s="17"/>
      <c r="AE1116" s="17"/>
      <c r="AF1116" s="17"/>
      <c r="AG1116" s="17"/>
    </row>
    <row r="1117" spans="2:33" x14ac:dyDescent="0.25">
      <c r="B1117" s="17"/>
      <c r="C1117" s="17"/>
      <c r="D1117" s="17"/>
      <c r="E1117" s="17"/>
      <c r="F1117" s="17"/>
      <c r="G1117" s="17"/>
      <c r="H1117" s="17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  <c r="AA1117" s="17"/>
      <c r="AB1117" s="17"/>
      <c r="AC1117" s="17"/>
      <c r="AD1117" s="17"/>
      <c r="AE1117" s="17"/>
      <c r="AF1117" s="17"/>
      <c r="AG1117" s="17"/>
    </row>
    <row r="1118" spans="2:33" x14ac:dyDescent="0.25">
      <c r="B1118" s="17"/>
      <c r="C1118" s="17"/>
      <c r="D1118" s="17"/>
      <c r="E1118" s="17"/>
      <c r="F1118" s="17"/>
      <c r="G1118" s="17"/>
      <c r="H1118" s="17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  <c r="AA1118" s="17"/>
      <c r="AB1118" s="17"/>
      <c r="AC1118" s="17"/>
      <c r="AD1118" s="17"/>
      <c r="AE1118" s="17"/>
      <c r="AF1118" s="17"/>
      <c r="AG1118" s="17"/>
    </row>
    <row r="1119" spans="2:33" x14ac:dyDescent="0.25">
      <c r="B1119" s="17"/>
      <c r="C1119" s="17"/>
      <c r="D1119" s="17"/>
      <c r="E1119" s="17"/>
      <c r="F1119" s="17"/>
      <c r="G1119" s="17"/>
      <c r="H1119" s="17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  <c r="AA1119" s="17"/>
      <c r="AB1119" s="17"/>
      <c r="AC1119" s="17"/>
      <c r="AD1119" s="17"/>
      <c r="AE1119" s="17"/>
      <c r="AF1119" s="17"/>
      <c r="AG1119" s="17"/>
    </row>
    <row r="1120" spans="2:33" x14ac:dyDescent="0.25">
      <c r="B1120" s="17"/>
      <c r="C1120" s="17"/>
      <c r="D1120" s="17"/>
      <c r="E1120" s="17"/>
      <c r="F1120" s="17"/>
      <c r="G1120" s="17"/>
      <c r="H1120" s="17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  <c r="AA1120" s="17"/>
      <c r="AB1120" s="17"/>
      <c r="AC1120" s="17"/>
      <c r="AD1120" s="17"/>
      <c r="AE1120" s="17"/>
      <c r="AF1120" s="17"/>
      <c r="AG1120" s="17"/>
    </row>
    <row r="1121" spans="2:33" x14ac:dyDescent="0.25">
      <c r="B1121" s="17"/>
      <c r="C1121" s="17"/>
      <c r="D1121" s="17"/>
      <c r="E1121" s="17"/>
      <c r="F1121" s="17"/>
      <c r="G1121" s="17"/>
      <c r="H1121" s="17"/>
      <c r="I1121" s="17"/>
      <c r="J1121" s="17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  <c r="AA1121" s="17"/>
      <c r="AB1121" s="17"/>
      <c r="AC1121" s="17"/>
      <c r="AD1121" s="17"/>
      <c r="AE1121" s="17"/>
      <c r="AF1121" s="17"/>
      <c r="AG1121" s="17"/>
    </row>
    <row r="1122" spans="2:33" x14ac:dyDescent="0.25">
      <c r="B1122" s="17"/>
      <c r="C1122" s="17"/>
      <c r="D1122" s="17"/>
      <c r="E1122" s="17"/>
      <c r="F1122" s="17"/>
      <c r="G1122" s="17"/>
      <c r="H1122" s="17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  <c r="AA1122" s="17"/>
      <c r="AB1122" s="17"/>
      <c r="AC1122" s="17"/>
      <c r="AD1122" s="17"/>
      <c r="AE1122" s="17"/>
      <c r="AF1122" s="17"/>
      <c r="AG1122" s="17"/>
    </row>
    <row r="1123" spans="2:33" x14ac:dyDescent="0.25">
      <c r="B1123" s="17"/>
      <c r="C1123" s="17"/>
      <c r="D1123" s="17"/>
      <c r="E1123" s="17"/>
      <c r="F1123" s="17"/>
      <c r="G1123" s="17"/>
      <c r="H1123" s="17"/>
      <c r="I1123" s="17"/>
      <c r="J1123" s="17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  <c r="AA1123" s="17"/>
      <c r="AB1123" s="17"/>
      <c r="AC1123" s="17"/>
      <c r="AD1123" s="17"/>
      <c r="AE1123" s="17"/>
      <c r="AF1123" s="17"/>
      <c r="AG1123" s="17"/>
    </row>
    <row r="1124" spans="2:33" x14ac:dyDescent="0.25">
      <c r="B1124" s="17"/>
      <c r="C1124" s="17"/>
      <c r="D1124" s="17"/>
      <c r="E1124" s="17"/>
      <c r="F1124" s="17"/>
      <c r="G1124" s="17"/>
      <c r="H1124" s="17"/>
      <c r="I1124" s="17"/>
      <c r="J1124" s="17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  <c r="AA1124" s="17"/>
      <c r="AB1124" s="17"/>
      <c r="AC1124" s="17"/>
      <c r="AD1124" s="17"/>
      <c r="AE1124" s="17"/>
      <c r="AF1124" s="17"/>
      <c r="AG1124" s="17"/>
    </row>
    <row r="1125" spans="2:33" x14ac:dyDescent="0.25">
      <c r="B1125" s="17"/>
      <c r="C1125" s="17"/>
      <c r="D1125" s="17"/>
      <c r="E1125" s="17"/>
      <c r="F1125" s="17"/>
      <c r="G1125" s="17"/>
      <c r="H1125" s="17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  <c r="AA1125" s="17"/>
      <c r="AB1125" s="17"/>
      <c r="AC1125" s="17"/>
      <c r="AD1125" s="17"/>
      <c r="AE1125" s="17"/>
      <c r="AF1125" s="17"/>
      <c r="AG1125" s="17"/>
    </row>
    <row r="1126" spans="2:33" x14ac:dyDescent="0.25">
      <c r="B1126" s="17"/>
      <c r="C1126" s="17"/>
      <c r="D1126" s="17"/>
      <c r="E1126" s="17"/>
      <c r="F1126" s="17"/>
      <c r="G1126" s="17"/>
      <c r="H1126" s="17"/>
      <c r="I1126" s="17"/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  <c r="AA1126" s="17"/>
      <c r="AB1126" s="17"/>
      <c r="AC1126" s="17"/>
      <c r="AD1126" s="17"/>
      <c r="AE1126" s="17"/>
      <c r="AF1126" s="17"/>
      <c r="AG1126" s="17"/>
    </row>
    <row r="1127" spans="2:33" x14ac:dyDescent="0.25">
      <c r="B1127" s="17"/>
      <c r="C1127" s="17"/>
      <c r="D1127" s="17"/>
      <c r="E1127" s="17"/>
      <c r="F1127" s="17"/>
      <c r="G1127" s="17"/>
      <c r="H1127" s="17"/>
      <c r="I1127" s="17"/>
      <c r="J1127" s="17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  <c r="AA1127" s="17"/>
      <c r="AB1127" s="17"/>
      <c r="AC1127" s="17"/>
      <c r="AD1127" s="17"/>
      <c r="AE1127" s="17"/>
      <c r="AF1127" s="17"/>
      <c r="AG1127" s="17"/>
    </row>
    <row r="1128" spans="2:33" x14ac:dyDescent="0.25">
      <c r="B1128" s="17"/>
      <c r="C1128" s="17"/>
      <c r="D1128" s="17"/>
      <c r="E1128" s="17"/>
      <c r="F1128" s="17"/>
      <c r="G1128" s="17"/>
      <c r="H1128" s="17"/>
      <c r="I1128" s="17"/>
      <c r="J1128" s="17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  <c r="AA1128" s="17"/>
      <c r="AB1128" s="17"/>
      <c r="AC1128" s="17"/>
      <c r="AD1128" s="17"/>
      <c r="AE1128" s="17"/>
      <c r="AF1128" s="17"/>
      <c r="AG1128" s="17"/>
    </row>
    <row r="1129" spans="2:33" x14ac:dyDescent="0.25">
      <c r="B1129" s="17"/>
      <c r="C1129" s="17"/>
      <c r="D1129" s="17"/>
      <c r="E1129" s="17"/>
      <c r="F1129" s="17"/>
      <c r="G1129" s="17"/>
      <c r="H1129" s="17"/>
      <c r="I1129" s="17"/>
      <c r="J1129" s="17"/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  <c r="AA1129" s="17"/>
      <c r="AB1129" s="17"/>
      <c r="AC1129" s="17"/>
      <c r="AD1129" s="17"/>
      <c r="AE1129" s="17"/>
      <c r="AF1129" s="17"/>
      <c r="AG1129" s="17"/>
    </row>
    <row r="1130" spans="2:33" x14ac:dyDescent="0.25">
      <c r="B1130" s="17"/>
      <c r="C1130" s="17"/>
      <c r="D1130" s="17"/>
      <c r="E1130" s="17"/>
      <c r="F1130" s="17"/>
      <c r="G1130" s="17"/>
      <c r="H1130" s="17"/>
      <c r="I1130" s="17"/>
      <c r="J1130" s="17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  <c r="AA1130" s="17"/>
      <c r="AB1130" s="17"/>
      <c r="AC1130" s="17"/>
      <c r="AD1130" s="17"/>
      <c r="AE1130" s="17"/>
      <c r="AF1130" s="17"/>
      <c r="AG1130" s="17"/>
    </row>
    <row r="1131" spans="2:33" x14ac:dyDescent="0.25">
      <c r="B1131" s="17"/>
      <c r="C1131" s="17"/>
      <c r="D1131" s="17"/>
      <c r="E1131" s="17"/>
      <c r="F1131" s="17"/>
      <c r="G1131" s="17"/>
      <c r="H1131" s="17"/>
      <c r="I1131" s="17"/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  <c r="AA1131" s="17"/>
      <c r="AB1131" s="17"/>
      <c r="AC1131" s="17"/>
      <c r="AD1131" s="17"/>
      <c r="AE1131" s="17"/>
      <c r="AF1131" s="17"/>
      <c r="AG1131" s="17"/>
    </row>
    <row r="1132" spans="2:33" x14ac:dyDescent="0.25">
      <c r="B1132" s="17"/>
      <c r="C1132" s="17"/>
      <c r="D1132" s="17"/>
      <c r="E1132" s="17"/>
      <c r="F1132" s="17"/>
      <c r="G1132" s="17"/>
      <c r="H1132" s="17"/>
      <c r="I1132" s="17"/>
      <c r="J1132" s="17"/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  <c r="AA1132" s="17"/>
      <c r="AB1132" s="17"/>
      <c r="AC1132" s="17"/>
      <c r="AD1132" s="17"/>
      <c r="AE1132" s="17"/>
      <c r="AF1132" s="17"/>
      <c r="AG1132" s="17"/>
    </row>
    <row r="1133" spans="2:33" x14ac:dyDescent="0.25">
      <c r="B1133" s="17"/>
      <c r="C1133" s="17"/>
      <c r="D1133" s="17"/>
      <c r="E1133" s="17"/>
      <c r="F1133" s="17"/>
      <c r="G1133" s="17"/>
      <c r="H1133" s="17"/>
      <c r="I1133" s="17"/>
      <c r="J1133" s="17"/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  <c r="AA1133" s="17"/>
      <c r="AB1133" s="17"/>
      <c r="AC1133" s="17"/>
      <c r="AD1133" s="17"/>
      <c r="AE1133" s="17"/>
      <c r="AF1133" s="17"/>
      <c r="AG1133" s="17"/>
    </row>
    <row r="1134" spans="2:33" x14ac:dyDescent="0.25">
      <c r="B1134" s="17"/>
      <c r="C1134" s="17"/>
      <c r="D1134" s="17"/>
      <c r="E1134" s="17"/>
      <c r="F1134" s="17"/>
      <c r="G1134" s="17"/>
      <c r="H1134" s="17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  <c r="AA1134" s="17"/>
      <c r="AB1134" s="17"/>
      <c r="AC1134" s="17"/>
      <c r="AD1134" s="17"/>
      <c r="AE1134" s="17"/>
      <c r="AF1134" s="17"/>
      <c r="AG1134" s="17"/>
    </row>
    <row r="1135" spans="2:33" x14ac:dyDescent="0.25">
      <c r="B1135" s="17"/>
      <c r="C1135" s="17"/>
      <c r="D1135" s="17"/>
      <c r="E1135" s="17"/>
      <c r="F1135" s="17"/>
      <c r="G1135" s="17"/>
      <c r="H1135" s="17"/>
      <c r="I1135" s="17"/>
      <c r="J1135" s="17"/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  <c r="AA1135" s="17"/>
      <c r="AB1135" s="17"/>
      <c r="AC1135" s="17"/>
      <c r="AD1135" s="17"/>
      <c r="AE1135" s="17"/>
      <c r="AF1135" s="17"/>
      <c r="AG1135" s="17"/>
    </row>
    <row r="1136" spans="2:33" x14ac:dyDescent="0.25">
      <c r="B1136" s="17"/>
      <c r="C1136" s="17"/>
      <c r="D1136" s="17"/>
      <c r="E1136" s="17"/>
      <c r="F1136" s="17"/>
      <c r="G1136" s="17"/>
      <c r="H1136" s="17"/>
      <c r="I1136" s="17"/>
      <c r="J1136" s="17"/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  <c r="AA1136" s="17"/>
      <c r="AB1136" s="17"/>
      <c r="AC1136" s="17"/>
      <c r="AD1136" s="17"/>
      <c r="AE1136" s="17"/>
      <c r="AF1136" s="17"/>
      <c r="AG1136" s="17"/>
    </row>
    <row r="1137" spans="2:33" x14ac:dyDescent="0.25">
      <c r="B1137" s="17"/>
      <c r="C1137" s="17"/>
      <c r="D1137" s="17"/>
      <c r="E1137" s="17"/>
      <c r="F1137" s="17"/>
      <c r="G1137" s="17"/>
      <c r="H1137" s="17"/>
      <c r="I1137" s="17"/>
      <c r="J1137" s="17"/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  <c r="AA1137" s="17"/>
      <c r="AB1137" s="17"/>
      <c r="AC1137" s="17"/>
      <c r="AD1137" s="17"/>
      <c r="AE1137" s="17"/>
      <c r="AF1137" s="17"/>
      <c r="AG1137" s="17"/>
    </row>
    <row r="1138" spans="2:33" x14ac:dyDescent="0.25">
      <c r="B1138" s="17"/>
      <c r="C1138" s="17"/>
      <c r="D1138" s="17"/>
      <c r="E1138" s="17"/>
      <c r="F1138" s="17"/>
      <c r="G1138" s="17"/>
      <c r="H1138" s="17"/>
      <c r="I1138" s="17"/>
      <c r="J1138" s="17"/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  <c r="AA1138" s="17"/>
      <c r="AB1138" s="17"/>
      <c r="AC1138" s="17"/>
      <c r="AD1138" s="17"/>
      <c r="AE1138" s="17"/>
      <c r="AF1138" s="17"/>
      <c r="AG1138" s="17"/>
    </row>
    <row r="1139" spans="2:33" x14ac:dyDescent="0.25">
      <c r="B1139" s="17"/>
      <c r="C1139" s="17"/>
      <c r="D1139" s="17"/>
      <c r="E1139" s="17"/>
      <c r="F1139" s="17"/>
      <c r="G1139" s="17"/>
      <c r="H1139" s="17"/>
      <c r="I1139" s="17"/>
      <c r="J1139" s="17"/>
      <c r="K1139" s="17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  <c r="AA1139" s="17"/>
      <c r="AB1139" s="17"/>
      <c r="AC1139" s="17"/>
      <c r="AD1139" s="17"/>
      <c r="AE1139" s="17"/>
      <c r="AF1139" s="17"/>
      <c r="AG1139" s="17"/>
    </row>
    <row r="1140" spans="2:33" x14ac:dyDescent="0.25">
      <c r="B1140" s="17"/>
      <c r="C1140" s="17"/>
      <c r="D1140" s="17"/>
      <c r="E1140" s="17"/>
      <c r="F1140" s="17"/>
      <c r="G1140" s="17"/>
      <c r="H1140" s="17"/>
      <c r="I1140" s="17"/>
      <c r="J1140" s="17"/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  <c r="AA1140" s="17"/>
      <c r="AB1140" s="17"/>
      <c r="AC1140" s="17"/>
      <c r="AD1140" s="17"/>
      <c r="AE1140" s="17"/>
      <c r="AF1140" s="17"/>
      <c r="AG1140" s="17"/>
    </row>
    <row r="1141" spans="2:33" x14ac:dyDescent="0.25">
      <c r="B1141" s="17"/>
      <c r="C1141" s="17"/>
      <c r="D1141" s="17"/>
      <c r="E1141" s="17"/>
      <c r="F1141" s="17"/>
      <c r="G1141" s="17"/>
      <c r="H1141" s="17"/>
      <c r="I1141" s="17"/>
      <c r="J1141" s="17"/>
      <c r="K1141" s="17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  <c r="AA1141" s="17"/>
      <c r="AB1141" s="17"/>
      <c r="AC1141" s="17"/>
      <c r="AD1141" s="17"/>
      <c r="AE1141" s="17"/>
      <c r="AF1141" s="17"/>
      <c r="AG1141" s="17"/>
    </row>
    <row r="1142" spans="2:33" x14ac:dyDescent="0.25">
      <c r="B1142" s="17"/>
      <c r="C1142" s="17"/>
      <c r="D1142" s="17"/>
      <c r="E1142" s="17"/>
      <c r="F1142" s="17"/>
      <c r="G1142" s="17"/>
      <c r="H1142" s="17"/>
      <c r="I1142" s="17"/>
      <c r="J1142" s="17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  <c r="AA1142" s="17"/>
      <c r="AB1142" s="17"/>
      <c r="AC1142" s="17"/>
      <c r="AD1142" s="17"/>
      <c r="AE1142" s="17"/>
      <c r="AF1142" s="17"/>
      <c r="AG1142" s="17"/>
    </row>
    <row r="1143" spans="2:33" x14ac:dyDescent="0.25">
      <c r="B1143" s="17"/>
      <c r="C1143" s="17"/>
      <c r="D1143" s="17"/>
      <c r="E1143" s="17"/>
      <c r="F1143" s="17"/>
      <c r="G1143" s="17"/>
      <c r="H1143" s="17"/>
      <c r="I1143" s="17"/>
      <c r="J1143" s="17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  <c r="AA1143" s="17"/>
      <c r="AB1143" s="17"/>
      <c r="AC1143" s="17"/>
      <c r="AD1143" s="17"/>
      <c r="AE1143" s="17"/>
      <c r="AF1143" s="17"/>
      <c r="AG1143" s="17"/>
    </row>
    <row r="1144" spans="2:33" x14ac:dyDescent="0.25">
      <c r="B1144" s="17"/>
      <c r="C1144" s="17"/>
      <c r="D1144" s="17"/>
      <c r="E1144" s="17"/>
      <c r="F1144" s="17"/>
      <c r="G1144" s="17"/>
      <c r="H1144" s="17"/>
      <c r="I1144" s="17"/>
      <c r="J1144" s="17"/>
      <c r="K1144" s="17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  <c r="AA1144" s="17"/>
      <c r="AB1144" s="17"/>
      <c r="AC1144" s="17"/>
      <c r="AD1144" s="17"/>
      <c r="AE1144" s="17"/>
      <c r="AF1144" s="17"/>
      <c r="AG1144" s="17"/>
    </row>
    <row r="1145" spans="2:33" x14ac:dyDescent="0.25">
      <c r="B1145" s="17"/>
      <c r="C1145" s="17"/>
      <c r="D1145" s="17"/>
      <c r="E1145" s="17"/>
      <c r="F1145" s="17"/>
      <c r="G1145" s="17"/>
      <c r="H1145" s="17"/>
      <c r="I1145" s="17"/>
      <c r="J1145" s="17"/>
      <c r="K1145" s="17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  <c r="AA1145" s="17"/>
      <c r="AB1145" s="17"/>
      <c r="AC1145" s="17"/>
      <c r="AD1145" s="17"/>
      <c r="AE1145" s="17"/>
      <c r="AF1145" s="17"/>
      <c r="AG1145" s="17"/>
    </row>
    <row r="1146" spans="2:33" x14ac:dyDescent="0.25">
      <c r="B1146" s="17"/>
      <c r="C1146" s="17"/>
      <c r="D1146" s="17"/>
      <c r="E1146" s="17"/>
      <c r="F1146" s="17"/>
      <c r="G1146" s="17"/>
      <c r="H1146" s="17"/>
      <c r="I1146" s="17"/>
      <c r="J1146" s="17"/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  <c r="AA1146" s="17"/>
      <c r="AB1146" s="17"/>
      <c r="AC1146" s="17"/>
      <c r="AD1146" s="17"/>
      <c r="AE1146" s="17"/>
      <c r="AF1146" s="17"/>
      <c r="AG1146" s="17"/>
    </row>
    <row r="1147" spans="2:33" x14ac:dyDescent="0.25">
      <c r="B1147" s="17"/>
      <c r="C1147" s="17"/>
      <c r="D1147" s="17"/>
      <c r="E1147" s="17"/>
      <c r="F1147" s="17"/>
      <c r="G1147" s="17"/>
      <c r="H1147" s="17"/>
      <c r="I1147" s="17"/>
      <c r="J1147" s="17"/>
      <c r="K1147" s="17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  <c r="AA1147" s="17"/>
      <c r="AB1147" s="17"/>
      <c r="AC1147" s="17"/>
      <c r="AD1147" s="17"/>
      <c r="AE1147" s="17"/>
      <c r="AF1147" s="17"/>
      <c r="AG1147" s="17"/>
    </row>
    <row r="1148" spans="2:33" x14ac:dyDescent="0.25">
      <c r="B1148" s="17"/>
      <c r="C1148" s="17"/>
      <c r="D1148" s="17"/>
      <c r="E1148" s="17"/>
      <c r="F1148" s="17"/>
      <c r="G1148" s="17"/>
      <c r="H1148" s="17"/>
      <c r="I1148" s="17"/>
      <c r="J1148" s="17"/>
      <c r="K1148" s="17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  <c r="AA1148" s="17"/>
      <c r="AB1148" s="17"/>
      <c r="AC1148" s="17"/>
      <c r="AD1148" s="17"/>
      <c r="AE1148" s="17"/>
      <c r="AF1148" s="17"/>
      <c r="AG1148" s="17"/>
    </row>
    <row r="1149" spans="2:33" x14ac:dyDescent="0.25">
      <c r="B1149" s="17"/>
      <c r="C1149" s="17"/>
      <c r="D1149" s="17"/>
      <c r="E1149" s="17"/>
      <c r="F1149" s="17"/>
      <c r="G1149" s="17"/>
      <c r="H1149" s="17"/>
      <c r="I1149" s="17"/>
      <c r="J1149" s="17"/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  <c r="AA1149" s="17"/>
      <c r="AB1149" s="17"/>
      <c r="AC1149" s="17"/>
      <c r="AD1149" s="17"/>
      <c r="AE1149" s="17"/>
      <c r="AF1149" s="17"/>
      <c r="AG1149" s="17"/>
    </row>
    <row r="1150" spans="2:33" x14ac:dyDescent="0.25">
      <c r="B1150" s="17"/>
      <c r="C1150" s="17"/>
      <c r="D1150" s="17"/>
      <c r="E1150" s="17"/>
      <c r="F1150" s="17"/>
      <c r="G1150" s="17"/>
      <c r="H1150" s="17"/>
      <c r="I1150" s="17"/>
      <c r="J1150" s="17"/>
      <c r="K1150" s="17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  <c r="AA1150" s="17"/>
      <c r="AB1150" s="17"/>
      <c r="AC1150" s="17"/>
      <c r="AD1150" s="17"/>
      <c r="AE1150" s="17"/>
      <c r="AF1150" s="17"/>
      <c r="AG1150" s="17"/>
    </row>
    <row r="1151" spans="2:33" x14ac:dyDescent="0.25">
      <c r="B1151" s="17"/>
      <c r="C1151" s="17"/>
      <c r="D1151" s="17"/>
      <c r="E1151" s="17"/>
      <c r="F1151" s="17"/>
      <c r="G1151" s="17"/>
      <c r="H1151" s="17"/>
      <c r="I1151" s="17"/>
      <c r="J1151" s="17"/>
      <c r="K1151" s="17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  <c r="AA1151" s="17"/>
      <c r="AB1151" s="17"/>
      <c r="AC1151" s="17"/>
      <c r="AD1151" s="17"/>
      <c r="AE1151" s="17"/>
      <c r="AF1151" s="17"/>
      <c r="AG1151" s="17"/>
    </row>
    <row r="1152" spans="2:33" x14ac:dyDescent="0.25">
      <c r="B1152" s="17"/>
      <c r="C1152" s="17"/>
      <c r="D1152" s="17"/>
      <c r="E1152" s="17"/>
      <c r="F1152" s="17"/>
      <c r="G1152" s="17"/>
      <c r="H1152" s="17"/>
      <c r="I1152" s="17"/>
      <c r="J1152" s="17"/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  <c r="AA1152" s="17"/>
      <c r="AB1152" s="17"/>
      <c r="AC1152" s="17"/>
      <c r="AD1152" s="17"/>
      <c r="AE1152" s="17"/>
      <c r="AF1152" s="17"/>
      <c r="AG1152" s="17"/>
    </row>
    <row r="1153" spans="2:33" x14ac:dyDescent="0.25">
      <c r="B1153" s="17"/>
      <c r="C1153" s="17"/>
      <c r="D1153" s="17"/>
      <c r="E1153" s="17"/>
      <c r="F1153" s="17"/>
      <c r="G1153" s="17"/>
      <c r="H1153" s="17"/>
      <c r="I1153" s="17"/>
      <c r="J1153" s="17"/>
      <c r="K1153" s="17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  <c r="AA1153" s="17"/>
      <c r="AB1153" s="17"/>
      <c r="AC1153" s="17"/>
      <c r="AD1153" s="17"/>
      <c r="AE1153" s="17"/>
      <c r="AF1153" s="17"/>
      <c r="AG1153" s="17"/>
    </row>
    <row r="1154" spans="2:33" x14ac:dyDescent="0.25">
      <c r="B1154" s="17"/>
      <c r="C1154" s="17"/>
      <c r="D1154" s="17"/>
      <c r="E1154" s="17"/>
      <c r="F1154" s="17"/>
      <c r="G1154" s="17"/>
      <c r="H1154" s="17"/>
      <c r="I1154" s="17"/>
      <c r="J1154" s="17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  <c r="AA1154" s="17"/>
      <c r="AB1154" s="17"/>
      <c r="AC1154" s="17"/>
      <c r="AD1154" s="17"/>
      <c r="AE1154" s="17"/>
      <c r="AF1154" s="17"/>
      <c r="AG1154" s="17"/>
    </row>
    <row r="1155" spans="2:33" x14ac:dyDescent="0.25">
      <c r="B1155" s="17"/>
      <c r="C1155" s="17"/>
      <c r="D1155" s="17"/>
      <c r="E1155" s="17"/>
      <c r="F1155" s="17"/>
      <c r="G1155" s="17"/>
      <c r="H1155" s="17"/>
      <c r="I1155" s="17"/>
      <c r="J1155" s="17"/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  <c r="AA1155" s="17"/>
      <c r="AB1155" s="17"/>
      <c r="AC1155" s="17"/>
      <c r="AD1155" s="17"/>
      <c r="AE1155" s="17"/>
      <c r="AF1155" s="17"/>
      <c r="AG1155" s="17"/>
    </row>
    <row r="1156" spans="2:33" x14ac:dyDescent="0.25">
      <c r="B1156" s="17"/>
      <c r="C1156" s="17"/>
      <c r="D1156" s="17"/>
      <c r="E1156" s="17"/>
      <c r="F1156" s="17"/>
      <c r="G1156" s="17"/>
      <c r="H1156" s="17"/>
      <c r="I1156" s="17"/>
      <c r="J1156" s="17"/>
      <c r="K1156" s="17"/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  <c r="AA1156" s="17"/>
      <c r="AB1156" s="17"/>
      <c r="AC1156" s="17"/>
      <c r="AD1156" s="17"/>
      <c r="AE1156" s="17"/>
      <c r="AF1156" s="17"/>
      <c r="AG1156" s="17"/>
    </row>
    <row r="1157" spans="2:33" x14ac:dyDescent="0.25">
      <c r="B1157" s="17"/>
      <c r="C1157" s="17"/>
      <c r="D1157" s="17"/>
      <c r="E1157" s="17"/>
      <c r="F1157" s="17"/>
      <c r="G1157" s="17"/>
      <c r="H1157" s="17"/>
      <c r="I1157" s="17"/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  <c r="AA1157" s="17"/>
      <c r="AB1157" s="17"/>
      <c r="AC1157" s="17"/>
      <c r="AD1157" s="17"/>
      <c r="AE1157" s="17"/>
      <c r="AF1157" s="17"/>
      <c r="AG1157" s="17"/>
    </row>
    <row r="1158" spans="2:33" x14ac:dyDescent="0.25">
      <c r="B1158" s="17"/>
      <c r="C1158" s="17"/>
      <c r="D1158" s="17"/>
      <c r="E1158" s="17"/>
      <c r="F1158" s="17"/>
      <c r="G1158" s="17"/>
      <c r="H1158" s="17"/>
      <c r="I1158" s="17"/>
      <c r="J1158" s="17"/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  <c r="AA1158" s="17"/>
      <c r="AB1158" s="17"/>
      <c r="AC1158" s="17"/>
      <c r="AD1158" s="17"/>
      <c r="AE1158" s="17"/>
      <c r="AF1158" s="17"/>
      <c r="AG1158" s="17"/>
    </row>
    <row r="1159" spans="2:33" x14ac:dyDescent="0.25">
      <c r="B1159" s="17"/>
      <c r="C1159" s="17"/>
      <c r="D1159" s="17"/>
      <c r="E1159" s="17"/>
      <c r="F1159" s="17"/>
      <c r="G1159" s="17"/>
      <c r="H1159" s="17"/>
      <c r="I1159" s="17"/>
      <c r="J1159" s="17"/>
      <c r="K1159" s="17"/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  <c r="AA1159" s="17"/>
      <c r="AB1159" s="17"/>
      <c r="AC1159" s="17"/>
      <c r="AD1159" s="17"/>
      <c r="AE1159" s="17"/>
      <c r="AF1159" s="17"/>
      <c r="AG1159" s="17"/>
    </row>
    <row r="1160" spans="2:33" x14ac:dyDescent="0.25">
      <c r="B1160" s="17"/>
      <c r="C1160" s="17"/>
      <c r="D1160" s="17"/>
      <c r="E1160" s="17"/>
      <c r="F1160" s="17"/>
      <c r="G1160" s="17"/>
      <c r="H1160" s="17"/>
      <c r="I1160" s="17"/>
      <c r="J1160" s="17"/>
      <c r="K1160" s="17"/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  <c r="AA1160" s="17"/>
      <c r="AB1160" s="17"/>
      <c r="AC1160" s="17"/>
      <c r="AD1160" s="17"/>
      <c r="AE1160" s="17"/>
      <c r="AF1160" s="17"/>
      <c r="AG1160" s="17"/>
    </row>
    <row r="1161" spans="2:33" x14ac:dyDescent="0.25">
      <c r="B1161" s="17"/>
      <c r="C1161" s="17"/>
      <c r="D1161" s="17"/>
      <c r="E1161" s="17"/>
      <c r="F1161" s="17"/>
      <c r="G1161" s="17"/>
      <c r="H1161" s="17"/>
      <c r="I1161" s="17"/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  <c r="AA1161" s="17"/>
      <c r="AB1161" s="17"/>
      <c r="AC1161" s="17"/>
      <c r="AD1161" s="17"/>
      <c r="AE1161" s="17"/>
      <c r="AF1161" s="17"/>
      <c r="AG1161" s="17"/>
    </row>
    <row r="1162" spans="2:33" x14ac:dyDescent="0.25">
      <c r="B1162" s="17"/>
      <c r="C1162" s="17"/>
      <c r="D1162" s="17"/>
      <c r="E1162" s="17"/>
      <c r="F1162" s="17"/>
      <c r="G1162" s="17"/>
      <c r="H1162" s="17"/>
      <c r="I1162" s="17"/>
      <c r="J1162" s="17"/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  <c r="AA1162" s="17"/>
      <c r="AB1162" s="17"/>
      <c r="AC1162" s="17"/>
      <c r="AD1162" s="17"/>
      <c r="AE1162" s="17"/>
      <c r="AF1162" s="17"/>
      <c r="AG1162" s="17"/>
    </row>
    <row r="1163" spans="2:33" x14ac:dyDescent="0.25">
      <c r="B1163" s="17"/>
      <c r="C1163" s="17"/>
      <c r="D1163" s="17"/>
      <c r="E1163" s="17"/>
      <c r="F1163" s="17"/>
      <c r="G1163" s="17"/>
      <c r="H1163" s="17"/>
      <c r="I1163" s="17"/>
      <c r="J1163" s="17"/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  <c r="AA1163" s="17"/>
      <c r="AB1163" s="17"/>
      <c r="AC1163" s="17"/>
      <c r="AD1163" s="17"/>
      <c r="AE1163" s="17"/>
      <c r="AF1163" s="17"/>
      <c r="AG1163" s="17"/>
    </row>
    <row r="1164" spans="2:33" x14ac:dyDescent="0.25">
      <c r="B1164" s="17"/>
      <c r="C1164" s="17"/>
      <c r="D1164" s="17"/>
      <c r="E1164" s="17"/>
      <c r="F1164" s="17"/>
      <c r="G1164" s="17"/>
      <c r="H1164" s="17"/>
      <c r="I1164" s="17"/>
      <c r="J1164" s="17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  <c r="AA1164" s="17"/>
      <c r="AB1164" s="17"/>
      <c r="AC1164" s="17"/>
      <c r="AD1164" s="17"/>
      <c r="AE1164" s="17"/>
      <c r="AF1164" s="17"/>
      <c r="AG1164" s="17"/>
    </row>
    <row r="1165" spans="2:33" x14ac:dyDescent="0.25">
      <c r="B1165" s="17"/>
      <c r="C1165" s="17"/>
      <c r="D1165" s="17"/>
      <c r="E1165" s="17"/>
      <c r="F1165" s="17"/>
      <c r="G1165" s="17"/>
      <c r="H1165" s="17"/>
      <c r="I1165" s="17"/>
      <c r="J1165" s="17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  <c r="AA1165" s="17"/>
      <c r="AB1165" s="17"/>
      <c r="AC1165" s="17"/>
      <c r="AD1165" s="17"/>
      <c r="AE1165" s="17"/>
      <c r="AF1165" s="17"/>
      <c r="AG1165" s="17"/>
    </row>
    <row r="1166" spans="2:33" x14ac:dyDescent="0.25">
      <c r="B1166" s="17"/>
      <c r="C1166" s="17"/>
      <c r="D1166" s="17"/>
      <c r="E1166" s="17"/>
      <c r="F1166" s="17"/>
      <c r="G1166" s="17"/>
      <c r="H1166" s="17"/>
      <c r="I1166" s="17"/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  <c r="AA1166" s="17"/>
      <c r="AB1166" s="17"/>
      <c r="AC1166" s="17"/>
      <c r="AD1166" s="17"/>
      <c r="AE1166" s="17"/>
      <c r="AF1166" s="17"/>
      <c r="AG1166" s="17"/>
    </row>
    <row r="1167" spans="2:33" x14ac:dyDescent="0.25">
      <c r="B1167" s="17"/>
      <c r="C1167" s="17"/>
      <c r="D1167" s="17"/>
      <c r="E1167" s="17"/>
      <c r="F1167" s="17"/>
      <c r="G1167" s="17"/>
      <c r="H1167" s="17"/>
      <c r="I1167" s="17"/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  <c r="AA1167" s="17"/>
      <c r="AB1167" s="17"/>
      <c r="AC1167" s="17"/>
      <c r="AD1167" s="17"/>
      <c r="AE1167" s="17"/>
      <c r="AF1167" s="17"/>
      <c r="AG1167" s="17"/>
    </row>
    <row r="1168" spans="2:33" x14ac:dyDescent="0.25">
      <c r="B1168" s="17"/>
      <c r="C1168" s="17"/>
      <c r="D1168" s="17"/>
      <c r="E1168" s="17"/>
      <c r="F1168" s="17"/>
      <c r="G1168" s="17"/>
      <c r="H1168" s="17"/>
      <c r="I1168" s="17"/>
      <c r="J1168" s="17"/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  <c r="AA1168" s="17"/>
      <c r="AB1168" s="17"/>
      <c r="AC1168" s="17"/>
      <c r="AD1168" s="17"/>
      <c r="AE1168" s="17"/>
      <c r="AF1168" s="17"/>
      <c r="AG1168" s="17"/>
    </row>
    <row r="1169" spans="2:33" x14ac:dyDescent="0.25">
      <c r="B1169" s="17"/>
      <c r="C1169" s="17"/>
      <c r="D1169" s="17"/>
      <c r="E1169" s="17"/>
      <c r="F1169" s="17"/>
      <c r="G1169" s="17"/>
      <c r="H1169" s="17"/>
      <c r="I1169" s="17"/>
      <c r="J1169" s="17"/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  <c r="AA1169" s="17"/>
      <c r="AB1169" s="17"/>
      <c r="AC1169" s="17"/>
      <c r="AD1169" s="17"/>
      <c r="AE1169" s="17"/>
      <c r="AF1169" s="17"/>
      <c r="AG1169" s="17"/>
    </row>
    <row r="1170" spans="2:33" x14ac:dyDescent="0.25">
      <c r="B1170" s="17"/>
      <c r="C1170" s="17"/>
      <c r="D1170" s="17"/>
      <c r="E1170" s="17"/>
      <c r="F1170" s="17"/>
      <c r="G1170" s="17"/>
      <c r="H1170" s="17"/>
      <c r="I1170" s="17"/>
      <c r="J1170" s="17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  <c r="AA1170" s="17"/>
      <c r="AB1170" s="17"/>
      <c r="AC1170" s="17"/>
      <c r="AD1170" s="17"/>
      <c r="AE1170" s="17"/>
      <c r="AF1170" s="17"/>
      <c r="AG1170" s="17"/>
    </row>
    <row r="1171" spans="2:33" x14ac:dyDescent="0.25">
      <c r="B1171" s="17"/>
      <c r="C1171" s="17"/>
      <c r="D1171" s="17"/>
      <c r="E1171" s="17"/>
      <c r="F1171" s="17"/>
      <c r="G1171" s="17"/>
      <c r="H1171" s="17"/>
      <c r="I1171" s="17"/>
      <c r="J1171" s="17"/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  <c r="AA1171" s="17"/>
      <c r="AB1171" s="17"/>
      <c r="AC1171" s="17"/>
      <c r="AD1171" s="17"/>
      <c r="AE1171" s="17"/>
      <c r="AF1171" s="17"/>
      <c r="AG1171" s="17"/>
    </row>
    <row r="1172" spans="2:33" x14ac:dyDescent="0.25">
      <c r="B1172" s="17"/>
      <c r="C1172" s="17"/>
      <c r="D1172" s="17"/>
      <c r="E1172" s="17"/>
      <c r="F1172" s="17"/>
      <c r="G1172" s="17"/>
      <c r="H1172" s="17"/>
      <c r="I1172" s="17"/>
      <c r="J1172" s="17"/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  <c r="AA1172" s="17"/>
      <c r="AB1172" s="17"/>
      <c r="AC1172" s="17"/>
      <c r="AD1172" s="17"/>
      <c r="AE1172" s="17"/>
      <c r="AF1172" s="17"/>
      <c r="AG1172" s="17"/>
    </row>
    <row r="1173" spans="2:33" x14ac:dyDescent="0.25">
      <c r="B1173" s="17"/>
      <c r="C1173" s="17"/>
      <c r="D1173" s="17"/>
      <c r="E1173" s="17"/>
      <c r="F1173" s="17"/>
      <c r="G1173" s="17"/>
      <c r="H1173" s="17"/>
      <c r="I1173" s="17"/>
      <c r="J1173" s="17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  <c r="AA1173" s="17"/>
      <c r="AB1173" s="17"/>
      <c r="AC1173" s="17"/>
      <c r="AD1173" s="17"/>
      <c r="AE1173" s="17"/>
      <c r="AF1173" s="17"/>
      <c r="AG1173" s="17"/>
    </row>
    <row r="1174" spans="2:33" x14ac:dyDescent="0.25">
      <c r="B1174" s="17"/>
      <c r="C1174" s="17"/>
      <c r="D1174" s="17"/>
      <c r="E1174" s="17"/>
      <c r="F1174" s="17"/>
      <c r="G1174" s="17"/>
      <c r="H1174" s="17"/>
      <c r="I1174" s="17"/>
      <c r="J1174" s="17"/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  <c r="AA1174" s="17"/>
      <c r="AB1174" s="17"/>
      <c r="AC1174" s="17"/>
      <c r="AD1174" s="17"/>
      <c r="AE1174" s="17"/>
      <c r="AF1174" s="17"/>
      <c r="AG1174" s="17"/>
    </row>
    <row r="1175" spans="2:33" x14ac:dyDescent="0.25">
      <c r="B1175" s="17"/>
      <c r="C1175" s="17"/>
      <c r="D1175" s="17"/>
      <c r="E1175" s="17"/>
      <c r="F1175" s="17"/>
      <c r="G1175" s="17"/>
      <c r="H1175" s="17"/>
      <c r="I1175" s="17"/>
      <c r="J1175" s="17"/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  <c r="AA1175" s="17"/>
      <c r="AB1175" s="17"/>
      <c r="AC1175" s="17"/>
      <c r="AD1175" s="17"/>
      <c r="AE1175" s="17"/>
      <c r="AF1175" s="17"/>
      <c r="AG1175" s="17"/>
    </row>
    <row r="1176" spans="2:33" x14ac:dyDescent="0.25">
      <c r="B1176" s="17"/>
      <c r="C1176" s="17"/>
      <c r="D1176" s="17"/>
      <c r="E1176" s="17"/>
      <c r="F1176" s="17"/>
      <c r="G1176" s="17"/>
      <c r="H1176" s="17"/>
      <c r="I1176" s="17"/>
      <c r="J1176" s="17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  <c r="AA1176" s="17"/>
      <c r="AB1176" s="17"/>
      <c r="AC1176" s="17"/>
      <c r="AD1176" s="17"/>
      <c r="AE1176" s="17"/>
      <c r="AF1176" s="17"/>
      <c r="AG1176" s="17"/>
    </row>
    <row r="1177" spans="2:33" x14ac:dyDescent="0.25">
      <c r="B1177" s="17"/>
      <c r="C1177" s="17"/>
      <c r="D1177" s="17"/>
      <c r="E1177" s="17"/>
      <c r="F1177" s="17"/>
      <c r="G1177" s="17"/>
      <c r="H1177" s="17"/>
      <c r="I1177" s="17"/>
      <c r="J1177" s="17"/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  <c r="AA1177" s="17"/>
      <c r="AB1177" s="17"/>
      <c r="AC1177" s="17"/>
      <c r="AD1177" s="17"/>
      <c r="AE1177" s="17"/>
      <c r="AF1177" s="17"/>
      <c r="AG1177" s="17"/>
    </row>
    <row r="1178" spans="2:33" x14ac:dyDescent="0.25">
      <c r="B1178" s="17"/>
      <c r="C1178" s="17"/>
      <c r="D1178" s="17"/>
      <c r="E1178" s="17"/>
      <c r="F1178" s="17"/>
      <c r="G1178" s="17"/>
      <c r="H1178" s="17"/>
      <c r="I1178" s="17"/>
      <c r="J1178" s="17"/>
      <c r="K1178" s="17"/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  <c r="AA1178" s="17"/>
      <c r="AB1178" s="17"/>
      <c r="AC1178" s="17"/>
      <c r="AD1178" s="17"/>
      <c r="AE1178" s="17"/>
      <c r="AF1178" s="17"/>
      <c r="AG1178" s="17"/>
    </row>
    <row r="1179" spans="2:33" x14ac:dyDescent="0.25">
      <c r="B1179" s="17"/>
      <c r="C1179" s="17"/>
      <c r="D1179" s="17"/>
      <c r="E1179" s="17"/>
      <c r="F1179" s="17"/>
      <c r="G1179" s="17"/>
      <c r="H1179" s="17"/>
      <c r="I1179" s="17"/>
      <c r="J1179" s="17"/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  <c r="AA1179" s="17"/>
      <c r="AB1179" s="17"/>
      <c r="AC1179" s="17"/>
      <c r="AD1179" s="17"/>
      <c r="AE1179" s="17"/>
      <c r="AF1179" s="17"/>
      <c r="AG1179" s="17"/>
    </row>
    <row r="1180" spans="2:33" x14ac:dyDescent="0.25">
      <c r="B1180" s="17"/>
      <c r="C1180" s="17"/>
      <c r="D1180" s="17"/>
      <c r="E1180" s="17"/>
      <c r="F1180" s="17"/>
      <c r="G1180" s="17"/>
      <c r="H1180" s="17"/>
      <c r="I1180" s="17"/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  <c r="AA1180" s="17"/>
      <c r="AB1180" s="17"/>
      <c r="AC1180" s="17"/>
      <c r="AD1180" s="17"/>
      <c r="AE1180" s="17"/>
      <c r="AF1180" s="17"/>
      <c r="AG1180" s="17"/>
    </row>
    <row r="1181" spans="2:33" x14ac:dyDescent="0.25">
      <c r="B1181" s="17"/>
      <c r="C1181" s="17"/>
      <c r="D1181" s="17"/>
      <c r="E1181" s="17"/>
      <c r="F1181" s="17"/>
      <c r="G1181" s="17"/>
      <c r="H1181" s="17"/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  <c r="AA1181" s="17"/>
      <c r="AB1181" s="17"/>
      <c r="AC1181" s="17"/>
      <c r="AD1181" s="17"/>
      <c r="AE1181" s="17"/>
      <c r="AF1181" s="17"/>
      <c r="AG1181" s="17"/>
    </row>
    <row r="1182" spans="2:33" x14ac:dyDescent="0.25">
      <c r="B1182" s="17"/>
      <c r="C1182" s="17"/>
      <c r="D1182" s="17"/>
      <c r="E1182" s="17"/>
      <c r="F1182" s="17"/>
      <c r="G1182" s="17"/>
      <c r="H1182" s="17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  <c r="AA1182" s="17"/>
      <c r="AB1182" s="17"/>
      <c r="AC1182" s="17"/>
      <c r="AD1182" s="17"/>
      <c r="AE1182" s="17"/>
      <c r="AF1182" s="17"/>
      <c r="AG1182" s="17"/>
    </row>
    <row r="1183" spans="2:33" x14ac:dyDescent="0.25">
      <c r="B1183" s="17"/>
      <c r="C1183" s="17"/>
      <c r="D1183" s="17"/>
      <c r="E1183" s="17"/>
      <c r="F1183" s="17"/>
      <c r="G1183" s="17"/>
      <c r="H1183" s="17"/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  <c r="AA1183" s="17"/>
      <c r="AB1183" s="17"/>
      <c r="AC1183" s="17"/>
      <c r="AD1183" s="17"/>
      <c r="AE1183" s="17"/>
      <c r="AF1183" s="17"/>
      <c r="AG1183" s="17"/>
    </row>
    <row r="1184" spans="2:33" x14ac:dyDescent="0.25">
      <c r="B1184" s="17"/>
      <c r="C1184" s="17"/>
      <c r="D1184" s="17"/>
      <c r="E1184" s="17"/>
      <c r="F1184" s="17"/>
      <c r="G1184" s="17"/>
      <c r="H1184" s="17"/>
      <c r="I1184" s="17"/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  <c r="AA1184" s="17"/>
      <c r="AB1184" s="17"/>
      <c r="AC1184" s="17"/>
      <c r="AD1184" s="17"/>
      <c r="AE1184" s="17"/>
      <c r="AF1184" s="17"/>
      <c r="AG1184" s="17"/>
    </row>
    <row r="1185" spans="2:33" x14ac:dyDescent="0.25">
      <c r="B1185" s="17"/>
      <c r="C1185" s="17"/>
      <c r="D1185" s="17"/>
      <c r="E1185" s="17"/>
      <c r="F1185" s="17"/>
      <c r="G1185" s="17"/>
      <c r="H1185" s="17"/>
      <c r="I1185" s="17"/>
      <c r="J1185" s="17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  <c r="AA1185" s="17"/>
      <c r="AB1185" s="17"/>
      <c r="AC1185" s="17"/>
      <c r="AD1185" s="17"/>
      <c r="AE1185" s="17"/>
      <c r="AF1185" s="17"/>
      <c r="AG1185" s="17"/>
    </row>
    <row r="1186" spans="2:33" x14ac:dyDescent="0.25">
      <c r="B1186" s="17"/>
      <c r="C1186" s="17"/>
      <c r="D1186" s="17"/>
      <c r="E1186" s="17"/>
      <c r="F1186" s="17"/>
      <c r="G1186" s="17"/>
      <c r="H1186" s="17"/>
      <c r="I1186" s="17"/>
      <c r="J1186" s="17"/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  <c r="AA1186" s="17"/>
      <c r="AB1186" s="17"/>
      <c r="AC1186" s="17"/>
      <c r="AD1186" s="17"/>
      <c r="AE1186" s="17"/>
      <c r="AF1186" s="17"/>
      <c r="AG1186" s="17"/>
    </row>
    <row r="1187" spans="2:33" x14ac:dyDescent="0.25">
      <c r="B1187" s="17"/>
      <c r="C1187" s="17"/>
      <c r="D1187" s="17"/>
      <c r="E1187" s="17"/>
      <c r="F1187" s="17"/>
      <c r="G1187" s="17"/>
      <c r="H1187" s="17"/>
      <c r="I1187" s="17"/>
      <c r="J1187" s="17"/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  <c r="AA1187" s="17"/>
      <c r="AB1187" s="17"/>
      <c r="AC1187" s="17"/>
      <c r="AD1187" s="17"/>
      <c r="AE1187" s="17"/>
      <c r="AF1187" s="17"/>
      <c r="AG1187" s="17"/>
    </row>
    <row r="1188" spans="2:33" x14ac:dyDescent="0.25">
      <c r="B1188" s="17"/>
      <c r="C1188" s="17"/>
      <c r="D1188" s="17"/>
      <c r="E1188" s="17"/>
      <c r="F1188" s="17"/>
      <c r="G1188" s="17"/>
      <c r="H1188" s="17"/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  <c r="AA1188" s="17"/>
      <c r="AB1188" s="17"/>
      <c r="AC1188" s="17"/>
      <c r="AD1188" s="17"/>
      <c r="AE1188" s="17"/>
      <c r="AF1188" s="17"/>
      <c r="AG1188" s="17"/>
    </row>
    <row r="1189" spans="2:33" x14ac:dyDescent="0.25">
      <c r="B1189" s="17"/>
      <c r="C1189" s="17"/>
      <c r="D1189" s="17"/>
      <c r="E1189" s="17"/>
      <c r="F1189" s="17"/>
      <c r="G1189" s="17"/>
      <c r="H1189" s="17"/>
      <c r="I1189" s="17"/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  <c r="AA1189" s="17"/>
      <c r="AB1189" s="17"/>
      <c r="AC1189" s="17"/>
      <c r="AD1189" s="17"/>
      <c r="AE1189" s="17"/>
      <c r="AF1189" s="17"/>
      <c r="AG1189" s="17"/>
    </row>
    <row r="1190" spans="2:33" x14ac:dyDescent="0.25">
      <c r="B1190" s="17"/>
      <c r="C1190" s="17"/>
      <c r="D1190" s="17"/>
      <c r="E1190" s="17"/>
      <c r="F1190" s="17"/>
      <c r="G1190" s="17"/>
      <c r="H1190" s="17"/>
      <c r="I1190" s="17"/>
      <c r="J1190" s="17"/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  <c r="AA1190" s="17"/>
      <c r="AB1190" s="17"/>
      <c r="AC1190" s="17"/>
      <c r="AD1190" s="17"/>
      <c r="AE1190" s="17"/>
      <c r="AF1190" s="17"/>
      <c r="AG1190" s="17"/>
    </row>
    <row r="1191" spans="2:33" x14ac:dyDescent="0.25">
      <c r="B1191" s="17"/>
      <c r="C1191" s="17"/>
      <c r="D1191" s="17"/>
      <c r="E1191" s="17"/>
      <c r="F1191" s="17"/>
      <c r="G1191" s="17"/>
      <c r="H1191" s="17"/>
      <c r="I1191" s="17"/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  <c r="AA1191" s="17"/>
      <c r="AB1191" s="17"/>
      <c r="AC1191" s="17"/>
      <c r="AD1191" s="17"/>
      <c r="AE1191" s="17"/>
      <c r="AF1191" s="17"/>
      <c r="AG1191" s="17"/>
    </row>
    <row r="1192" spans="2:33" x14ac:dyDescent="0.25">
      <c r="B1192" s="17"/>
      <c r="C1192" s="17"/>
      <c r="D1192" s="17"/>
      <c r="E1192" s="17"/>
      <c r="F1192" s="17"/>
      <c r="G1192" s="17"/>
      <c r="H1192" s="17"/>
      <c r="I1192" s="17"/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  <c r="Y1192" s="17"/>
      <c r="Z1192" s="17"/>
      <c r="AA1192" s="17"/>
      <c r="AB1192" s="17"/>
      <c r="AC1192" s="17"/>
      <c r="AD1192" s="17"/>
      <c r="AE1192" s="17"/>
      <c r="AF1192" s="17"/>
      <c r="AG1192" s="17"/>
    </row>
    <row r="1193" spans="2:33" x14ac:dyDescent="0.25">
      <c r="B1193" s="17"/>
      <c r="C1193" s="17"/>
      <c r="D1193" s="17"/>
      <c r="E1193" s="17"/>
      <c r="F1193" s="17"/>
      <c r="G1193" s="17"/>
      <c r="H1193" s="17"/>
      <c r="I1193" s="17"/>
      <c r="J1193" s="17"/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  <c r="AA1193" s="17"/>
      <c r="AB1193" s="17"/>
      <c r="AC1193" s="17"/>
      <c r="AD1193" s="17"/>
      <c r="AE1193" s="17"/>
      <c r="AF1193" s="17"/>
      <c r="AG1193" s="17"/>
    </row>
    <row r="1194" spans="2:33" x14ac:dyDescent="0.25">
      <c r="B1194" s="17"/>
      <c r="C1194" s="17"/>
      <c r="D1194" s="17"/>
      <c r="E1194" s="17"/>
      <c r="F1194" s="17"/>
      <c r="G1194" s="17"/>
      <c r="H1194" s="17"/>
      <c r="I1194" s="17"/>
      <c r="J1194" s="17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  <c r="AA1194" s="17"/>
      <c r="AB1194" s="17"/>
      <c r="AC1194" s="17"/>
      <c r="AD1194" s="17"/>
      <c r="AE1194" s="17"/>
      <c r="AF1194" s="17"/>
      <c r="AG1194" s="17"/>
    </row>
    <row r="1195" spans="2:33" x14ac:dyDescent="0.25">
      <c r="B1195" s="17"/>
      <c r="C1195" s="17"/>
      <c r="D1195" s="17"/>
      <c r="E1195" s="17"/>
      <c r="F1195" s="17"/>
      <c r="G1195" s="17"/>
      <c r="H1195" s="17"/>
      <c r="I1195" s="17"/>
      <c r="J1195" s="17"/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  <c r="AA1195" s="17"/>
      <c r="AB1195" s="17"/>
      <c r="AC1195" s="17"/>
      <c r="AD1195" s="17"/>
      <c r="AE1195" s="17"/>
      <c r="AF1195" s="17"/>
      <c r="AG1195" s="17"/>
    </row>
    <row r="1196" spans="2:33" x14ac:dyDescent="0.25">
      <c r="B1196" s="17"/>
      <c r="C1196" s="17"/>
      <c r="D1196" s="17"/>
      <c r="E1196" s="17"/>
      <c r="F1196" s="17"/>
      <c r="G1196" s="17"/>
      <c r="H1196" s="17"/>
      <c r="I1196" s="17"/>
      <c r="J1196" s="17"/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  <c r="AA1196" s="17"/>
      <c r="AB1196" s="17"/>
      <c r="AC1196" s="17"/>
      <c r="AD1196" s="17"/>
      <c r="AE1196" s="17"/>
      <c r="AF1196" s="17"/>
      <c r="AG1196" s="17"/>
    </row>
    <row r="1197" spans="2:33" x14ac:dyDescent="0.25">
      <c r="B1197" s="17"/>
      <c r="C1197" s="17"/>
      <c r="D1197" s="17"/>
      <c r="E1197" s="17"/>
      <c r="F1197" s="17"/>
      <c r="G1197" s="17"/>
      <c r="H1197" s="17"/>
      <c r="I1197" s="17"/>
      <c r="J1197" s="17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  <c r="AA1197" s="17"/>
      <c r="AB1197" s="17"/>
      <c r="AC1197" s="17"/>
      <c r="AD1197" s="17"/>
      <c r="AE1197" s="17"/>
      <c r="AF1197" s="17"/>
      <c r="AG1197" s="17"/>
    </row>
    <row r="1198" spans="2:33" x14ac:dyDescent="0.25">
      <c r="B1198" s="17"/>
      <c r="C1198" s="17"/>
      <c r="D1198" s="17"/>
      <c r="E1198" s="17"/>
      <c r="F1198" s="17"/>
      <c r="G1198" s="17"/>
      <c r="H1198" s="17"/>
      <c r="I1198" s="17"/>
      <c r="J1198" s="17"/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  <c r="AA1198" s="17"/>
      <c r="AB1198" s="17"/>
      <c r="AC1198" s="17"/>
      <c r="AD1198" s="17"/>
      <c r="AE1198" s="17"/>
      <c r="AF1198" s="17"/>
      <c r="AG1198" s="17"/>
    </row>
    <row r="1199" spans="2:33" x14ac:dyDescent="0.25">
      <c r="B1199" s="17"/>
      <c r="C1199" s="17"/>
      <c r="D1199" s="17"/>
      <c r="E1199" s="17"/>
      <c r="F1199" s="17"/>
      <c r="G1199" s="17"/>
      <c r="H1199" s="17"/>
      <c r="I1199" s="17"/>
      <c r="J1199" s="17"/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  <c r="AA1199" s="17"/>
      <c r="AB1199" s="17"/>
      <c r="AC1199" s="17"/>
      <c r="AD1199" s="17"/>
      <c r="AE1199" s="17"/>
      <c r="AF1199" s="17"/>
      <c r="AG1199" s="17"/>
    </row>
    <row r="1200" spans="2:33" x14ac:dyDescent="0.25">
      <c r="B1200" s="17"/>
      <c r="C1200" s="17"/>
      <c r="D1200" s="17"/>
      <c r="E1200" s="17"/>
      <c r="F1200" s="17"/>
      <c r="G1200" s="17"/>
      <c r="H1200" s="17"/>
      <c r="I1200" s="17"/>
      <c r="J1200" s="17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  <c r="AA1200" s="17"/>
      <c r="AB1200" s="17"/>
      <c r="AC1200" s="17"/>
      <c r="AD1200" s="17"/>
      <c r="AE1200" s="17"/>
      <c r="AF1200" s="17"/>
      <c r="AG1200" s="17"/>
    </row>
    <row r="1201" spans="2:33" x14ac:dyDescent="0.25">
      <c r="B1201" s="17"/>
      <c r="C1201" s="17"/>
      <c r="D1201" s="17"/>
      <c r="E1201" s="17"/>
      <c r="F1201" s="17"/>
      <c r="G1201" s="17"/>
      <c r="H1201" s="17"/>
      <c r="I1201" s="17"/>
      <c r="J1201" s="17"/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  <c r="AA1201" s="17"/>
      <c r="AB1201" s="17"/>
      <c r="AC1201" s="17"/>
      <c r="AD1201" s="17"/>
      <c r="AE1201" s="17"/>
      <c r="AF1201" s="17"/>
      <c r="AG1201" s="17"/>
    </row>
    <row r="1202" spans="2:33" x14ac:dyDescent="0.25">
      <c r="B1202" s="17"/>
      <c r="C1202" s="17"/>
      <c r="D1202" s="17"/>
      <c r="E1202" s="17"/>
      <c r="F1202" s="17"/>
      <c r="G1202" s="17"/>
      <c r="H1202" s="17"/>
      <c r="I1202" s="17"/>
      <c r="J1202" s="17"/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  <c r="AA1202" s="17"/>
      <c r="AB1202" s="17"/>
      <c r="AC1202" s="17"/>
      <c r="AD1202" s="17"/>
      <c r="AE1202" s="17"/>
      <c r="AF1202" s="17"/>
      <c r="AG1202" s="17"/>
    </row>
    <row r="1203" spans="2:33" x14ac:dyDescent="0.25">
      <c r="B1203" s="17"/>
      <c r="C1203" s="17"/>
      <c r="D1203" s="17"/>
      <c r="E1203" s="17"/>
      <c r="F1203" s="17"/>
      <c r="G1203" s="17"/>
      <c r="H1203" s="17"/>
      <c r="I1203" s="17"/>
      <c r="J1203" s="17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  <c r="AA1203" s="17"/>
      <c r="AB1203" s="17"/>
      <c r="AC1203" s="17"/>
      <c r="AD1203" s="17"/>
      <c r="AE1203" s="17"/>
      <c r="AF1203" s="17"/>
      <c r="AG1203" s="17"/>
    </row>
    <row r="1204" spans="2:33" x14ac:dyDescent="0.25">
      <c r="B1204" s="17"/>
      <c r="C1204" s="17"/>
      <c r="D1204" s="17"/>
      <c r="E1204" s="17"/>
      <c r="F1204" s="17"/>
      <c r="G1204" s="17"/>
      <c r="H1204" s="17"/>
      <c r="I1204" s="17"/>
      <c r="J1204" s="17"/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  <c r="AA1204" s="17"/>
      <c r="AB1204" s="17"/>
      <c r="AC1204" s="17"/>
      <c r="AD1204" s="17"/>
      <c r="AE1204" s="17"/>
      <c r="AF1204" s="17"/>
      <c r="AG1204" s="17"/>
    </row>
    <row r="1205" spans="2:33" x14ac:dyDescent="0.25">
      <c r="B1205" s="17"/>
      <c r="C1205" s="17"/>
      <c r="D1205" s="17"/>
      <c r="E1205" s="17"/>
      <c r="F1205" s="17"/>
      <c r="G1205" s="17"/>
      <c r="H1205" s="17"/>
      <c r="I1205" s="17"/>
      <c r="J1205" s="17"/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  <c r="AA1205" s="17"/>
      <c r="AB1205" s="17"/>
      <c r="AC1205" s="17"/>
      <c r="AD1205" s="17"/>
      <c r="AE1205" s="17"/>
      <c r="AF1205" s="17"/>
      <c r="AG1205" s="17"/>
    </row>
    <row r="1206" spans="2:33" x14ac:dyDescent="0.25">
      <c r="B1206" s="17"/>
      <c r="C1206" s="17"/>
      <c r="D1206" s="17"/>
      <c r="E1206" s="17"/>
      <c r="F1206" s="17"/>
      <c r="G1206" s="17"/>
      <c r="H1206" s="17"/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  <c r="AA1206" s="17"/>
      <c r="AB1206" s="17"/>
      <c r="AC1206" s="17"/>
      <c r="AD1206" s="17"/>
      <c r="AE1206" s="17"/>
      <c r="AF1206" s="17"/>
      <c r="AG1206" s="17"/>
    </row>
    <row r="1207" spans="2:33" x14ac:dyDescent="0.25">
      <c r="B1207" s="17"/>
      <c r="C1207" s="17"/>
      <c r="D1207" s="17"/>
      <c r="E1207" s="17"/>
      <c r="F1207" s="17"/>
      <c r="G1207" s="17"/>
      <c r="H1207" s="17"/>
      <c r="I1207" s="17"/>
      <c r="J1207" s="17"/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  <c r="AA1207" s="17"/>
      <c r="AB1207" s="17"/>
      <c r="AC1207" s="17"/>
      <c r="AD1207" s="17"/>
      <c r="AE1207" s="17"/>
      <c r="AF1207" s="17"/>
      <c r="AG1207" s="17"/>
    </row>
    <row r="1208" spans="2:33" x14ac:dyDescent="0.25">
      <c r="B1208" s="17"/>
      <c r="C1208" s="17"/>
      <c r="D1208" s="17"/>
      <c r="E1208" s="17"/>
      <c r="F1208" s="17"/>
      <c r="G1208" s="17"/>
      <c r="H1208" s="17"/>
      <c r="I1208" s="17"/>
      <c r="J1208" s="17"/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  <c r="AA1208" s="17"/>
      <c r="AB1208" s="17"/>
      <c r="AC1208" s="17"/>
      <c r="AD1208" s="17"/>
      <c r="AE1208" s="17"/>
      <c r="AF1208" s="17"/>
      <c r="AG1208" s="17"/>
    </row>
    <row r="1209" spans="2:33" x14ac:dyDescent="0.25">
      <c r="B1209" s="17"/>
      <c r="C1209" s="17"/>
      <c r="D1209" s="17"/>
      <c r="E1209" s="17"/>
      <c r="F1209" s="17"/>
      <c r="G1209" s="17"/>
      <c r="H1209" s="17"/>
      <c r="I1209" s="17"/>
      <c r="J1209" s="17"/>
      <c r="K1209" s="17"/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  <c r="AA1209" s="17"/>
      <c r="AB1209" s="17"/>
      <c r="AC1209" s="17"/>
      <c r="AD1209" s="17"/>
      <c r="AE1209" s="17"/>
      <c r="AF1209" s="17"/>
      <c r="AG1209" s="17"/>
    </row>
    <row r="1210" spans="2:33" x14ac:dyDescent="0.25">
      <c r="B1210" s="17"/>
      <c r="C1210" s="17"/>
      <c r="D1210" s="17"/>
      <c r="E1210" s="17"/>
      <c r="F1210" s="17"/>
      <c r="G1210" s="17"/>
      <c r="H1210" s="17"/>
      <c r="I1210" s="17"/>
      <c r="J1210" s="17"/>
      <c r="K1210" s="17"/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  <c r="AA1210" s="17"/>
      <c r="AB1210" s="17"/>
      <c r="AC1210" s="17"/>
      <c r="AD1210" s="17"/>
      <c r="AE1210" s="17"/>
      <c r="AF1210" s="17"/>
      <c r="AG1210" s="17"/>
    </row>
    <row r="1211" spans="2:33" x14ac:dyDescent="0.25">
      <c r="B1211" s="17"/>
      <c r="C1211" s="17"/>
      <c r="D1211" s="17"/>
      <c r="E1211" s="17"/>
      <c r="F1211" s="17"/>
      <c r="G1211" s="17"/>
      <c r="H1211" s="17"/>
      <c r="I1211" s="17"/>
      <c r="J1211" s="17"/>
      <c r="K1211" s="17"/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  <c r="AA1211" s="17"/>
      <c r="AB1211" s="17"/>
      <c r="AC1211" s="17"/>
      <c r="AD1211" s="17"/>
      <c r="AE1211" s="17"/>
      <c r="AF1211" s="17"/>
      <c r="AG1211" s="17"/>
    </row>
    <row r="1212" spans="2:33" x14ac:dyDescent="0.25">
      <c r="B1212" s="17"/>
      <c r="C1212" s="17"/>
      <c r="D1212" s="17"/>
      <c r="E1212" s="17"/>
      <c r="F1212" s="17"/>
      <c r="G1212" s="17"/>
      <c r="H1212" s="17"/>
      <c r="I1212" s="17"/>
      <c r="J1212" s="17"/>
      <c r="K1212" s="17"/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  <c r="AA1212" s="17"/>
      <c r="AB1212" s="17"/>
      <c r="AC1212" s="17"/>
      <c r="AD1212" s="17"/>
      <c r="AE1212" s="17"/>
      <c r="AF1212" s="17"/>
      <c r="AG1212" s="17"/>
    </row>
    <row r="1213" spans="2:33" x14ac:dyDescent="0.25">
      <c r="B1213" s="17"/>
      <c r="C1213" s="17"/>
      <c r="D1213" s="17"/>
      <c r="E1213" s="17"/>
      <c r="F1213" s="17"/>
      <c r="G1213" s="17"/>
      <c r="H1213" s="17"/>
      <c r="I1213" s="17"/>
      <c r="J1213" s="17"/>
      <c r="K1213" s="17"/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  <c r="AA1213" s="17"/>
      <c r="AB1213" s="17"/>
      <c r="AC1213" s="17"/>
      <c r="AD1213" s="17"/>
      <c r="AE1213" s="17"/>
      <c r="AF1213" s="17"/>
      <c r="AG1213" s="17"/>
    </row>
    <row r="1214" spans="2:33" x14ac:dyDescent="0.25">
      <c r="B1214" s="17"/>
      <c r="C1214" s="17"/>
      <c r="D1214" s="17"/>
      <c r="E1214" s="17"/>
      <c r="F1214" s="17"/>
      <c r="G1214" s="17"/>
      <c r="H1214" s="17"/>
      <c r="I1214" s="17"/>
      <c r="J1214" s="17"/>
      <c r="K1214" s="17"/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  <c r="AA1214" s="17"/>
      <c r="AB1214" s="17"/>
      <c r="AC1214" s="17"/>
      <c r="AD1214" s="17"/>
      <c r="AE1214" s="17"/>
      <c r="AF1214" s="17"/>
      <c r="AG1214" s="17"/>
    </row>
    <row r="1215" spans="2:33" x14ac:dyDescent="0.25">
      <c r="B1215" s="17"/>
      <c r="C1215" s="17"/>
      <c r="D1215" s="17"/>
      <c r="E1215" s="17"/>
      <c r="F1215" s="17"/>
      <c r="G1215" s="17"/>
      <c r="H1215" s="17"/>
      <c r="I1215" s="17"/>
      <c r="J1215" s="17"/>
      <c r="K1215" s="17"/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  <c r="AA1215" s="17"/>
      <c r="AB1215" s="17"/>
      <c r="AC1215" s="17"/>
      <c r="AD1215" s="17"/>
      <c r="AE1215" s="17"/>
      <c r="AF1215" s="17"/>
      <c r="AG1215" s="17"/>
    </row>
    <row r="1216" spans="2:33" x14ac:dyDescent="0.25">
      <c r="B1216" s="17"/>
      <c r="C1216" s="17"/>
      <c r="D1216" s="17"/>
      <c r="E1216" s="17"/>
      <c r="F1216" s="17"/>
      <c r="G1216" s="17"/>
      <c r="H1216" s="17"/>
      <c r="I1216" s="17"/>
      <c r="J1216" s="17"/>
      <c r="K1216" s="17"/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  <c r="AA1216" s="17"/>
      <c r="AB1216" s="17"/>
      <c r="AC1216" s="17"/>
      <c r="AD1216" s="17"/>
      <c r="AE1216" s="17"/>
      <c r="AF1216" s="17"/>
      <c r="AG1216" s="17"/>
    </row>
    <row r="1217" spans="2:33" x14ac:dyDescent="0.25">
      <c r="B1217" s="17"/>
      <c r="C1217" s="17"/>
      <c r="D1217" s="17"/>
      <c r="E1217" s="17"/>
      <c r="F1217" s="17"/>
      <c r="G1217" s="17"/>
      <c r="H1217" s="17"/>
      <c r="I1217" s="17"/>
      <c r="J1217" s="17"/>
      <c r="K1217" s="17"/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  <c r="AA1217" s="17"/>
      <c r="AB1217" s="17"/>
      <c r="AC1217" s="17"/>
      <c r="AD1217" s="17"/>
      <c r="AE1217" s="17"/>
      <c r="AF1217" s="17"/>
      <c r="AG1217" s="17"/>
    </row>
    <row r="1218" spans="2:33" x14ac:dyDescent="0.25">
      <c r="B1218" s="17"/>
      <c r="C1218" s="17"/>
      <c r="D1218" s="17"/>
      <c r="E1218" s="17"/>
      <c r="F1218" s="17"/>
      <c r="G1218" s="17"/>
      <c r="H1218" s="17"/>
      <c r="I1218" s="17"/>
      <c r="J1218" s="17"/>
      <c r="K1218" s="17"/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  <c r="AA1218" s="17"/>
      <c r="AB1218" s="17"/>
      <c r="AC1218" s="17"/>
      <c r="AD1218" s="17"/>
      <c r="AE1218" s="17"/>
      <c r="AF1218" s="17"/>
      <c r="AG1218" s="17"/>
    </row>
    <row r="1219" spans="2:33" x14ac:dyDescent="0.25">
      <c r="B1219" s="17"/>
      <c r="C1219" s="17"/>
      <c r="D1219" s="17"/>
      <c r="E1219" s="17"/>
      <c r="F1219" s="17"/>
      <c r="G1219" s="17"/>
      <c r="H1219" s="17"/>
      <c r="I1219" s="17"/>
      <c r="J1219" s="17"/>
      <c r="K1219" s="17"/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  <c r="AA1219" s="17"/>
      <c r="AB1219" s="17"/>
      <c r="AC1219" s="17"/>
      <c r="AD1219" s="17"/>
      <c r="AE1219" s="17"/>
      <c r="AF1219" s="17"/>
      <c r="AG1219" s="17"/>
    </row>
    <row r="1220" spans="2:33" x14ac:dyDescent="0.25">
      <c r="B1220" s="17"/>
      <c r="C1220" s="17"/>
      <c r="D1220" s="17"/>
      <c r="E1220" s="17"/>
      <c r="F1220" s="17"/>
      <c r="G1220" s="17"/>
      <c r="H1220" s="17"/>
      <c r="I1220" s="17"/>
      <c r="J1220" s="17"/>
      <c r="K1220" s="17"/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  <c r="AA1220" s="17"/>
      <c r="AB1220" s="17"/>
      <c r="AC1220" s="17"/>
      <c r="AD1220" s="17"/>
      <c r="AE1220" s="17"/>
      <c r="AF1220" s="17"/>
      <c r="AG1220" s="17"/>
    </row>
    <row r="1221" spans="2:33" x14ac:dyDescent="0.25">
      <c r="B1221" s="17"/>
      <c r="C1221" s="17"/>
      <c r="D1221" s="17"/>
      <c r="E1221" s="17"/>
      <c r="F1221" s="17"/>
      <c r="G1221" s="17"/>
      <c r="H1221" s="17"/>
      <c r="I1221" s="17"/>
      <c r="J1221" s="17"/>
      <c r="K1221" s="17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  <c r="AA1221" s="17"/>
      <c r="AB1221" s="17"/>
      <c r="AC1221" s="17"/>
      <c r="AD1221" s="17"/>
      <c r="AE1221" s="17"/>
      <c r="AF1221" s="17"/>
      <c r="AG1221" s="17"/>
    </row>
    <row r="1222" spans="2:33" x14ac:dyDescent="0.25">
      <c r="B1222" s="17"/>
      <c r="C1222" s="17"/>
      <c r="D1222" s="17"/>
      <c r="E1222" s="17"/>
      <c r="F1222" s="17"/>
      <c r="G1222" s="17"/>
      <c r="H1222" s="17"/>
      <c r="I1222" s="17"/>
      <c r="J1222" s="17"/>
      <c r="K1222" s="17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  <c r="AA1222" s="17"/>
      <c r="AB1222" s="17"/>
      <c r="AC1222" s="17"/>
      <c r="AD1222" s="17"/>
      <c r="AE1222" s="17"/>
      <c r="AF1222" s="17"/>
      <c r="AG1222" s="17"/>
    </row>
    <row r="1223" spans="2:33" x14ac:dyDescent="0.25">
      <c r="B1223" s="17"/>
      <c r="C1223" s="17"/>
      <c r="D1223" s="17"/>
      <c r="E1223" s="17"/>
      <c r="F1223" s="17"/>
      <c r="G1223" s="17"/>
      <c r="H1223" s="17"/>
      <c r="I1223" s="17"/>
      <c r="J1223" s="17"/>
      <c r="K1223" s="17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  <c r="AA1223" s="17"/>
      <c r="AB1223" s="17"/>
      <c r="AC1223" s="17"/>
      <c r="AD1223" s="17"/>
      <c r="AE1223" s="17"/>
      <c r="AF1223" s="17"/>
      <c r="AG1223" s="17"/>
    </row>
    <row r="1224" spans="2:33" x14ac:dyDescent="0.25">
      <c r="B1224" s="17"/>
      <c r="C1224" s="17"/>
      <c r="D1224" s="17"/>
      <c r="E1224" s="17"/>
      <c r="F1224" s="17"/>
      <c r="G1224" s="17"/>
      <c r="H1224" s="17"/>
      <c r="I1224" s="17"/>
      <c r="J1224" s="17"/>
      <c r="K1224" s="17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  <c r="AA1224" s="17"/>
      <c r="AB1224" s="17"/>
      <c r="AC1224" s="17"/>
      <c r="AD1224" s="17"/>
      <c r="AE1224" s="17"/>
      <c r="AF1224" s="17"/>
      <c r="AG1224" s="17"/>
    </row>
    <row r="1225" spans="2:33" x14ac:dyDescent="0.25">
      <c r="B1225" s="17"/>
      <c r="C1225" s="17"/>
      <c r="D1225" s="17"/>
      <c r="E1225" s="17"/>
      <c r="F1225" s="17"/>
      <c r="G1225" s="17"/>
      <c r="H1225" s="17"/>
      <c r="I1225" s="17"/>
      <c r="J1225" s="17"/>
      <c r="K1225" s="17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  <c r="AA1225" s="17"/>
      <c r="AB1225" s="17"/>
      <c r="AC1225" s="17"/>
      <c r="AD1225" s="17"/>
      <c r="AE1225" s="17"/>
      <c r="AF1225" s="17"/>
      <c r="AG1225" s="17"/>
    </row>
    <row r="1226" spans="2:33" x14ac:dyDescent="0.25">
      <c r="B1226" s="17"/>
      <c r="C1226" s="17"/>
      <c r="D1226" s="17"/>
      <c r="E1226" s="17"/>
      <c r="F1226" s="17"/>
      <c r="G1226" s="17"/>
      <c r="H1226" s="17"/>
      <c r="I1226" s="17"/>
      <c r="J1226" s="17"/>
      <c r="K1226" s="17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  <c r="AA1226" s="17"/>
      <c r="AB1226" s="17"/>
      <c r="AC1226" s="17"/>
      <c r="AD1226" s="17"/>
      <c r="AE1226" s="17"/>
      <c r="AF1226" s="17"/>
      <c r="AG1226" s="17"/>
    </row>
    <row r="1227" spans="2:33" x14ac:dyDescent="0.25">
      <c r="B1227" s="17"/>
      <c r="C1227" s="17"/>
      <c r="D1227" s="17"/>
      <c r="E1227" s="17"/>
      <c r="F1227" s="17"/>
      <c r="G1227" s="17"/>
      <c r="H1227" s="17"/>
      <c r="I1227" s="17"/>
      <c r="J1227" s="17"/>
      <c r="K1227" s="17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  <c r="AA1227" s="17"/>
      <c r="AB1227" s="17"/>
      <c r="AC1227" s="17"/>
      <c r="AD1227" s="17"/>
      <c r="AE1227" s="17"/>
      <c r="AF1227" s="17"/>
      <c r="AG1227" s="17"/>
    </row>
    <row r="1228" spans="2:33" x14ac:dyDescent="0.25">
      <c r="B1228" s="17"/>
      <c r="C1228" s="17"/>
      <c r="D1228" s="17"/>
      <c r="E1228" s="17"/>
      <c r="F1228" s="17"/>
      <c r="G1228" s="17"/>
      <c r="H1228" s="17"/>
      <c r="I1228" s="17"/>
      <c r="J1228" s="17"/>
      <c r="K1228" s="17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  <c r="AA1228" s="17"/>
      <c r="AB1228" s="17"/>
      <c r="AC1228" s="17"/>
      <c r="AD1228" s="17"/>
      <c r="AE1228" s="17"/>
      <c r="AF1228" s="17"/>
      <c r="AG1228" s="17"/>
    </row>
    <row r="1229" spans="2:33" x14ac:dyDescent="0.25">
      <c r="B1229" s="17"/>
      <c r="C1229" s="17"/>
      <c r="D1229" s="17"/>
      <c r="E1229" s="17"/>
      <c r="F1229" s="17"/>
      <c r="G1229" s="17"/>
      <c r="H1229" s="17"/>
      <c r="I1229" s="17"/>
      <c r="J1229" s="17"/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  <c r="AA1229" s="17"/>
      <c r="AB1229" s="17"/>
      <c r="AC1229" s="17"/>
      <c r="AD1229" s="17"/>
      <c r="AE1229" s="17"/>
      <c r="AF1229" s="17"/>
      <c r="AG1229" s="17"/>
    </row>
    <row r="1230" spans="2:33" x14ac:dyDescent="0.25">
      <c r="B1230" s="17"/>
      <c r="C1230" s="17"/>
      <c r="D1230" s="17"/>
      <c r="E1230" s="17"/>
      <c r="F1230" s="17"/>
      <c r="G1230" s="17"/>
      <c r="H1230" s="17"/>
      <c r="I1230" s="17"/>
      <c r="J1230" s="17"/>
      <c r="K1230" s="17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  <c r="AA1230" s="17"/>
      <c r="AB1230" s="17"/>
      <c r="AC1230" s="17"/>
      <c r="AD1230" s="17"/>
      <c r="AE1230" s="17"/>
      <c r="AF1230" s="17"/>
      <c r="AG1230" s="17"/>
    </row>
    <row r="1231" spans="2:33" x14ac:dyDescent="0.25">
      <c r="B1231" s="17"/>
      <c r="C1231" s="17"/>
      <c r="D1231" s="17"/>
      <c r="E1231" s="17"/>
      <c r="F1231" s="17"/>
      <c r="G1231" s="17"/>
      <c r="H1231" s="17"/>
      <c r="I1231" s="17"/>
      <c r="J1231" s="17"/>
      <c r="K1231" s="17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  <c r="AA1231" s="17"/>
      <c r="AB1231" s="17"/>
      <c r="AC1231" s="17"/>
      <c r="AD1231" s="17"/>
      <c r="AE1231" s="17"/>
      <c r="AF1231" s="17"/>
      <c r="AG1231" s="17"/>
    </row>
    <row r="1232" spans="2:33" x14ac:dyDescent="0.25">
      <c r="B1232" s="17"/>
      <c r="C1232" s="17"/>
      <c r="D1232" s="17"/>
      <c r="E1232" s="17"/>
      <c r="F1232" s="17"/>
      <c r="G1232" s="17"/>
      <c r="H1232" s="17"/>
      <c r="I1232" s="17"/>
      <c r="J1232" s="17"/>
      <c r="K1232" s="17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  <c r="AA1232" s="17"/>
      <c r="AB1232" s="17"/>
      <c r="AC1232" s="17"/>
      <c r="AD1232" s="17"/>
      <c r="AE1232" s="17"/>
      <c r="AF1232" s="17"/>
      <c r="AG1232" s="17"/>
    </row>
    <row r="1233" spans="2:33" x14ac:dyDescent="0.25">
      <c r="B1233" s="17"/>
      <c r="C1233" s="17"/>
      <c r="D1233" s="17"/>
      <c r="E1233" s="17"/>
      <c r="F1233" s="17"/>
      <c r="G1233" s="17"/>
      <c r="H1233" s="17"/>
      <c r="I1233" s="17"/>
      <c r="J1233" s="17"/>
      <c r="K1233" s="17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  <c r="AA1233" s="17"/>
      <c r="AB1233" s="17"/>
      <c r="AC1233" s="17"/>
      <c r="AD1233" s="17"/>
      <c r="AE1233" s="17"/>
      <c r="AF1233" s="17"/>
      <c r="AG1233" s="17"/>
    </row>
    <row r="1234" spans="2:33" x14ac:dyDescent="0.25">
      <c r="B1234" s="17"/>
      <c r="C1234" s="17"/>
      <c r="D1234" s="17"/>
      <c r="E1234" s="17"/>
      <c r="F1234" s="17"/>
      <c r="G1234" s="17"/>
      <c r="H1234" s="17"/>
      <c r="I1234" s="17"/>
      <c r="J1234" s="17"/>
      <c r="K1234" s="17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  <c r="AA1234" s="17"/>
      <c r="AB1234" s="17"/>
      <c r="AC1234" s="17"/>
      <c r="AD1234" s="17"/>
      <c r="AE1234" s="17"/>
      <c r="AF1234" s="17"/>
      <c r="AG1234" s="17"/>
    </row>
    <row r="1235" spans="2:33" x14ac:dyDescent="0.25">
      <c r="B1235" s="17"/>
      <c r="C1235" s="17"/>
      <c r="D1235" s="17"/>
      <c r="E1235" s="17"/>
      <c r="F1235" s="17"/>
      <c r="G1235" s="17"/>
      <c r="H1235" s="17"/>
      <c r="I1235" s="17"/>
      <c r="J1235" s="17"/>
      <c r="K1235" s="17"/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  <c r="AA1235" s="17"/>
      <c r="AB1235" s="17"/>
      <c r="AC1235" s="17"/>
      <c r="AD1235" s="17"/>
      <c r="AE1235" s="17"/>
      <c r="AF1235" s="17"/>
      <c r="AG1235" s="17"/>
    </row>
    <row r="1236" spans="2:33" x14ac:dyDescent="0.25">
      <c r="B1236" s="17"/>
      <c r="C1236" s="17"/>
      <c r="D1236" s="17"/>
      <c r="E1236" s="17"/>
      <c r="F1236" s="17"/>
      <c r="G1236" s="17"/>
      <c r="H1236" s="17"/>
      <c r="I1236" s="17"/>
      <c r="J1236" s="17"/>
      <c r="K1236" s="17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  <c r="AA1236" s="17"/>
      <c r="AB1236" s="17"/>
      <c r="AC1236" s="17"/>
      <c r="AD1236" s="17"/>
      <c r="AE1236" s="17"/>
      <c r="AF1236" s="17"/>
      <c r="AG1236" s="17"/>
    </row>
    <row r="1237" spans="2:33" x14ac:dyDescent="0.25">
      <c r="B1237" s="17"/>
      <c r="C1237" s="17"/>
      <c r="D1237" s="17"/>
      <c r="E1237" s="17"/>
      <c r="F1237" s="17"/>
      <c r="G1237" s="17"/>
      <c r="H1237" s="17"/>
      <c r="I1237" s="17"/>
      <c r="J1237" s="17"/>
      <c r="K1237" s="17"/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  <c r="AA1237" s="17"/>
      <c r="AB1237" s="17"/>
      <c r="AC1237" s="17"/>
      <c r="AD1237" s="17"/>
      <c r="AE1237" s="17"/>
      <c r="AF1237" s="17"/>
      <c r="AG1237" s="17"/>
    </row>
    <row r="1238" spans="2:33" x14ac:dyDescent="0.25">
      <c r="B1238" s="17"/>
      <c r="C1238" s="17"/>
      <c r="D1238" s="17"/>
      <c r="E1238" s="17"/>
      <c r="F1238" s="17"/>
      <c r="G1238" s="17"/>
      <c r="H1238" s="17"/>
      <c r="I1238" s="17"/>
      <c r="J1238" s="17"/>
      <c r="K1238" s="17"/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  <c r="AA1238" s="17"/>
      <c r="AB1238" s="17"/>
      <c r="AC1238" s="17"/>
      <c r="AD1238" s="17"/>
      <c r="AE1238" s="17"/>
      <c r="AF1238" s="17"/>
      <c r="AG1238" s="17"/>
    </row>
    <row r="1239" spans="2:33" x14ac:dyDescent="0.25">
      <c r="B1239" s="17"/>
      <c r="C1239" s="17"/>
      <c r="D1239" s="17"/>
      <c r="E1239" s="17"/>
      <c r="F1239" s="17"/>
      <c r="G1239" s="17"/>
      <c r="H1239" s="17"/>
      <c r="I1239" s="17"/>
      <c r="J1239" s="17"/>
      <c r="K1239" s="17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  <c r="AA1239" s="17"/>
      <c r="AB1239" s="17"/>
      <c r="AC1239" s="17"/>
      <c r="AD1239" s="17"/>
      <c r="AE1239" s="17"/>
      <c r="AF1239" s="17"/>
      <c r="AG1239" s="17"/>
    </row>
    <row r="1240" spans="2:33" x14ac:dyDescent="0.25">
      <c r="B1240" s="17"/>
      <c r="C1240" s="17"/>
      <c r="D1240" s="17"/>
      <c r="E1240" s="17"/>
      <c r="F1240" s="17"/>
      <c r="G1240" s="17"/>
      <c r="H1240" s="17"/>
      <c r="I1240" s="17"/>
      <c r="J1240" s="17"/>
      <c r="K1240" s="17"/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  <c r="AA1240" s="17"/>
      <c r="AB1240" s="17"/>
      <c r="AC1240" s="17"/>
      <c r="AD1240" s="17"/>
      <c r="AE1240" s="17"/>
      <c r="AF1240" s="17"/>
      <c r="AG1240" s="17"/>
    </row>
    <row r="1241" spans="2:33" x14ac:dyDescent="0.25">
      <c r="B1241" s="17"/>
      <c r="C1241" s="17"/>
      <c r="D1241" s="17"/>
      <c r="E1241" s="17"/>
      <c r="F1241" s="17"/>
      <c r="G1241" s="17"/>
      <c r="H1241" s="17"/>
      <c r="I1241" s="17"/>
      <c r="J1241" s="17"/>
      <c r="K1241" s="17"/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  <c r="AA1241" s="17"/>
      <c r="AB1241" s="17"/>
      <c r="AC1241" s="17"/>
      <c r="AD1241" s="17"/>
      <c r="AE1241" s="17"/>
      <c r="AF1241" s="17"/>
      <c r="AG1241" s="17"/>
    </row>
    <row r="1242" spans="2:33" x14ac:dyDescent="0.25">
      <c r="B1242" s="17"/>
      <c r="C1242" s="17"/>
      <c r="D1242" s="17"/>
      <c r="E1242" s="17"/>
      <c r="F1242" s="17"/>
      <c r="G1242" s="17"/>
      <c r="H1242" s="17"/>
      <c r="I1242" s="17"/>
      <c r="J1242" s="17"/>
      <c r="K1242" s="17"/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  <c r="AA1242" s="17"/>
      <c r="AB1242" s="17"/>
      <c r="AC1242" s="17"/>
      <c r="AD1242" s="17"/>
      <c r="AE1242" s="17"/>
      <c r="AF1242" s="17"/>
      <c r="AG1242" s="17"/>
    </row>
    <row r="1243" spans="2:33" x14ac:dyDescent="0.25">
      <c r="B1243" s="17"/>
      <c r="C1243" s="17"/>
      <c r="D1243" s="17"/>
      <c r="E1243" s="17"/>
      <c r="F1243" s="17"/>
      <c r="G1243" s="17"/>
      <c r="H1243" s="17"/>
      <c r="I1243" s="17"/>
      <c r="J1243" s="17"/>
      <c r="K1243" s="17"/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  <c r="AA1243" s="17"/>
      <c r="AB1243" s="17"/>
      <c r="AC1243" s="17"/>
      <c r="AD1243" s="17"/>
      <c r="AE1243" s="17"/>
      <c r="AF1243" s="17"/>
      <c r="AG1243" s="17"/>
    </row>
    <row r="1244" spans="2:33" x14ac:dyDescent="0.25">
      <c r="B1244" s="17"/>
      <c r="C1244" s="17"/>
      <c r="D1244" s="17"/>
      <c r="E1244" s="17"/>
      <c r="F1244" s="17"/>
      <c r="G1244" s="17"/>
      <c r="H1244" s="17"/>
      <c r="I1244" s="17"/>
      <c r="J1244" s="17"/>
      <c r="K1244" s="17"/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  <c r="AA1244" s="17"/>
      <c r="AB1244" s="17"/>
      <c r="AC1244" s="17"/>
      <c r="AD1244" s="17"/>
      <c r="AE1244" s="17"/>
      <c r="AF1244" s="17"/>
      <c r="AG1244" s="17"/>
    </row>
    <row r="1245" spans="2:33" x14ac:dyDescent="0.25">
      <c r="B1245" s="17"/>
      <c r="C1245" s="17"/>
      <c r="D1245" s="17"/>
      <c r="E1245" s="17"/>
      <c r="F1245" s="17"/>
      <c r="G1245" s="17"/>
      <c r="H1245" s="17"/>
      <c r="I1245" s="17"/>
      <c r="J1245" s="17"/>
      <c r="K1245" s="17"/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  <c r="AA1245" s="17"/>
      <c r="AB1245" s="17"/>
      <c r="AC1245" s="17"/>
      <c r="AD1245" s="17"/>
      <c r="AE1245" s="17"/>
      <c r="AF1245" s="17"/>
      <c r="AG1245" s="17"/>
    </row>
    <row r="1246" spans="2:33" x14ac:dyDescent="0.25">
      <c r="B1246" s="17"/>
      <c r="C1246" s="17"/>
      <c r="D1246" s="17"/>
      <c r="E1246" s="17"/>
      <c r="F1246" s="17"/>
      <c r="G1246" s="17"/>
      <c r="H1246" s="17"/>
      <c r="I1246" s="17"/>
      <c r="J1246" s="17"/>
      <c r="K1246" s="17"/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  <c r="AA1246" s="17"/>
      <c r="AB1246" s="17"/>
      <c r="AC1246" s="17"/>
      <c r="AD1246" s="17"/>
      <c r="AE1246" s="17"/>
      <c r="AF1246" s="17"/>
      <c r="AG1246" s="17"/>
    </row>
    <row r="1247" spans="2:33" x14ac:dyDescent="0.25">
      <c r="B1247" s="17"/>
      <c r="C1247" s="17"/>
      <c r="D1247" s="17"/>
      <c r="E1247" s="17"/>
      <c r="F1247" s="17"/>
      <c r="G1247" s="17"/>
      <c r="H1247" s="17"/>
      <c r="I1247" s="17"/>
      <c r="J1247" s="17"/>
      <c r="K1247" s="17"/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  <c r="AA1247" s="17"/>
      <c r="AB1247" s="17"/>
      <c r="AC1247" s="17"/>
      <c r="AD1247" s="17"/>
      <c r="AE1247" s="17"/>
      <c r="AF1247" s="17"/>
      <c r="AG1247" s="17"/>
    </row>
    <row r="1248" spans="2:33" x14ac:dyDescent="0.25">
      <c r="B1248" s="17"/>
      <c r="C1248" s="17"/>
      <c r="D1248" s="17"/>
      <c r="E1248" s="17"/>
      <c r="F1248" s="17"/>
      <c r="G1248" s="17"/>
      <c r="H1248" s="17"/>
      <c r="I1248" s="17"/>
      <c r="J1248" s="17"/>
      <c r="K1248" s="17"/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  <c r="AA1248" s="17"/>
      <c r="AB1248" s="17"/>
      <c r="AC1248" s="17"/>
      <c r="AD1248" s="17"/>
      <c r="AE1248" s="17"/>
      <c r="AF1248" s="17"/>
      <c r="AG1248" s="17"/>
    </row>
    <row r="1249" spans="2:33" x14ac:dyDescent="0.25">
      <c r="B1249" s="17"/>
      <c r="C1249" s="17"/>
      <c r="D1249" s="17"/>
      <c r="E1249" s="17"/>
      <c r="F1249" s="17"/>
      <c r="G1249" s="17"/>
      <c r="H1249" s="17"/>
      <c r="I1249" s="17"/>
      <c r="J1249" s="17"/>
      <c r="K1249" s="17"/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  <c r="AA1249" s="17"/>
      <c r="AB1249" s="17"/>
      <c r="AC1249" s="17"/>
      <c r="AD1249" s="17"/>
      <c r="AE1249" s="17"/>
      <c r="AF1249" s="17"/>
      <c r="AG1249" s="17"/>
    </row>
    <row r="1250" spans="2:33" x14ac:dyDescent="0.25">
      <c r="B1250" s="17"/>
      <c r="C1250" s="17"/>
      <c r="D1250" s="17"/>
      <c r="E1250" s="17"/>
      <c r="F1250" s="17"/>
      <c r="G1250" s="17"/>
      <c r="H1250" s="17"/>
      <c r="I1250" s="17"/>
      <c r="J1250" s="17"/>
      <c r="K1250" s="17"/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  <c r="AA1250" s="17"/>
      <c r="AB1250" s="17"/>
      <c r="AC1250" s="17"/>
      <c r="AD1250" s="17"/>
      <c r="AE1250" s="17"/>
      <c r="AF1250" s="17"/>
      <c r="AG1250" s="17"/>
    </row>
    <row r="1251" spans="2:33" x14ac:dyDescent="0.25">
      <c r="B1251" s="17"/>
      <c r="C1251" s="17"/>
      <c r="D1251" s="17"/>
      <c r="E1251" s="17"/>
      <c r="F1251" s="17"/>
      <c r="G1251" s="17"/>
      <c r="H1251" s="17"/>
      <c r="I1251" s="17"/>
      <c r="J1251" s="17"/>
      <c r="K1251" s="17"/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  <c r="AA1251" s="17"/>
      <c r="AB1251" s="17"/>
      <c r="AC1251" s="17"/>
      <c r="AD1251" s="17"/>
      <c r="AE1251" s="17"/>
      <c r="AF1251" s="17"/>
      <c r="AG1251" s="17"/>
    </row>
    <row r="1252" spans="2:33" x14ac:dyDescent="0.25">
      <c r="B1252" s="17"/>
      <c r="C1252" s="17"/>
      <c r="D1252" s="17"/>
      <c r="E1252" s="17"/>
      <c r="F1252" s="17"/>
      <c r="G1252" s="17"/>
      <c r="H1252" s="17"/>
      <c r="I1252" s="17"/>
      <c r="J1252" s="17"/>
      <c r="K1252" s="17"/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  <c r="AA1252" s="17"/>
      <c r="AB1252" s="17"/>
      <c r="AC1252" s="17"/>
      <c r="AD1252" s="17"/>
      <c r="AE1252" s="17"/>
      <c r="AF1252" s="17"/>
      <c r="AG1252" s="17"/>
    </row>
    <row r="1253" spans="2:33" x14ac:dyDescent="0.25">
      <c r="B1253" s="17"/>
      <c r="C1253" s="17"/>
      <c r="D1253" s="17"/>
      <c r="E1253" s="17"/>
      <c r="F1253" s="17"/>
      <c r="G1253" s="17"/>
      <c r="H1253" s="17"/>
      <c r="I1253" s="17"/>
      <c r="J1253" s="17"/>
      <c r="K1253" s="17"/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  <c r="AA1253" s="17"/>
      <c r="AB1253" s="17"/>
      <c r="AC1253" s="17"/>
      <c r="AD1253" s="17"/>
      <c r="AE1253" s="17"/>
      <c r="AF1253" s="17"/>
      <c r="AG1253" s="17"/>
    </row>
    <row r="1254" spans="2:33" x14ac:dyDescent="0.25">
      <c r="B1254" s="17"/>
      <c r="C1254" s="17"/>
      <c r="D1254" s="17"/>
      <c r="E1254" s="17"/>
      <c r="F1254" s="17"/>
      <c r="G1254" s="17"/>
      <c r="H1254" s="17"/>
      <c r="I1254" s="17"/>
      <c r="J1254" s="17"/>
      <c r="K1254" s="17"/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  <c r="AA1254" s="17"/>
      <c r="AB1254" s="17"/>
      <c r="AC1254" s="17"/>
      <c r="AD1254" s="17"/>
      <c r="AE1254" s="17"/>
      <c r="AF1254" s="17"/>
      <c r="AG1254" s="17"/>
    </row>
    <row r="1255" spans="2:33" x14ac:dyDescent="0.25">
      <c r="B1255" s="17"/>
      <c r="C1255" s="17"/>
      <c r="D1255" s="17"/>
      <c r="E1255" s="17"/>
      <c r="F1255" s="17"/>
      <c r="G1255" s="17"/>
      <c r="H1255" s="17"/>
      <c r="I1255" s="17"/>
      <c r="J1255" s="17"/>
      <c r="K1255" s="17"/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  <c r="AA1255" s="17"/>
      <c r="AB1255" s="17"/>
      <c r="AC1255" s="17"/>
      <c r="AD1255" s="17"/>
      <c r="AE1255" s="17"/>
      <c r="AF1255" s="17"/>
      <c r="AG1255" s="17"/>
    </row>
    <row r="1256" spans="2:33" x14ac:dyDescent="0.25">
      <c r="B1256" s="17"/>
      <c r="C1256" s="17"/>
      <c r="D1256" s="17"/>
      <c r="E1256" s="17"/>
      <c r="F1256" s="17"/>
      <c r="G1256" s="17"/>
      <c r="H1256" s="17"/>
      <c r="I1256" s="17"/>
      <c r="J1256" s="17"/>
      <c r="K1256" s="17"/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  <c r="AA1256" s="17"/>
      <c r="AB1256" s="17"/>
      <c r="AC1256" s="17"/>
      <c r="AD1256" s="17"/>
      <c r="AE1256" s="17"/>
      <c r="AF1256" s="17"/>
      <c r="AG1256" s="17"/>
    </row>
    <row r="1257" spans="2:33" x14ac:dyDescent="0.25">
      <c r="B1257" s="17"/>
      <c r="C1257" s="17"/>
      <c r="D1257" s="17"/>
      <c r="E1257" s="17"/>
      <c r="F1257" s="17"/>
      <c r="G1257" s="17"/>
      <c r="H1257" s="17"/>
      <c r="I1257" s="17"/>
      <c r="J1257" s="17"/>
      <c r="K1257" s="17"/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  <c r="AA1257" s="17"/>
      <c r="AB1257" s="17"/>
      <c r="AC1257" s="17"/>
      <c r="AD1257" s="17"/>
      <c r="AE1257" s="17"/>
      <c r="AF1257" s="17"/>
      <c r="AG1257" s="17"/>
    </row>
    <row r="1258" spans="2:33" x14ac:dyDescent="0.25">
      <c r="B1258" s="17"/>
      <c r="C1258" s="17"/>
      <c r="D1258" s="17"/>
      <c r="E1258" s="17"/>
      <c r="F1258" s="17"/>
      <c r="G1258" s="17"/>
      <c r="H1258" s="17"/>
      <c r="I1258" s="17"/>
      <c r="J1258" s="17"/>
      <c r="K1258" s="17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  <c r="AA1258" s="17"/>
      <c r="AB1258" s="17"/>
      <c r="AC1258" s="17"/>
      <c r="AD1258" s="17"/>
      <c r="AE1258" s="17"/>
      <c r="AF1258" s="17"/>
      <c r="AG1258" s="17"/>
    </row>
    <row r="1259" spans="2:33" x14ac:dyDescent="0.25">
      <c r="B1259" s="17"/>
      <c r="C1259" s="17"/>
      <c r="D1259" s="17"/>
      <c r="E1259" s="17"/>
      <c r="F1259" s="17"/>
      <c r="G1259" s="17"/>
      <c r="H1259" s="17"/>
      <c r="I1259" s="17"/>
      <c r="J1259" s="17"/>
      <c r="K1259" s="17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  <c r="AA1259" s="17"/>
      <c r="AB1259" s="17"/>
      <c r="AC1259" s="17"/>
      <c r="AD1259" s="17"/>
      <c r="AE1259" s="17"/>
      <c r="AF1259" s="17"/>
      <c r="AG1259" s="17"/>
    </row>
    <row r="1260" spans="2:33" x14ac:dyDescent="0.25">
      <c r="B1260" s="17"/>
      <c r="C1260" s="17"/>
      <c r="D1260" s="17"/>
      <c r="E1260" s="17"/>
      <c r="F1260" s="17"/>
      <c r="G1260" s="17"/>
      <c r="H1260" s="17"/>
      <c r="I1260" s="17"/>
      <c r="J1260" s="17"/>
      <c r="K1260" s="17"/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  <c r="AA1260" s="17"/>
      <c r="AB1260" s="17"/>
      <c r="AC1260" s="17"/>
      <c r="AD1260" s="17"/>
      <c r="AE1260" s="17"/>
      <c r="AF1260" s="17"/>
      <c r="AG1260" s="17"/>
    </row>
    <row r="1261" spans="2:33" x14ac:dyDescent="0.25">
      <c r="B1261" s="17"/>
      <c r="C1261" s="17"/>
      <c r="D1261" s="17"/>
      <c r="E1261" s="17"/>
      <c r="F1261" s="17"/>
      <c r="G1261" s="17"/>
      <c r="H1261" s="17"/>
      <c r="I1261" s="17"/>
      <c r="J1261" s="17"/>
      <c r="K1261" s="17"/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  <c r="AA1261" s="17"/>
      <c r="AB1261" s="17"/>
      <c r="AC1261" s="17"/>
      <c r="AD1261" s="17"/>
      <c r="AE1261" s="17"/>
      <c r="AF1261" s="17"/>
      <c r="AG1261" s="17"/>
    </row>
    <row r="1262" spans="2:33" x14ac:dyDescent="0.25">
      <c r="B1262" s="17"/>
      <c r="C1262" s="17"/>
      <c r="D1262" s="17"/>
      <c r="E1262" s="17"/>
      <c r="F1262" s="17"/>
      <c r="G1262" s="17"/>
      <c r="H1262" s="17"/>
      <c r="I1262" s="17"/>
      <c r="J1262" s="17"/>
      <c r="K1262" s="17"/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  <c r="AA1262" s="17"/>
      <c r="AB1262" s="17"/>
      <c r="AC1262" s="17"/>
      <c r="AD1262" s="17"/>
      <c r="AE1262" s="17"/>
      <c r="AF1262" s="17"/>
      <c r="AG1262" s="17"/>
    </row>
    <row r="1263" spans="2:33" x14ac:dyDescent="0.25">
      <c r="B1263" s="17"/>
      <c r="C1263" s="17"/>
      <c r="D1263" s="17"/>
      <c r="E1263" s="17"/>
      <c r="F1263" s="17"/>
      <c r="G1263" s="17"/>
      <c r="H1263" s="17"/>
      <c r="I1263" s="17"/>
      <c r="J1263" s="17"/>
      <c r="K1263" s="17"/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  <c r="AA1263" s="17"/>
      <c r="AB1263" s="17"/>
      <c r="AC1263" s="17"/>
      <c r="AD1263" s="17"/>
      <c r="AE1263" s="17"/>
      <c r="AF1263" s="17"/>
      <c r="AG1263" s="17"/>
    </row>
    <row r="1264" spans="2:33" x14ac:dyDescent="0.25">
      <c r="B1264" s="17"/>
      <c r="C1264" s="17"/>
      <c r="D1264" s="17"/>
      <c r="E1264" s="17"/>
      <c r="F1264" s="17"/>
      <c r="G1264" s="17"/>
      <c r="H1264" s="17"/>
      <c r="I1264" s="17"/>
      <c r="J1264" s="17"/>
      <c r="K1264" s="17"/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  <c r="AA1264" s="17"/>
      <c r="AB1264" s="17"/>
      <c r="AC1264" s="17"/>
      <c r="AD1264" s="17"/>
      <c r="AE1264" s="17"/>
      <c r="AF1264" s="17"/>
      <c r="AG1264" s="17"/>
    </row>
    <row r="1265" spans="2:33" x14ac:dyDescent="0.25">
      <c r="B1265" s="17"/>
      <c r="C1265" s="17"/>
      <c r="D1265" s="17"/>
      <c r="E1265" s="17"/>
      <c r="F1265" s="17"/>
      <c r="G1265" s="17"/>
      <c r="H1265" s="17"/>
      <c r="I1265" s="17"/>
      <c r="J1265" s="17"/>
      <c r="K1265" s="17"/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  <c r="AA1265" s="17"/>
      <c r="AB1265" s="17"/>
      <c r="AC1265" s="17"/>
      <c r="AD1265" s="17"/>
      <c r="AE1265" s="17"/>
      <c r="AF1265" s="17"/>
      <c r="AG1265" s="17"/>
    </row>
    <row r="1266" spans="2:33" x14ac:dyDescent="0.25">
      <c r="B1266" s="17"/>
      <c r="C1266" s="17"/>
      <c r="D1266" s="17"/>
      <c r="E1266" s="17"/>
      <c r="F1266" s="17"/>
      <c r="G1266" s="17"/>
      <c r="H1266" s="17"/>
      <c r="I1266" s="17"/>
      <c r="J1266" s="17"/>
      <c r="K1266" s="17"/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  <c r="AA1266" s="17"/>
      <c r="AB1266" s="17"/>
      <c r="AC1266" s="17"/>
      <c r="AD1266" s="17"/>
      <c r="AE1266" s="17"/>
      <c r="AF1266" s="17"/>
      <c r="AG1266" s="17"/>
    </row>
    <row r="1267" spans="2:33" x14ac:dyDescent="0.25">
      <c r="B1267" s="17"/>
      <c r="C1267" s="17"/>
      <c r="D1267" s="17"/>
      <c r="E1267" s="17"/>
      <c r="F1267" s="17"/>
      <c r="G1267" s="17"/>
      <c r="H1267" s="17"/>
      <c r="I1267" s="17"/>
      <c r="J1267" s="17"/>
      <c r="K1267" s="17"/>
      <c r="L1267" s="17"/>
      <c r="M1267" s="17"/>
      <c r="N1267" s="17"/>
      <c r="O1267" s="17"/>
      <c r="P1267" s="17"/>
      <c r="Q1267" s="17"/>
      <c r="R1267" s="17"/>
      <c r="S1267" s="17"/>
      <c r="T1267" s="17"/>
      <c r="U1267" s="17"/>
      <c r="V1267" s="17"/>
      <c r="W1267" s="17"/>
      <c r="X1267" s="17"/>
      <c r="Y1267" s="17"/>
      <c r="Z1267" s="17"/>
      <c r="AA1267" s="17"/>
      <c r="AB1267" s="17"/>
      <c r="AC1267" s="17"/>
      <c r="AD1267" s="17"/>
      <c r="AE1267" s="17"/>
      <c r="AF1267" s="17"/>
      <c r="AG1267" s="17"/>
    </row>
    <row r="1268" spans="2:33" x14ac:dyDescent="0.25">
      <c r="B1268" s="17"/>
      <c r="C1268" s="17"/>
      <c r="D1268" s="17"/>
      <c r="E1268" s="17"/>
      <c r="F1268" s="17"/>
      <c r="G1268" s="17"/>
      <c r="H1268" s="17"/>
      <c r="I1268" s="17"/>
      <c r="J1268" s="17"/>
      <c r="K1268" s="17"/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  <c r="AA1268" s="17"/>
      <c r="AB1268" s="17"/>
      <c r="AC1268" s="17"/>
      <c r="AD1268" s="17"/>
      <c r="AE1268" s="17"/>
      <c r="AF1268" s="17"/>
      <c r="AG1268" s="17"/>
    </row>
    <row r="1269" spans="2:33" x14ac:dyDescent="0.25">
      <c r="B1269" s="17"/>
      <c r="C1269" s="17"/>
      <c r="D1269" s="17"/>
      <c r="E1269" s="17"/>
      <c r="F1269" s="17"/>
      <c r="G1269" s="17"/>
      <c r="H1269" s="17"/>
      <c r="I1269" s="17"/>
      <c r="J1269" s="17"/>
      <c r="K1269" s="17"/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  <c r="AA1269" s="17"/>
      <c r="AB1269" s="17"/>
      <c r="AC1269" s="17"/>
      <c r="AD1269" s="17"/>
      <c r="AE1269" s="17"/>
      <c r="AF1269" s="17"/>
      <c r="AG1269" s="17"/>
    </row>
    <row r="1270" spans="2:33" x14ac:dyDescent="0.25">
      <c r="B1270" s="17"/>
      <c r="C1270" s="17"/>
      <c r="D1270" s="17"/>
      <c r="E1270" s="17"/>
      <c r="F1270" s="17"/>
      <c r="G1270" s="17"/>
      <c r="H1270" s="17"/>
      <c r="I1270" s="17"/>
      <c r="J1270" s="17"/>
      <c r="K1270" s="17"/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  <c r="AA1270" s="17"/>
      <c r="AB1270" s="17"/>
      <c r="AC1270" s="17"/>
      <c r="AD1270" s="17"/>
      <c r="AE1270" s="17"/>
      <c r="AF1270" s="17"/>
      <c r="AG1270" s="17"/>
    </row>
    <row r="1271" spans="2:33" x14ac:dyDescent="0.25">
      <c r="B1271" s="17"/>
      <c r="C1271" s="17"/>
      <c r="D1271" s="17"/>
      <c r="E1271" s="17"/>
      <c r="F1271" s="17"/>
      <c r="G1271" s="17"/>
      <c r="H1271" s="17"/>
      <c r="I1271" s="17"/>
      <c r="J1271" s="17"/>
      <c r="K1271" s="17"/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  <c r="AA1271" s="17"/>
      <c r="AB1271" s="17"/>
      <c r="AC1271" s="17"/>
      <c r="AD1271" s="17"/>
      <c r="AE1271" s="17"/>
      <c r="AF1271" s="17"/>
      <c r="AG1271" s="17"/>
    </row>
    <row r="1272" spans="2:33" x14ac:dyDescent="0.25">
      <c r="B1272" s="17"/>
      <c r="C1272" s="17"/>
      <c r="D1272" s="17"/>
      <c r="E1272" s="17"/>
      <c r="F1272" s="17"/>
      <c r="G1272" s="17"/>
      <c r="H1272" s="17"/>
      <c r="I1272" s="17"/>
      <c r="J1272" s="17"/>
      <c r="K1272" s="17"/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  <c r="AA1272" s="17"/>
      <c r="AB1272" s="17"/>
      <c r="AC1272" s="17"/>
      <c r="AD1272" s="17"/>
      <c r="AE1272" s="17"/>
      <c r="AF1272" s="17"/>
      <c r="AG1272" s="17"/>
    </row>
    <row r="1273" spans="2:33" x14ac:dyDescent="0.25">
      <c r="B1273" s="17"/>
      <c r="C1273" s="17"/>
      <c r="D1273" s="17"/>
      <c r="E1273" s="17"/>
      <c r="F1273" s="17"/>
      <c r="G1273" s="17"/>
      <c r="H1273" s="17"/>
      <c r="I1273" s="17"/>
      <c r="J1273" s="17"/>
      <c r="K1273" s="17"/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  <c r="AA1273" s="17"/>
      <c r="AB1273" s="17"/>
      <c r="AC1273" s="17"/>
      <c r="AD1273" s="17"/>
      <c r="AE1273" s="17"/>
      <c r="AF1273" s="17"/>
      <c r="AG1273" s="17"/>
    </row>
    <row r="1274" spans="2:33" x14ac:dyDescent="0.25">
      <c r="B1274" s="17"/>
      <c r="C1274" s="17"/>
      <c r="D1274" s="17"/>
      <c r="E1274" s="17"/>
      <c r="F1274" s="17"/>
      <c r="G1274" s="17"/>
      <c r="H1274" s="17"/>
      <c r="I1274" s="17"/>
      <c r="J1274" s="17"/>
      <c r="K1274" s="17"/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  <c r="AA1274" s="17"/>
      <c r="AB1274" s="17"/>
      <c r="AC1274" s="17"/>
      <c r="AD1274" s="17"/>
      <c r="AE1274" s="17"/>
      <c r="AF1274" s="17"/>
      <c r="AG1274" s="17"/>
    </row>
    <row r="1275" spans="2:33" x14ac:dyDescent="0.25">
      <c r="B1275" s="17"/>
      <c r="C1275" s="17"/>
      <c r="D1275" s="17"/>
      <c r="E1275" s="17"/>
      <c r="F1275" s="17"/>
      <c r="G1275" s="17"/>
      <c r="H1275" s="17"/>
      <c r="I1275" s="17"/>
      <c r="J1275" s="17"/>
      <c r="K1275" s="17"/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  <c r="AA1275" s="17"/>
      <c r="AB1275" s="17"/>
      <c r="AC1275" s="17"/>
      <c r="AD1275" s="17"/>
      <c r="AE1275" s="17"/>
      <c r="AF1275" s="17"/>
      <c r="AG1275" s="17"/>
    </row>
    <row r="1276" spans="2:33" x14ac:dyDescent="0.25">
      <c r="B1276" s="17"/>
      <c r="C1276" s="17"/>
      <c r="D1276" s="17"/>
      <c r="E1276" s="17"/>
      <c r="F1276" s="17"/>
      <c r="G1276" s="17"/>
      <c r="H1276" s="17"/>
      <c r="I1276" s="17"/>
      <c r="J1276" s="17"/>
      <c r="K1276" s="17"/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  <c r="AA1276" s="17"/>
      <c r="AB1276" s="17"/>
      <c r="AC1276" s="17"/>
      <c r="AD1276" s="17"/>
      <c r="AE1276" s="17"/>
      <c r="AF1276" s="17"/>
      <c r="AG1276" s="17"/>
    </row>
    <row r="1277" spans="2:33" x14ac:dyDescent="0.25">
      <c r="B1277" s="17"/>
      <c r="C1277" s="17"/>
      <c r="D1277" s="17"/>
      <c r="E1277" s="17"/>
      <c r="F1277" s="17"/>
      <c r="G1277" s="17"/>
      <c r="H1277" s="17"/>
      <c r="I1277" s="17"/>
      <c r="J1277" s="17"/>
      <c r="K1277" s="17"/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  <c r="AA1277" s="17"/>
      <c r="AB1277" s="17"/>
      <c r="AC1277" s="17"/>
      <c r="AD1277" s="17"/>
      <c r="AE1277" s="17"/>
      <c r="AF1277" s="17"/>
      <c r="AG1277" s="17"/>
    </row>
    <row r="1278" spans="2:33" x14ac:dyDescent="0.25">
      <c r="B1278" s="17"/>
      <c r="C1278" s="17"/>
      <c r="D1278" s="17"/>
      <c r="E1278" s="17"/>
      <c r="F1278" s="17"/>
      <c r="G1278" s="17"/>
      <c r="H1278" s="17"/>
      <c r="I1278" s="17"/>
      <c r="J1278" s="17"/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  <c r="AA1278" s="17"/>
      <c r="AB1278" s="17"/>
      <c r="AC1278" s="17"/>
      <c r="AD1278" s="17"/>
      <c r="AE1278" s="17"/>
      <c r="AF1278" s="17"/>
      <c r="AG1278" s="17"/>
    </row>
    <row r="1279" spans="2:33" x14ac:dyDescent="0.25">
      <c r="B1279" s="17"/>
      <c r="C1279" s="17"/>
      <c r="D1279" s="17"/>
      <c r="E1279" s="17"/>
      <c r="F1279" s="17"/>
      <c r="G1279" s="17"/>
      <c r="H1279" s="17"/>
      <c r="I1279" s="17"/>
      <c r="J1279" s="17"/>
      <c r="K1279" s="17"/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  <c r="AA1279" s="17"/>
      <c r="AB1279" s="17"/>
      <c r="AC1279" s="17"/>
      <c r="AD1279" s="17"/>
      <c r="AE1279" s="17"/>
      <c r="AF1279" s="17"/>
      <c r="AG1279" s="17"/>
    </row>
    <row r="1280" spans="2:33" x14ac:dyDescent="0.25">
      <c r="B1280" s="17"/>
      <c r="C1280" s="17"/>
      <c r="D1280" s="17"/>
      <c r="E1280" s="17"/>
      <c r="F1280" s="17"/>
      <c r="G1280" s="17"/>
      <c r="H1280" s="17"/>
      <c r="I1280" s="17"/>
      <c r="J1280" s="17"/>
      <c r="K1280" s="17"/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  <c r="AA1280" s="17"/>
      <c r="AB1280" s="17"/>
      <c r="AC1280" s="17"/>
      <c r="AD1280" s="17"/>
      <c r="AE1280" s="17"/>
      <c r="AF1280" s="17"/>
      <c r="AG1280" s="17"/>
    </row>
    <row r="1281" spans="2:33" x14ac:dyDescent="0.25">
      <c r="B1281" s="17"/>
      <c r="C1281" s="17"/>
      <c r="D1281" s="17"/>
      <c r="E1281" s="17"/>
      <c r="F1281" s="17"/>
      <c r="G1281" s="17"/>
      <c r="H1281" s="17"/>
      <c r="I1281" s="17"/>
      <c r="J1281" s="17"/>
      <c r="K1281" s="17"/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  <c r="AA1281" s="17"/>
      <c r="AB1281" s="17"/>
      <c r="AC1281" s="17"/>
      <c r="AD1281" s="17"/>
      <c r="AE1281" s="17"/>
      <c r="AF1281" s="17"/>
      <c r="AG1281" s="17"/>
    </row>
    <row r="1282" spans="2:33" x14ac:dyDescent="0.25">
      <c r="B1282" s="17"/>
      <c r="C1282" s="17"/>
      <c r="D1282" s="17"/>
      <c r="E1282" s="17"/>
      <c r="F1282" s="17"/>
      <c r="G1282" s="17"/>
      <c r="H1282" s="17"/>
      <c r="I1282" s="17"/>
      <c r="J1282" s="17"/>
      <c r="K1282" s="17"/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  <c r="AA1282" s="17"/>
      <c r="AB1282" s="17"/>
      <c r="AC1282" s="17"/>
      <c r="AD1282" s="17"/>
      <c r="AE1282" s="17"/>
      <c r="AF1282" s="17"/>
      <c r="AG1282" s="17"/>
    </row>
    <row r="1283" spans="2:33" x14ac:dyDescent="0.25">
      <c r="B1283" s="17"/>
      <c r="C1283" s="17"/>
      <c r="D1283" s="17"/>
      <c r="E1283" s="17"/>
      <c r="F1283" s="17"/>
      <c r="G1283" s="17"/>
      <c r="H1283" s="17"/>
      <c r="I1283" s="17"/>
      <c r="J1283" s="17"/>
      <c r="K1283" s="17"/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  <c r="AA1283" s="17"/>
      <c r="AB1283" s="17"/>
      <c r="AC1283" s="17"/>
      <c r="AD1283" s="17"/>
      <c r="AE1283" s="17"/>
      <c r="AF1283" s="17"/>
      <c r="AG1283" s="17"/>
    </row>
    <row r="1284" spans="2:33" x14ac:dyDescent="0.25">
      <c r="B1284" s="17"/>
      <c r="C1284" s="17"/>
      <c r="D1284" s="17"/>
      <c r="E1284" s="17"/>
      <c r="F1284" s="17"/>
      <c r="G1284" s="17"/>
      <c r="H1284" s="17"/>
      <c r="I1284" s="17"/>
      <c r="J1284" s="17"/>
      <c r="K1284" s="17"/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  <c r="AA1284" s="17"/>
      <c r="AB1284" s="17"/>
      <c r="AC1284" s="17"/>
      <c r="AD1284" s="17"/>
      <c r="AE1284" s="17"/>
      <c r="AF1284" s="17"/>
      <c r="AG1284" s="17"/>
    </row>
    <row r="1285" spans="2:33" x14ac:dyDescent="0.25">
      <c r="B1285" s="17"/>
      <c r="C1285" s="17"/>
      <c r="D1285" s="17"/>
      <c r="E1285" s="17"/>
      <c r="F1285" s="17"/>
      <c r="G1285" s="17"/>
      <c r="H1285" s="17"/>
      <c r="I1285" s="17"/>
      <c r="J1285" s="17"/>
      <c r="K1285" s="17"/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  <c r="AA1285" s="17"/>
      <c r="AB1285" s="17"/>
      <c r="AC1285" s="17"/>
      <c r="AD1285" s="17"/>
      <c r="AE1285" s="17"/>
      <c r="AF1285" s="17"/>
      <c r="AG1285" s="17"/>
    </row>
    <row r="1286" spans="2:33" x14ac:dyDescent="0.25">
      <c r="B1286" s="17"/>
      <c r="C1286" s="17"/>
      <c r="D1286" s="17"/>
      <c r="E1286" s="17"/>
      <c r="F1286" s="17"/>
      <c r="G1286" s="17"/>
      <c r="H1286" s="17"/>
      <c r="I1286" s="17"/>
      <c r="J1286" s="17"/>
      <c r="K1286" s="17"/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  <c r="AA1286" s="17"/>
      <c r="AB1286" s="17"/>
      <c r="AC1286" s="17"/>
      <c r="AD1286" s="17"/>
      <c r="AE1286" s="17"/>
      <c r="AF1286" s="17"/>
      <c r="AG1286" s="17"/>
    </row>
    <row r="1287" spans="2:33" x14ac:dyDescent="0.25">
      <c r="B1287" s="17"/>
      <c r="C1287" s="17"/>
      <c r="D1287" s="17"/>
      <c r="E1287" s="17"/>
      <c r="F1287" s="17"/>
      <c r="G1287" s="17"/>
      <c r="H1287" s="17"/>
      <c r="I1287" s="17"/>
      <c r="J1287" s="17"/>
      <c r="K1287" s="17"/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  <c r="AA1287" s="17"/>
      <c r="AB1287" s="17"/>
      <c r="AC1287" s="17"/>
      <c r="AD1287" s="17"/>
      <c r="AE1287" s="17"/>
      <c r="AF1287" s="17"/>
      <c r="AG1287" s="17"/>
    </row>
    <row r="1288" spans="2:33" x14ac:dyDescent="0.25">
      <c r="B1288" s="17"/>
      <c r="C1288" s="17"/>
      <c r="D1288" s="17"/>
      <c r="E1288" s="17"/>
      <c r="F1288" s="17"/>
      <c r="G1288" s="17"/>
      <c r="H1288" s="17"/>
      <c r="I1288" s="17"/>
      <c r="J1288" s="17"/>
      <c r="K1288" s="17"/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  <c r="AA1288" s="17"/>
      <c r="AB1288" s="17"/>
      <c r="AC1288" s="17"/>
      <c r="AD1288" s="17"/>
      <c r="AE1288" s="17"/>
      <c r="AF1288" s="17"/>
      <c r="AG1288" s="17"/>
    </row>
    <row r="1289" spans="2:33" x14ac:dyDescent="0.25">
      <c r="B1289" s="17"/>
      <c r="C1289" s="17"/>
      <c r="D1289" s="17"/>
      <c r="E1289" s="17"/>
      <c r="F1289" s="17"/>
      <c r="G1289" s="17"/>
      <c r="H1289" s="17"/>
      <c r="I1289" s="17"/>
      <c r="J1289" s="17"/>
      <c r="K1289" s="17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  <c r="AA1289" s="17"/>
      <c r="AB1289" s="17"/>
      <c r="AC1289" s="17"/>
      <c r="AD1289" s="17"/>
      <c r="AE1289" s="17"/>
      <c r="AF1289" s="17"/>
      <c r="AG1289" s="17"/>
    </row>
    <row r="1290" spans="2:33" x14ac:dyDescent="0.25">
      <c r="B1290" s="17"/>
      <c r="C1290" s="17"/>
      <c r="D1290" s="17"/>
      <c r="E1290" s="17"/>
      <c r="F1290" s="17"/>
      <c r="G1290" s="17"/>
      <c r="H1290" s="17"/>
      <c r="I1290" s="17"/>
      <c r="J1290" s="17"/>
      <c r="K1290" s="17"/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  <c r="AA1290" s="17"/>
      <c r="AB1290" s="17"/>
      <c r="AC1290" s="17"/>
      <c r="AD1290" s="17"/>
      <c r="AE1290" s="17"/>
      <c r="AF1290" s="17"/>
      <c r="AG1290" s="17"/>
    </row>
    <row r="1291" spans="2:33" x14ac:dyDescent="0.25">
      <c r="B1291" s="17"/>
      <c r="C1291" s="17"/>
      <c r="D1291" s="17"/>
      <c r="E1291" s="17"/>
      <c r="F1291" s="17"/>
      <c r="G1291" s="17"/>
      <c r="H1291" s="17"/>
      <c r="I1291" s="17"/>
      <c r="J1291" s="17"/>
      <c r="K1291" s="17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  <c r="AA1291" s="17"/>
      <c r="AB1291" s="17"/>
      <c r="AC1291" s="17"/>
      <c r="AD1291" s="17"/>
      <c r="AE1291" s="17"/>
      <c r="AF1291" s="17"/>
      <c r="AG1291" s="17"/>
    </row>
    <row r="1292" spans="2:33" x14ac:dyDescent="0.25">
      <c r="B1292" s="17"/>
      <c r="C1292" s="17"/>
      <c r="D1292" s="17"/>
      <c r="E1292" s="17"/>
      <c r="F1292" s="17"/>
      <c r="G1292" s="17"/>
      <c r="H1292" s="17"/>
      <c r="I1292" s="17"/>
      <c r="J1292" s="17"/>
      <c r="K1292" s="17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  <c r="AA1292" s="17"/>
      <c r="AB1292" s="17"/>
      <c r="AC1292" s="17"/>
      <c r="AD1292" s="17"/>
      <c r="AE1292" s="17"/>
      <c r="AF1292" s="17"/>
      <c r="AG1292" s="17"/>
    </row>
    <row r="1293" spans="2:33" x14ac:dyDescent="0.25">
      <c r="B1293" s="17"/>
      <c r="C1293" s="17"/>
      <c r="D1293" s="17"/>
      <c r="E1293" s="17"/>
      <c r="F1293" s="17"/>
      <c r="G1293" s="17"/>
      <c r="H1293" s="17"/>
      <c r="I1293" s="17"/>
      <c r="J1293" s="17"/>
      <c r="K1293" s="17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  <c r="AA1293" s="17"/>
      <c r="AB1293" s="17"/>
      <c r="AC1293" s="17"/>
      <c r="AD1293" s="17"/>
      <c r="AE1293" s="17"/>
      <c r="AF1293" s="17"/>
      <c r="AG1293" s="17"/>
    </row>
    <row r="1294" spans="2:33" x14ac:dyDescent="0.25">
      <c r="B1294" s="17"/>
      <c r="C1294" s="17"/>
      <c r="D1294" s="17"/>
      <c r="E1294" s="17"/>
      <c r="F1294" s="17"/>
      <c r="G1294" s="17"/>
      <c r="H1294" s="17"/>
      <c r="I1294" s="17"/>
      <c r="J1294" s="17"/>
      <c r="K1294" s="17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  <c r="AA1294" s="17"/>
      <c r="AB1294" s="17"/>
      <c r="AC1294" s="17"/>
      <c r="AD1294" s="17"/>
      <c r="AE1294" s="17"/>
      <c r="AF1294" s="17"/>
      <c r="AG1294" s="17"/>
    </row>
    <row r="1295" spans="2:33" x14ac:dyDescent="0.25">
      <c r="B1295" s="17"/>
      <c r="C1295" s="17"/>
      <c r="D1295" s="17"/>
      <c r="E1295" s="17"/>
      <c r="F1295" s="17"/>
      <c r="G1295" s="17"/>
      <c r="H1295" s="17"/>
      <c r="I1295" s="17"/>
      <c r="J1295" s="17"/>
      <c r="K1295" s="17"/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  <c r="AA1295" s="17"/>
      <c r="AB1295" s="17"/>
      <c r="AC1295" s="17"/>
      <c r="AD1295" s="17"/>
      <c r="AE1295" s="17"/>
      <c r="AF1295" s="17"/>
      <c r="AG1295" s="17"/>
    </row>
    <row r="1296" spans="2:33" x14ac:dyDescent="0.25">
      <c r="B1296" s="17"/>
      <c r="C1296" s="17"/>
      <c r="D1296" s="17"/>
      <c r="E1296" s="17"/>
      <c r="F1296" s="17"/>
      <c r="G1296" s="17"/>
      <c r="H1296" s="17"/>
      <c r="I1296" s="17"/>
      <c r="J1296" s="17"/>
      <c r="K1296" s="17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  <c r="AA1296" s="17"/>
      <c r="AB1296" s="17"/>
      <c r="AC1296" s="17"/>
      <c r="AD1296" s="17"/>
      <c r="AE1296" s="17"/>
      <c r="AF1296" s="17"/>
      <c r="AG1296" s="17"/>
    </row>
    <row r="1297" spans="2:33" x14ac:dyDescent="0.25">
      <c r="B1297" s="17"/>
      <c r="C1297" s="17"/>
      <c r="D1297" s="17"/>
      <c r="E1297" s="17"/>
      <c r="F1297" s="17"/>
      <c r="G1297" s="17"/>
      <c r="H1297" s="17"/>
      <c r="I1297" s="17"/>
      <c r="J1297" s="17"/>
      <c r="K1297" s="17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  <c r="AA1297" s="17"/>
      <c r="AB1297" s="17"/>
      <c r="AC1297" s="17"/>
      <c r="AD1297" s="17"/>
      <c r="AE1297" s="17"/>
      <c r="AF1297" s="17"/>
      <c r="AG1297" s="17"/>
    </row>
    <row r="1298" spans="2:33" x14ac:dyDescent="0.25">
      <c r="B1298" s="17"/>
      <c r="C1298" s="17"/>
      <c r="D1298" s="17"/>
      <c r="E1298" s="17"/>
      <c r="F1298" s="17"/>
      <c r="G1298" s="17"/>
      <c r="H1298" s="17"/>
      <c r="I1298" s="17"/>
      <c r="J1298" s="17"/>
      <c r="K1298" s="17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  <c r="AA1298" s="17"/>
      <c r="AB1298" s="17"/>
      <c r="AC1298" s="17"/>
      <c r="AD1298" s="17"/>
      <c r="AE1298" s="17"/>
      <c r="AF1298" s="17"/>
      <c r="AG1298" s="17"/>
    </row>
    <row r="1299" spans="2:33" x14ac:dyDescent="0.25">
      <c r="B1299" s="17"/>
      <c r="C1299" s="17"/>
      <c r="D1299" s="17"/>
      <c r="E1299" s="17"/>
      <c r="F1299" s="17"/>
      <c r="G1299" s="17"/>
      <c r="H1299" s="17"/>
      <c r="I1299" s="17"/>
      <c r="J1299" s="17"/>
      <c r="K1299" s="17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  <c r="AA1299" s="17"/>
      <c r="AB1299" s="17"/>
      <c r="AC1299" s="17"/>
      <c r="AD1299" s="17"/>
      <c r="AE1299" s="17"/>
      <c r="AF1299" s="17"/>
      <c r="AG1299" s="17"/>
    </row>
    <row r="1300" spans="2:33" x14ac:dyDescent="0.25">
      <c r="B1300" s="17"/>
      <c r="C1300" s="17"/>
      <c r="D1300" s="17"/>
      <c r="E1300" s="17"/>
      <c r="F1300" s="17"/>
      <c r="G1300" s="17"/>
      <c r="H1300" s="17"/>
      <c r="I1300" s="17"/>
      <c r="J1300" s="17"/>
      <c r="K1300" s="17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  <c r="AA1300" s="17"/>
      <c r="AB1300" s="17"/>
      <c r="AC1300" s="17"/>
      <c r="AD1300" s="17"/>
      <c r="AE1300" s="17"/>
      <c r="AF1300" s="17"/>
      <c r="AG1300" s="17"/>
    </row>
    <row r="1301" spans="2:33" x14ac:dyDescent="0.25">
      <c r="B1301" s="17"/>
      <c r="C1301" s="17"/>
      <c r="D1301" s="17"/>
      <c r="E1301" s="17"/>
      <c r="F1301" s="17"/>
      <c r="G1301" s="17"/>
      <c r="H1301" s="17"/>
      <c r="I1301" s="17"/>
      <c r="J1301" s="17"/>
      <c r="K1301" s="17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  <c r="AA1301" s="17"/>
      <c r="AB1301" s="17"/>
      <c r="AC1301" s="17"/>
      <c r="AD1301" s="17"/>
      <c r="AE1301" s="17"/>
      <c r="AF1301" s="17"/>
      <c r="AG1301" s="17"/>
    </row>
    <row r="1302" spans="2:33" x14ac:dyDescent="0.25">
      <c r="B1302" s="17"/>
      <c r="C1302" s="17"/>
      <c r="D1302" s="17"/>
      <c r="E1302" s="17"/>
      <c r="F1302" s="17"/>
      <c r="G1302" s="17"/>
      <c r="H1302" s="17"/>
      <c r="I1302" s="17"/>
      <c r="J1302" s="17"/>
      <c r="K1302" s="17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  <c r="AA1302" s="17"/>
      <c r="AB1302" s="17"/>
      <c r="AC1302" s="17"/>
      <c r="AD1302" s="17"/>
      <c r="AE1302" s="17"/>
      <c r="AF1302" s="17"/>
      <c r="AG1302" s="17"/>
    </row>
    <row r="1303" spans="2:33" x14ac:dyDescent="0.25">
      <c r="B1303" s="17"/>
      <c r="C1303" s="17"/>
      <c r="D1303" s="17"/>
      <c r="E1303" s="17"/>
      <c r="F1303" s="17"/>
      <c r="G1303" s="17"/>
      <c r="H1303" s="17"/>
      <c r="I1303" s="17"/>
      <c r="J1303" s="17"/>
      <c r="K1303" s="17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  <c r="AA1303" s="17"/>
      <c r="AB1303" s="17"/>
      <c r="AC1303" s="17"/>
      <c r="AD1303" s="17"/>
      <c r="AE1303" s="17"/>
      <c r="AF1303" s="17"/>
      <c r="AG1303" s="17"/>
    </row>
    <row r="1304" spans="2:33" x14ac:dyDescent="0.25">
      <c r="B1304" s="17"/>
      <c r="C1304" s="17"/>
      <c r="D1304" s="17"/>
      <c r="E1304" s="17"/>
      <c r="F1304" s="17"/>
      <c r="G1304" s="17"/>
      <c r="H1304" s="17"/>
      <c r="I1304" s="17"/>
      <c r="J1304" s="17"/>
      <c r="K1304" s="17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  <c r="AA1304" s="17"/>
      <c r="AB1304" s="17"/>
      <c r="AC1304" s="17"/>
      <c r="AD1304" s="17"/>
      <c r="AE1304" s="17"/>
      <c r="AF1304" s="17"/>
      <c r="AG1304" s="17"/>
    </row>
    <row r="1305" spans="2:33" x14ac:dyDescent="0.25">
      <c r="B1305" s="17"/>
      <c r="C1305" s="17"/>
      <c r="D1305" s="17"/>
      <c r="E1305" s="17"/>
      <c r="F1305" s="17"/>
      <c r="G1305" s="17"/>
      <c r="H1305" s="17"/>
      <c r="I1305" s="17"/>
      <c r="J1305" s="17"/>
      <c r="K1305" s="17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  <c r="AA1305" s="17"/>
      <c r="AB1305" s="17"/>
      <c r="AC1305" s="17"/>
      <c r="AD1305" s="17"/>
      <c r="AE1305" s="17"/>
      <c r="AF1305" s="17"/>
      <c r="AG1305" s="17"/>
    </row>
    <row r="1306" spans="2:33" x14ac:dyDescent="0.25">
      <c r="B1306" s="17"/>
      <c r="C1306" s="17"/>
      <c r="D1306" s="17"/>
      <c r="E1306" s="17"/>
      <c r="F1306" s="17"/>
      <c r="G1306" s="17"/>
      <c r="H1306" s="17"/>
      <c r="I1306" s="17"/>
      <c r="J1306" s="17"/>
      <c r="K1306" s="17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  <c r="AA1306" s="17"/>
      <c r="AB1306" s="17"/>
      <c r="AC1306" s="17"/>
      <c r="AD1306" s="17"/>
      <c r="AE1306" s="17"/>
      <c r="AF1306" s="17"/>
      <c r="AG1306" s="17"/>
    </row>
    <row r="1307" spans="2:33" x14ac:dyDescent="0.25">
      <c r="B1307" s="17"/>
      <c r="C1307" s="17"/>
      <c r="D1307" s="17"/>
      <c r="E1307" s="17"/>
      <c r="F1307" s="17"/>
      <c r="G1307" s="17"/>
      <c r="H1307" s="17"/>
      <c r="I1307" s="17"/>
      <c r="J1307" s="17"/>
      <c r="K1307" s="17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  <c r="AA1307" s="17"/>
      <c r="AB1307" s="17"/>
      <c r="AC1307" s="17"/>
      <c r="AD1307" s="17"/>
      <c r="AE1307" s="17"/>
      <c r="AF1307" s="17"/>
      <c r="AG1307" s="17"/>
    </row>
    <row r="1308" spans="2:33" x14ac:dyDescent="0.25">
      <c r="B1308" s="17"/>
      <c r="C1308" s="17"/>
      <c r="D1308" s="17"/>
      <c r="E1308" s="17"/>
      <c r="F1308" s="17"/>
      <c r="G1308" s="17"/>
      <c r="H1308" s="17"/>
      <c r="I1308" s="17"/>
      <c r="J1308" s="17"/>
      <c r="K1308" s="17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  <c r="AA1308" s="17"/>
      <c r="AB1308" s="17"/>
      <c r="AC1308" s="17"/>
      <c r="AD1308" s="17"/>
      <c r="AE1308" s="17"/>
      <c r="AF1308" s="17"/>
      <c r="AG1308" s="17"/>
    </row>
    <row r="1309" spans="2:33" x14ac:dyDescent="0.25">
      <c r="B1309" s="17"/>
      <c r="C1309" s="17"/>
      <c r="D1309" s="17"/>
      <c r="E1309" s="17"/>
      <c r="F1309" s="17"/>
      <c r="G1309" s="17"/>
      <c r="H1309" s="17"/>
      <c r="I1309" s="17"/>
      <c r="J1309" s="17"/>
      <c r="K1309" s="17"/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  <c r="AA1309" s="17"/>
      <c r="AB1309" s="17"/>
      <c r="AC1309" s="17"/>
      <c r="AD1309" s="17"/>
      <c r="AE1309" s="17"/>
      <c r="AF1309" s="17"/>
      <c r="AG1309" s="17"/>
    </row>
    <row r="1310" spans="2:33" x14ac:dyDescent="0.25">
      <c r="B1310" s="17"/>
      <c r="C1310" s="17"/>
      <c r="D1310" s="17"/>
      <c r="E1310" s="17"/>
      <c r="F1310" s="17"/>
      <c r="G1310" s="17"/>
      <c r="H1310" s="17"/>
      <c r="I1310" s="17"/>
      <c r="J1310" s="17"/>
      <c r="K1310" s="17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  <c r="AA1310" s="17"/>
      <c r="AB1310" s="17"/>
      <c r="AC1310" s="17"/>
      <c r="AD1310" s="17"/>
      <c r="AE1310" s="17"/>
      <c r="AF1310" s="17"/>
      <c r="AG1310" s="17"/>
    </row>
    <row r="1311" spans="2:33" x14ac:dyDescent="0.25">
      <c r="B1311" s="17"/>
      <c r="C1311" s="17"/>
      <c r="D1311" s="17"/>
      <c r="E1311" s="17"/>
      <c r="F1311" s="17"/>
      <c r="G1311" s="17"/>
      <c r="H1311" s="17"/>
      <c r="I1311" s="17"/>
      <c r="J1311" s="17"/>
      <c r="K1311" s="17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  <c r="AA1311" s="17"/>
      <c r="AB1311" s="17"/>
      <c r="AC1311" s="17"/>
      <c r="AD1311" s="17"/>
      <c r="AE1311" s="17"/>
      <c r="AF1311" s="17"/>
      <c r="AG1311" s="17"/>
    </row>
    <row r="1312" spans="2:33" x14ac:dyDescent="0.25">
      <c r="B1312" s="17"/>
      <c r="C1312" s="17"/>
      <c r="D1312" s="17"/>
      <c r="E1312" s="17"/>
      <c r="F1312" s="17"/>
      <c r="G1312" s="17"/>
      <c r="H1312" s="17"/>
      <c r="I1312" s="17"/>
      <c r="J1312" s="17"/>
      <c r="K1312" s="17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  <c r="AA1312" s="17"/>
      <c r="AB1312" s="17"/>
      <c r="AC1312" s="17"/>
      <c r="AD1312" s="17"/>
      <c r="AE1312" s="17"/>
      <c r="AF1312" s="17"/>
      <c r="AG1312" s="17"/>
    </row>
    <row r="1313" spans="2:33" x14ac:dyDescent="0.25">
      <c r="B1313" s="17"/>
      <c r="C1313" s="17"/>
      <c r="D1313" s="17"/>
      <c r="E1313" s="17"/>
      <c r="F1313" s="17"/>
      <c r="G1313" s="17"/>
      <c r="H1313" s="17"/>
      <c r="I1313" s="17"/>
      <c r="J1313" s="17"/>
      <c r="K1313" s="17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  <c r="AA1313" s="17"/>
      <c r="AB1313" s="17"/>
      <c r="AC1313" s="17"/>
      <c r="AD1313" s="17"/>
      <c r="AE1313" s="17"/>
      <c r="AF1313" s="17"/>
      <c r="AG1313" s="17"/>
    </row>
    <row r="1314" spans="2:33" x14ac:dyDescent="0.25">
      <c r="B1314" s="17"/>
      <c r="C1314" s="17"/>
      <c r="D1314" s="17"/>
      <c r="E1314" s="17"/>
      <c r="F1314" s="17"/>
      <c r="G1314" s="17"/>
      <c r="H1314" s="17"/>
      <c r="I1314" s="17"/>
      <c r="J1314" s="17"/>
      <c r="K1314" s="17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  <c r="AA1314" s="17"/>
      <c r="AB1314" s="17"/>
      <c r="AC1314" s="17"/>
      <c r="AD1314" s="17"/>
      <c r="AE1314" s="17"/>
      <c r="AF1314" s="17"/>
      <c r="AG1314" s="17"/>
    </row>
    <row r="1315" spans="2:33" x14ac:dyDescent="0.25">
      <c r="B1315" s="17"/>
      <c r="C1315" s="17"/>
      <c r="D1315" s="17"/>
      <c r="E1315" s="17"/>
      <c r="F1315" s="17"/>
      <c r="G1315" s="17"/>
      <c r="H1315" s="17"/>
      <c r="I1315" s="17"/>
      <c r="J1315" s="17"/>
      <c r="K1315" s="17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  <c r="AA1315" s="17"/>
      <c r="AB1315" s="17"/>
      <c r="AC1315" s="17"/>
      <c r="AD1315" s="17"/>
      <c r="AE1315" s="17"/>
      <c r="AF1315" s="17"/>
      <c r="AG1315" s="17"/>
    </row>
    <row r="1316" spans="2:33" x14ac:dyDescent="0.25">
      <c r="B1316" s="17"/>
      <c r="C1316" s="17"/>
      <c r="D1316" s="17"/>
      <c r="E1316" s="17"/>
      <c r="F1316" s="17"/>
      <c r="G1316" s="17"/>
      <c r="H1316" s="17"/>
      <c r="I1316" s="17"/>
      <c r="J1316" s="17"/>
      <c r="K1316" s="17"/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  <c r="AA1316" s="17"/>
      <c r="AB1316" s="17"/>
      <c r="AC1316" s="17"/>
      <c r="AD1316" s="17"/>
      <c r="AE1316" s="17"/>
      <c r="AF1316" s="17"/>
      <c r="AG1316" s="17"/>
    </row>
    <row r="1317" spans="2:33" x14ac:dyDescent="0.25">
      <c r="B1317" s="17"/>
      <c r="C1317" s="17"/>
      <c r="D1317" s="17"/>
      <c r="E1317" s="17"/>
      <c r="F1317" s="17"/>
      <c r="G1317" s="17"/>
      <c r="H1317" s="17"/>
      <c r="I1317" s="17"/>
      <c r="J1317" s="17"/>
      <c r="K1317" s="17"/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  <c r="AA1317" s="17"/>
      <c r="AB1317" s="17"/>
      <c r="AC1317" s="17"/>
      <c r="AD1317" s="17"/>
      <c r="AE1317" s="17"/>
      <c r="AF1317" s="17"/>
      <c r="AG1317" s="17"/>
    </row>
    <row r="1318" spans="2:33" x14ac:dyDescent="0.25">
      <c r="B1318" s="17"/>
      <c r="C1318" s="17"/>
      <c r="D1318" s="17"/>
      <c r="E1318" s="17"/>
      <c r="F1318" s="17"/>
      <c r="G1318" s="17"/>
      <c r="H1318" s="17"/>
      <c r="I1318" s="17"/>
      <c r="J1318" s="17"/>
      <c r="K1318" s="17"/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  <c r="AA1318" s="17"/>
      <c r="AB1318" s="17"/>
      <c r="AC1318" s="17"/>
      <c r="AD1318" s="17"/>
      <c r="AE1318" s="17"/>
      <c r="AF1318" s="17"/>
      <c r="AG1318" s="17"/>
    </row>
    <row r="1319" spans="2:33" x14ac:dyDescent="0.25">
      <c r="B1319" s="17"/>
      <c r="C1319" s="17"/>
      <c r="D1319" s="17"/>
      <c r="E1319" s="17"/>
      <c r="F1319" s="17"/>
      <c r="G1319" s="17"/>
      <c r="H1319" s="17"/>
      <c r="I1319" s="17"/>
      <c r="J1319" s="17"/>
      <c r="K1319" s="17"/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  <c r="AA1319" s="17"/>
      <c r="AB1319" s="17"/>
      <c r="AC1319" s="17"/>
      <c r="AD1319" s="17"/>
      <c r="AE1319" s="17"/>
      <c r="AF1319" s="17"/>
      <c r="AG1319" s="17"/>
    </row>
    <row r="1320" spans="2:33" x14ac:dyDescent="0.25">
      <c r="B1320" s="17"/>
      <c r="C1320" s="17"/>
      <c r="D1320" s="17"/>
      <c r="E1320" s="17"/>
      <c r="F1320" s="17"/>
      <c r="G1320" s="17"/>
      <c r="H1320" s="17"/>
      <c r="I1320" s="17"/>
      <c r="J1320" s="17"/>
      <c r="K1320" s="17"/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  <c r="AA1320" s="17"/>
      <c r="AB1320" s="17"/>
      <c r="AC1320" s="17"/>
      <c r="AD1320" s="17"/>
      <c r="AE1320" s="17"/>
      <c r="AF1320" s="17"/>
      <c r="AG1320" s="17"/>
    </row>
    <row r="1321" spans="2:33" x14ac:dyDescent="0.25">
      <c r="B1321" s="17"/>
      <c r="C1321" s="17"/>
      <c r="D1321" s="17"/>
      <c r="E1321" s="17"/>
      <c r="F1321" s="17"/>
      <c r="G1321" s="17"/>
      <c r="H1321" s="17"/>
      <c r="I1321" s="17"/>
      <c r="J1321" s="17"/>
      <c r="K1321" s="17"/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  <c r="AA1321" s="17"/>
      <c r="AB1321" s="17"/>
      <c r="AC1321" s="17"/>
      <c r="AD1321" s="17"/>
      <c r="AE1321" s="17"/>
      <c r="AF1321" s="17"/>
      <c r="AG1321" s="17"/>
    </row>
    <row r="1322" spans="2:33" x14ac:dyDescent="0.25">
      <c r="B1322" s="17"/>
      <c r="C1322" s="17"/>
      <c r="D1322" s="17"/>
      <c r="E1322" s="17"/>
      <c r="F1322" s="17"/>
      <c r="G1322" s="17"/>
      <c r="H1322" s="17"/>
      <c r="I1322" s="17"/>
      <c r="J1322" s="17"/>
      <c r="K1322" s="17"/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  <c r="AA1322" s="17"/>
      <c r="AB1322" s="17"/>
      <c r="AC1322" s="17"/>
      <c r="AD1322" s="17"/>
      <c r="AE1322" s="17"/>
      <c r="AF1322" s="17"/>
      <c r="AG1322" s="17"/>
    </row>
    <row r="1323" spans="2:33" x14ac:dyDescent="0.25">
      <c r="B1323" s="17"/>
      <c r="C1323" s="17"/>
      <c r="D1323" s="17"/>
      <c r="E1323" s="17"/>
      <c r="F1323" s="17"/>
      <c r="G1323" s="17"/>
      <c r="H1323" s="17"/>
      <c r="I1323" s="17"/>
      <c r="J1323" s="17"/>
      <c r="K1323" s="17"/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  <c r="AA1323" s="17"/>
      <c r="AB1323" s="17"/>
      <c r="AC1323" s="17"/>
      <c r="AD1323" s="17"/>
      <c r="AE1323" s="17"/>
      <c r="AF1323" s="17"/>
      <c r="AG1323" s="17"/>
    </row>
    <row r="1324" spans="2:33" x14ac:dyDescent="0.25">
      <c r="B1324" s="17"/>
      <c r="C1324" s="17"/>
      <c r="D1324" s="17"/>
      <c r="E1324" s="17"/>
      <c r="F1324" s="17"/>
      <c r="G1324" s="17"/>
      <c r="H1324" s="17"/>
      <c r="I1324" s="17"/>
      <c r="J1324" s="17"/>
      <c r="K1324" s="17"/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  <c r="AA1324" s="17"/>
      <c r="AB1324" s="17"/>
      <c r="AC1324" s="17"/>
      <c r="AD1324" s="17"/>
      <c r="AE1324" s="17"/>
      <c r="AF1324" s="17"/>
      <c r="AG1324" s="17"/>
    </row>
    <row r="1325" spans="2:33" x14ac:dyDescent="0.25">
      <c r="B1325" s="17"/>
      <c r="C1325" s="17"/>
      <c r="D1325" s="17"/>
      <c r="E1325" s="17"/>
      <c r="F1325" s="17"/>
      <c r="G1325" s="17"/>
      <c r="H1325" s="17"/>
      <c r="I1325" s="17"/>
      <c r="J1325" s="17"/>
      <c r="K1325" s="17"/>
      <c r="L1325" s="17"/>
      <c r="M1325" s="17"/>
      <c r="N1325" s="17"/>
      <c r="O1325" s="17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  <c r="AA1325" s="17"/>
      <c r="AB1325" s="17"/>
      <c r="AC1325" s="17"/>
      <c r="AD1325" s="17"/>
      <c r="AE1325" s="17"/>
      <c r="AF1325" s="17"/>
      <c r="AG1325" s="17"/>
    </row>
    <row r="1326" spans="2:33" x14ac:dyDescent="0.25">
      <c r="B1326" s="17"/>
      <c r="C1326" s="17"/>
      <c r="D1326" s="17"/>
      <c r="E1326" s="17"/>
      <c r="F1326" s="17"/>
      <c r="G1326" s="17"/>
      <c r="H1326" s="17"/>
      <c r="I1326" s="17"/>
      <c r="J1326" s="17"/>
      <c r="K1326" s="17"/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  <c r="AA1326" s="17"/>
      <c r="AB1326" s="17"/>
      <c r="AC1326" s="17"/>
      <c r="AD1326" s="17"/>
      <c r="AE1326" s="17"/>
      <c r="AF1326" s="17"/>
      <c r="AG1326" s="17"/>
    </row>
    <row r="1327" spans="2:33" x14ac:dyDescent="0.25">
      <c r="B1327" s="17"/>
      <c r="C1327" s="17"/>
      <c r="D1327" s="17"/>
      <c r="E1327" s="17"/>
      <c r="F1327" s="17"/>
      <c r="G1327" s="17"/>
      <c r="H1327" s="17"/>
      <c r="I1327" s="17"/>
      <c r="J1327" s="17"/>
      <c r="K1327" s="17"/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  <c r="AA1327" s="17"/>
      <c r="AB1327" s="17"/>
      <c r="AC1327" s="17"/>
      <c r="AD1327" s="17"/>
      <c r="AE1327" s="17"/>
      <c r="AF1327" s="17"/>
      <c r="AG1327" s="17"/>
    </row>
    <row r="1328" spans="2:33" x14ac:dyDescent="0.25">
      <c r="B1328" s="17"/>
      <c r="C1328" s="17"/>
      <c r="D1328" s="17"/>
      <c r="E1328" s="17"/>
      <c r="F1328" s="17"/>
      <c r="G1328" s="17"/>
      <c r="H1328" s="17"/>
      <c r="I1328" s="17"/>
      <c r="J1328" s="17"/>
      <c r="K1328" s="17"/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  <c r="AA1328" s="17"/>
      <c r="AB1328" s="17"/>
      <c r="AC1328" s="17"/>
      <c r="AD1328" s="17"/>
      <c r="AE1328" s="17"/>
      <c r="AF1328" s="17"/>
      <c r="AG1328" s="17"/>
    </row>
    <row r="1329" spans="2:33" x14ac:dyDescent="0.25">
      <c r="B1329" s="17"/>
      <c r="C1329" s="17"/>
      <c r="D1329" s="17"/>
      <c r="E1329" s="17"/>
      <c r="F1329" s="17"/>
      <c r="G1329" s="17"/>
      <c r="H1329" s="17"/>
      <c r="I1329" s="17"/>
      <c r="J1329" s="17"/>
      <c r="K1329" s="17"/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  <c r="AA1329" s="17"/>
      <c r="AB1329" s="17"/>
      <c r="AC1329" s="17"/>
      <c r="AD1329" s="17"/>
      <c r="AE1329" s="17"/>
      <c r="AF1329" s="17"/>
      <c r="AG1329" s="17"/>
    </row>
    <row r="1330" spans="2:33" x14ac:dyDescent="0.25">
      <c r="B1330" s="17"/>
      <c r="C1330" s="17"/>
      <c r="D1330" s="17"/>
      <c r="E1330" s="17"/>
      <c r="F1330" s="17"/>
      <c r="G1330" s="17"/>
      <c r="H1330" s="17"/>
      <c r="I1330" s="17"/>
      <c r="J1330" s="17"/>
      <c r="K1330" s="17"/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  <c r="AA1330" s="17"/>
      <c r="AB1330" s="17"/>
      <c r="AC1330" s="17"/>
      <c r="AD1330" s="17"/>
      <c r="AE1330" s="17"/>
      <c r="AF1330" s="17"/>
      <c r="AG1330" s="17"/>
    </row>
    <row r="1331" spans="2:33" x14ac:dyDescent="0.25">
      <c r="B1331" s="17"/>
      <c r="C1331" s="17"/>
      <c r="D1331" s="17"/>
      <c r="E1331" s="17"/>
      <c r="F1331" s="17"/>
      <c r="G1331" s="17"/>
      <c r="H1331" s="17"/>
      <c r="I1331" s="17"/>
      <c r="J1331" s="17"/>
      <c r="K1331" s="17"/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  <c r="AA1331" s="17"/>
      <c r="AB1331" s="17"/>
      <c r="AC1331" s="17"/>
      <c r="AD1331" s="17"/>
      <c r="AE1331" s="17"/>
      <c r="AF1331" s="17"/>
      <c r="AG1331" s="17"/>
    </row>
    <row r="1332" spans="2:33" x14ac:dyDescent="0.25">
      <c r="B1332" s="17"/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  <c r="AA1332" s="17"/>
      <c r="AB1332" s="17"/>
      <c r="AC1332" s="17"/>
      <c r="AD1332" s="17"/>
      <c r="AE1332" s="17"/>
      <c r="AF1332" s="17"/>
      <c r="AG1332" s="17"/>
    </row>
    <row r="1333" spans="2:33" x14ac:dyDescent="0.25">
      <c r="B1333" s="17"/>
      <c r="C1333" s="17"/>
      <c r="D1333" s="17"/>
      <c r="E1333" s="17"/>
      <c r="F1333" s="17"/>
      <c r="G1333" s="17"/>
      <c r="H1333" s="17"/>
      <c r="I1333" s="17"/>
      <c r="J1333" s="17"/>
      <c r="K1333" s="17"/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  <c r="AA1333" s="17"/>
      <c r="AB1333" s="17"/>
      <c r="AC1333" s="17"/>
      <c r="AD1333" s="17"/>
      <c r="AE1333" s="17"/>
      <c r="AF1333" s="17"/>
      <c r="AG1333" s="17"/>
    </row>
    <row r="1334" spans="2:33" x14ac:dyDescent="0.25">
      <c r="B1334" s="17"/>
      <c r="C1334" s="17"/>
      <c r="D1334" s="17"/>
      <c r="E1334" s="17"/>
      <c r="F1334" s="17"/>
      <c r="G1334" s="17"/>
      <c r="H1334" s="17"/>
      <c r="I1334" s="17"/>
      <c r="J1334" s="17"/>
      <c r="K1334" s="17"/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  <c r="AA1334" s="17"/>
      <c r="AB1334" s="17"/>
      <c r="AC1334" s="17"/>
      <c r="AD1334" s="17"/>
      <c r="AE1334" s="17"/>
      <c r="AF1334" s="17"/>
      <c r="AG1334" s="17"/>
    </row>
    <row r="1335" spans="2:33" x14ac:dyDescent="0.25">
      <c r="B1335" s="17"/>
      <c r="C1335" s="17"/>
      <c r="D1335" s="17"/>
      <c r="E1335" s="17"/>
      <c r="F1335" s="17"/>
      <c r="G1335" s="17"/>
      <c r="H1335" s="17"/>
      <c r="I1335" s="17"/>
      <c r="J1335" s="17"/>
      <c r="K1335" s="17"/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  <c r="AA1335" s="17"/>
      <c r="AB1335" s="17"/>
      <c r="AC1335" s="17"/>
      <c r="AD1335" s="17"/>
      <c r="AE1335" s="17"/>
      <c r="AF1335" s="17"/>
      <c r="AG1335" s="17"/>
    </row>
    <row r="1336" spans="2:33" x14ac:dyDescent="0.25">
      <c r="B1336" s="17"/>
      <c r="C1336" s="17"/>
      <c r="D1336" s="17"/>
      <c r="E1336" s="17"/>
      <c r="F1336" s="17"/>
      <c r="G1336" s="17"/>
      <c r="H1336" s="17"/>
      <c r="I1336" s="17"/>
      <c r="J1336" s="17"/>
      <c r="K1336" s="17"/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  <c r="AA1336" s="17"/>
      <c r="AB1336" s="17"/>
      <c r="AC1336" s="17"/>
      <c r="AD1336" s="17"/>
      <c r="AE1336" s="17"/>
      <c r="AF1336" s="17"/>
      <c r="AG1336" s="17"/>
    </row>
    <row r="1337" spans="2:33" x14ac:dyDescent="0.25">
      <c r="B1337" s="17"/>
      <c r="C1337" s="17"/>
      <c r="D1337" s="17"/>
      <c r="E1337" s="17"/>
      <c r="F1337" s="17"/>
      <c r="G1337" s="17"/>
      <c r="H1337" s="17"/>
      <c r="I1337" s="17"/>
      <c r="J1337" s="17"/>
      <c r="K1337" s="17"/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  <c r="AA1337" s="17"/>
      <c r="AB1337" s="17"/>
      <c r="AC1337" s="17"/>
      <c r="AD1337" s="17"/>
      <c r="AE1337" s="17"/>
      <c r="AF1337" s="17"/>
      <c r="AG1337" s="17"/>
    </row>
    <row r="1338" spans="2:33" x14ac:dyDescent="0.25">
      <c r="B1338" s="17"/>
      <c r="C1338" s="17"/>
      <c r="D1338" s="17"/>
      <c r="E1338" s="17"/>
      <c r="F1338" s="17"/>
      <c r="G1338" s="17"/>
      <c r="H1338" s="17"/>
      <c r="I1338" s="17"/>
      <c r="J1338" s="17"/>
      <c r="K1338" s="17"/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  <c r="AA1338" s="17"/>
      <c r="AB1338" s="17"/>
      <c r="AC1338" s="17"/>
      <c r="AD1338" s="17"/>
      <c r="AE1338" s="17"/>
      <c r="AF1338" s="17"/>
      <c r="AG1338" s="17"/>
    </row>
    <row r="1339" spans="2:33" x14ac:dyDescent="0.25">
      <c r="B1339" s="17"/>
      <c r="C1339" s="17"/>
      <c r="D1339" s="17"/>
      <c r="E1339" s="17"/>
      <c r="F1339" s="17"/>
      <c r="G1339" s="17"/>
      <c r="H1339" s="17"/>
      <c r="I1339" s="17"/>
      <c r="J1339" s="17"/>
      <c r="K1339" s="17"/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  <c r="AA1339" s="17"/>
      <c r="AB1339" s="17"/>
      <c r="AC1339" s="17"/>
      <c r="AD1339" s="17"/>
      <c r="AE1339" s="17"/>
      <c r="AF1339" s="17"/>
      <c r="AG1339" s="17"/>
    </row>
    <row r="1340" spans="2:33" x14ac:dyDescent="0.25">
      <c r="B1340" s="17"/>
      <c r="C1340" s="17"/>
      <c r="D1340" s="17"/>
      <c r="E1340" s="17"/>
      <c r="F1340" s="17"/>
      <c r="G1340" s="17"/>
      <c r="H1340" s="17"/>
      <c r="I1340" s="17"/>
      <c r="J1340" s="17"/>
      <c r="K1340" s="17"/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  <c r="AA1340" s="17"/>
      <c r="AB1340" s="17"/>
      <c r="AC1340" s="17"/>
      <c r="AD1340" s="17"/>
      <c r="AE1340" s="17"/>
      <c r="AF1340" s="17"/>
      <c r="AG1340" s="17"/>
    </row>
    <row r="1341" spans="2:33" x14ac:dyDescent="0.25">
      <c r="B1341" s="17"/>
      <c r="C1341" s="17"/>
      <c r="D1341" s="17"/>
      <c r="E1341" s="17"/>
      <c r="F1341" s="17"/>
      <c r="G1341" s="17"/>
      <c r="H1341" s="17"/>
      <c r="I1341" s="17"/>
      <c r="J1341" s="17"/>
      <c r="K1341" s="17"/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  <c r="AA1341" s="17"/>
      <c r="AB1341" s="17"/>
      <c r="AC1341" s="17"/>
      <c r="AD1341" s="17"/>
      <c r="AE1341" s="17"/>
      <c r="AF1341" s="17"/>
      <c r="AG1341" s="17"/>
    </row>
    <row r="1342" spans="2:33" x14ac:dyDescent="0.25">
      <c r="B1342" s="17"/>
      <c r="C1342" s="17"/>
      <c r="D1342" s="17"/>
      <c r="E1342" s="17"/>
      <c r="F1342" s="17"/>
      <c r="G1342" s="17"/>
      <c r="H1342" s="17"/>
      <c r="I1342" s="17"/>
      <c r="J1342" s="17"/>
      <c r="K1342" s="17"/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  <c r="AA1342" s="17"/>
      <c r="AB1342" s="17"/>
      <c r="AC1342" s="17"/>
      <c r="AD1342" s="17"/>
      <c r="AE1342" s="17"/>
      <c r="AF1342" s="17"/>
      <c r="AG1342" s="17"/>
    </row>
    <row r="1343" spans="2:33" x14ac:dyDescent="0.25">
      <c r="B1343" s="17"/>
      <c r="C1343" s="17"/>
      <c r="D1343" s="17"/>
      <c r="E1343" s="17"/>
      <c r="F1343" s="17"/>
      <c r="G1343" s="17"/>
      <c r="H1343" s="17"/>
      <c r="I1343" s="17"/>
      <c r="J1343" s="17"/>
      <c r="K1343" s="17"/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  <c r="AA1343" s="17"/>
      <c r="AB1343" s="17"/>
      <c r="AC1343" s="17"/>
      <c r="AD1343" s="17"/>
      <c r="AE1343" s="17"/>
      <c r="AF1343" s="17"/>
      <c r="AG1343" s="17"/>
    </row>
    <row r="1344" spans="2:33" x14ac:dyDescent="0.25">
      <c r="B1344" s="17"/>
      <c r="C1344" s="17"/>
      <c r="D1344" s="17"/>
      <c r="E1344" s="17"/>
      <c r="F1344" s="17"/>
      <c r="G1344" s="17"/>
      <c r="H1344" s="17"/>
      <c r="I1344" s="17"/>
      <c r="J1344" s="17"/>
      <c r="K1344" s="17"/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  <c r="AA1344" s="17"/>
      <c r="AB1344" s="17"/>
      <c r="AC1344" s="17"/>
      <c r="AD1344" s="17"/>
      <c r="AE1344" s="17"/>
      <c r="AF1344" s="17"/>
      <c r="AG1344" s="17"/>
    </row>
    <row r="1345" spans="2:33" x14ac:dyDescent="0.25">
      <c r="B1345" s="17"/>
      <c r="C1345" s="17"/>
      <c r="D1345" s="17"/>
      <c r="E1345" s="17"/>
      <c r="F1345" s="17"/>
      <c r="G1345" s="17"/>
      <c r="H1345" s="17"/>
      <c r="I1345" s="17"/>
      <c r="J1345" s="17"/>
      <c r="K1345" s="17"/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  <c r="AA1345" s="17"/>
      <c r="AB1345" s="17"/>
      <c r="AC1345" s="17"/>
      <c r="AD1345" s="17"/>
      <c r="AE1345" s="17"/>
      <c r="AF1345" s="17"/>
      <c r="AG1345" s="17"/>
    </row>
    <row r="1346" spans="2:33" x14ac:dyDescent="0.25">
      <c r="B1346" s="17"/>
      <c r="C1346" s="17"/>
      <c r="D1346" s="17"/>
      <c r="E1346" s="17"/>
      <c r="F1346" s="17"/>
      <c r="G1346" s="17"/>
      <c r="H1346" s="17"/>
      <c r="I1346" s="17"/>
      <c r="J1346" s="17"/>
      <c r="K1346" s="17"/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  <c r="AA1346" s="17"/>
      <c r="AB1346" s="17"/>
      <c r="AC1346" s="17"/>
      <c r="AD1346" s="17"/>
      <c r="AE1346" s="17"/>
      <c r="AF1346" s="17"/>
      <c r="AG1346" s="17"/>
    </row>
    <row r="1347" spans="2:33" x14ac:dyDescent="0.25">
      <c r="B1347" s="17"/>
      <c r="C1347" s="17"/>
      <c r="D1347" s="17"/>
      <c r="E1347" s="17"/>
      <c r="F1347" s="17"/>
      <c r="G1347" s="17"/>
      <c r="H1347" s="17"/>
      <c r="I1347" s="17"/>
      <c r="J1347" s="17"/>
      <c r="K1347" s="17"/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  <c r="AA1347" s="17"/>
      <c r="AB1347" s="17"/>
      <c r="AC1347" s="17"/>
      <c r="AD1347" s="17"/>
      <c r="AE1347" s="17"/>
      <c r="AF1347" s="17"/>
      <c r="AG1347" s="17"/>
    </row>
    <row r="1348" spans="2:33" x14ac:dyDescent="0.25">
      <c r="B1348" s="17"/>
      <c r="C1348" s="17"/>
      <c r="D1348" s="17"/>
      <c r="E1348" s="17"/>
      <c r="F1348" s="17"/>
      <c r="G1348" s="17"/>
      <c r="H1348" s="17"/>
      <c r="I1348" s="17"/>
      <c r="J1348" s="17"/>
      <c r="K1348" s="17"/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  <c r="AA1348" s="17"/>
      <c r="AB1348" s="17"/>
      <c r="AC1348" s="17"/>
      <c r="AD1348" s="17"/>
      <c r="AE1348" s="17"/>
      <c r="AF1348" s="17"/>
      <c r="AG1348" s="17"/>
    </row>
    <row r="1349" spans="2:33" x14ac:dyDescent="0.25">
      <c r="B1349" s="17"/>
      <c r="C1349" s="17"/>
      <c r="D1349" s="17"/>
      <c r="E1349" s="17"/>
      <c r="F1349" s="17"/>
      <c r="G1349" s="17"/>
      <c r="H1349" s="17"/>
      <c r="I1349" s="17"/>
      <c r="J1349" s="17"/>
      <c r="K1349" s="17"/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  <c r="AA1349" s="17"/>
      <c r="AB1349" s="17"/>
      <c r="AC1349" s="17"/>
      <c r="AD1349" s="17"/>
      <c r="AE1349" s="17"/>
      <c r="AF1349" s="17"/>
      <c r="AG1349" s="17"/>
    </row>
    <row r="1350" spans="2:33" x14ac:dyDescent="0.25">
      <c r="B1350" s="17"/>
      <c r="C1350" s="17"/>
      <c r="D1350" s="17"/>
      <c r="E1350" s="17"/>
      <c r="F1350" s="17"/>
      <c r="G1350" s="17"/>
      <c r="H1350" s="17"/>
      <c r="I1350" s="17"/>
      <c r="J1350" s="17"/>
      <c r="K1350" s="17"/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  <c r="AA1350" s="17"/>
      <c r="AB1350" s="17"/>
      <c r="AC1350" s="17"/>
      <c r="AD1350" s="17"/>
      <c r="AE1350" s="17"/>
      <c r="AF1350" s="17"/>
      <c r="AG1350" s="17"/>
    </row>
    <row r="1351" spans="2:33" x14ac:dyDescent="0.25">
      <c r="B1351" s="17"/>
      <c r="C1351" s="17"/>
      <c r="D1351" s="17"/>
      <c r="E1351" s="17"/>
      <c r="F1351" s="17"/>
      <c r="G1351" s="17"/>
      <c r="H1351" s="17"/>
      <c r="I1351" s="17"/>
      <c r="J1351" s="17"/>
      <c r="K1351" s="17"/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  <c r="AA1351" s="17"/>
      <c r="AB1351" s="17"/>
      <c r="AC1351" s="17"/>
      <c r="AD1351" s="17"/>
      <c r="AE1351" s="17"/>
      <c r="AF1351" s="17"/>
      <c r="AG1351" s="17"/>
    </row>
    <row r="1352" spans="2:33" x14ac:dyDescent="0.25">
      <c r="B1352" s="17"/>
      <c r="C1352" s="17"/>
      <c r="D1352" s="17"/>
      <c r="E1352" s="17"/>
      <c r="F1352" s="17"/>
      <c r="G1352" s="17"/>
      <c r="H1352" s="17"/>
      <c r="I1352" s="17"/>
      <c r="J1352" s="17"/>
      <c r="K1352" s="17"/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  <c r="AA1352" s="17"/>
      <c r="AB1352" s="17"/>
      <c r="AC1352" s="17"/>
      <c r="AD1352" s="17"/>
      <c r="AE1352" s="17"/>
      <c r="AF1352" s="17"/>
      <c r="AG1352" s="17"/>
    </row>
    <row r="1353" spans="2:33" x14ac:dyDescent="0.25">
      <c r="B1353" s="17"/>
      <c r="C1353" s="17"/>
      <c r="D1353" s="17"/>
      <c r="E1353" s="17"/>
      <c r="F1353" s="17"/>
      <c r="G1353" s="17"/>
      <c r="H1353" s="17"/>
      <c r="I1353" s="17"/>
      <c r="J1353" s="17"/>
      <c r="K1353" s="17"/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  <c r="AA1353" s="17"/>
      <c r="AB1353" s="17"/>
      <c r="AC1353" s="17"/>
      <c r="AD1353" s="17"/>
      <c r="AE1353" s="17"/>
      <c r="AF1353" s="17"/>
      <c r="AG1353" s="17"/>
    </row>
    <row r="1354" spans="2:33" x14ac:dyDescent="0.25">
      <c r="B1354" s="17"/>
      <c r="C1354" s="17"/>
      <c r="D1354" s="17"/>
      <c r="E1354" s="17"/>
      <c r="F1354" s="17"/>
      <c r="G1354" s="17"/>
      <c r="H1354" s="17"/>
      <c r="I1354" s="17"/>
      <c r="J1354" s="17"/>
      <c r="K1354" s="17"/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  <c r="AA1354" s="17"/>
      <c r="AB1354" s="17"/>
      <c r="AC1354" s="17"/>
      <c r="AD1354" s="17"/>
      <c r="AE1354" s="17"/>
      <c r="AF1354" s="17"/>
      <c r="AG1354" s="17"/>
    </row>
    <row r="1355" spans="2:33" x14ac:dyDescent="0.25">
      <c r="B1355" s="17"/>
      <c r="C1355" s="17"/>
      <c r="D1355" s="17"/>
      <c r="E1355" s="17"/>
      <c r="F1355" s="17"/>
      <c r="G1355" s="17"/>
      <c r="H1355" s="17"/>
      <c r="I1355" s="17"/>
      <c r="J1355" s="17"/>
      <c r="K1355" s="17"/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  <c r="AA1355" s="17"/>
      <c r="AB1355" s="17"/>
      <c r="AC1355" s="17"/>
      <c r="AD1355" s="17"/>
      <c r="AE1355" s="17"/>
      <c r="AF1355" s="17"/>
      <c r="AG1355" s="17"/>
    </row>
    <row r="1356" spans="2:33" x14ac:dyDescent="0.25">
      <c r="B1356" s="17"/>
      <c r="C1356" s="17"/>
      <c r="D1356" s="17"/>
      <c r="E1356" s="17"/>
      <c r="F1356" s="17"/>
      <c r="G1356" s="17"/>
      <c r="H1356" s="17"/>
      <c r="I1356" s="17"/>
      <c r="J1356" s="17"/>
      <c r="K1356" s="17"/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  <c r="AA1356" s="17"/>
      <c r="AB1356" s="17"/>
      <c r="AC1356" s="17"/>
      <c r="AD1356" s="17"/>
      <c r="AE1356" s="17"/>
      <c r="AF1356" s="17"/>
      <c r="AG1356" s="17"/>
    </row>
    <row r="1357" spans="2:33" x14ac:dyDescent="0.25">
      <c r="B1357" s="17"/>
      <c r="C1357" s="17"/>
      <c r="D1357" s="17"/>
      <c r="E1357" s="17"/>
      <c r="F1357" s="17"/>
      <c r="G1357" s="17"/>
      <c r="H1357" s="17"/>
      <c r="I1357" s="17"/>
      <c r="J1357" s="17"/>
      <c r="K1357" s="17"/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  <c r="AA1357" s="17"/>
      <c r="AB1357" s="17"/>
      <c r="AC1357" s="17"/>
      <c r="AD1357" s="17"/>
      <c r="AE1357" s="17"/>
      <c r="AF1357" s="17"/>
      <c r="AG1357" s="17"/>
    </row>
    <row r="1358" spans="2:33" x14ac:dyDescent="0.25">
      <c r="B1358" s="17"/>
      <c r="C1358" s="17"/>
      <c r="D1358" s="17"/>
      <c r="E1358" s="17"/>
      <c r="F1358" s="17"/>
      <c r="G1358" s="17"/>
      <c r="H1358" s="17"/>
      <c r="I1358" s="17"/>
      <c r="J1358" s="17"/>
      <c r="K1358" s="17"/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  <c r="AA1358" s="17"/>
      <c r="AB1358" s="17"/>
      <c r="AC1358" s="17"/>
      <c r="AD1358" s="17"/>
      <c r="AE1358" s="17"/>
      <c r="AF1358" s="17"/>
      <c r="AG1358" s="17"/>
    </row>
    <row r="1359" spans="2:33" x14ac:dyDescent="0.25">
      <c r="B1359" s="17"/>
      <c r="C1359" s="17"/>
      <c r="D1359" s="17"/>
      <c r="E1359" s="17"/>
      <c r="F1359" s="17"/>
      <c r="G1359" s="17"/>
      <c r="H1359" s="17"/>
      <c r="I1359" s="17"/>
      <c r="J1359" s="17"/>
      <c r="K1359" s="17"/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  <c r="AA1359" s="17"/>
      <c r="AB1359" s="17"/>
      <c r="AC1359" s="17"/>
      <c r="AD1359" s="17"/>
      <c r="AE1359" s="17"/>
      <c r="AF1359" s="17"/>
      <c r="AG1359" s="17"/>
    </row>
    <row r="1360" spans="2:33" x14ac:dyDescent="0.25">
      <c r="B1360" s="17"/>
      <c r="C1360" s="17"/>
      <c r="D1360" s="17"/>
      <c r="E1360" s="17"/>
      <c r="F1360" s="17"/>
      <c r="G1360" s="17"/>
      <c r="H1360" s="17"/>
      <c r="I1360" s="17"/>
      <c r="J1360" s="17"/>
      <c r="K1360" s="17"/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  <c r="AA1360" s="17"/>
      <c r="AB1360" s="17"/>
      <c r="AC1360" s="17"/>
      <c r="AD1360" s="17"/>
      <c r="AE1360" s="17"/>
      <c r="AF1360" s="17"/>
      <c r="AG1360" s="17"/>
    </row>
    <row r="1361" spans="2:33" x14ac:dyDescent="0.25">
      <c r="B1361" s="17"/>
      <c r="C1361" s="17"/>
      <c r="D1361" s="17"/>
      <c r="E1361" s="17"/>
      <c r="F1361" s="17"/>
      <c r="G1361" s="17"/>
      <c r="H1361" s="17"/>
      <c r="I1361" s="17"/>
      <c r="J1361" s="17"/>
      <c r="K1361" s="17"/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  <c r="AA1361" s="17"/>
      <c r="AB1361" s="17"/>
      <c r="AC1361" s="17"/>
      <c r="AD1361" s="17"/>
      <c r="AE1361" s="17"/>
      <c r="AF1361" s="17"/>
      <c r="AG1361" s="17"/>
    </row>
    <row r="1362" spans="2:33" x14ac:dyDescent="0.25">
      <c r="B1362" s="17"/>
      <c r="C1362" s="17"/>
      <c r="D1362" s="17"/>
      <c r="E1362" s="17"/>
      <c r="F1362" s="17"/>
      <c r="G1362" s="17"/>
      <c r="H1362" s="17"/>
      <c r="I1362" s="17"/>
      <c r="J1362" s="17"/>
      <c r="K1362" s="17"/>
      <c r="L1362" s="17"/>
      <c r="M1362" s="17"/>
      <c r="N1362" s="17"/>
      <c r="O1362" s="17"/>
      <c r="P1362" s="17"/>
      <c r="Q1362" s="17"/>
      <c r="R1362" s="17"/>
      <c r="S1362" s="17"/>
      <c r="T1362" s="17"/>
      <c r="U1362" s="17"/>
      <c r="V1362" s="17"/>
      <c r="W1362" s="17"/>
      <c r="X1362" s="17"/>
      <c r="Y1362" s="17"/>
      <c r="Z1362" s="17"/>
      <c r="AA1362" s="17"/>
      <c r="AB1362" s="17"/>
      <c r="AC1362" s="17"/>
      <c r="AD1362" s="17"/>
      <c r="AE1362" s="17"/>
      <c r="AF1362" s="17"/>
      <c r="AG1362" s="17"/>
    </row>
    <row r="1363" spans="2:33" x14ac:dyDescent="0.25">
      <c r="B1363" s="17"/>
      <c r="C1363" s="17"/>
      <c r="D1363" s="17"/>
      <c r="E1363" s="17"/>
      <c r="F1363" s="17"/>
      <c r="G1363" s="17"/>
      <c r="H1363" s="17"/>
      <c r="I1363" s="17"/>
      <c r="J1363" s="17"/>
      <c r="K1363" s="17"/>
      <c r="L1363" s="17"/>
      <c r="M1363" s="17"/>
      <c r="N1363" s="17"/>
      <c r="O1363" s="17"/>
      <c r="P1363" s="17"/>
      <c r="Q1363" s="17"/>
      <c r="R1363" s="17"/>
      <c r="S1363" s="17"/>
      <c r="T1363" s="17"/>
      <c r="U1363" s="17"/>
      <c r="V1363" s="17"/>
      <c r="W1363" s="17"/>
      <c r="X1363" s="17"/>
      <c r="Y1363" s="17"/>
      <c r="Z1363" s="17"/>
      <c r="AA1363" s="17"/>
      <c r="AB1363" s="17"/>
      <c r="AC1363" s="17"/>
      <c r="AD1363" s="17"/>
      <c r="AE1363" s="17"/>
      <c r="AF1363" s="17"/>
      <c r="AG1363" s="17"/>
    </row>
    <row r="1364" spans="2:33" x14ac:dyDescent="0.25">
      <c r="B1364" s="17"/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  <c r="Z1364" s="17"/>
      <c r="AA1364" s="17"/>
      <c r="AB1364" s="17"/>
      <c r="AC1364" s="17"/>
      <c r="AD1364" s="17"/>
      <c r="AE1364" s="17"/>
      <c r="AF1364" s="17"/>
      <c r="AG1364" s="17"/>
    </row>
    <row r="1365" spans="2:33" x14ac:dyDescent="0.25">
      <c r="B1365" s="17"/>
      <c r="C1365" s="17"/>
      <c r="D1365" s="17"/>
      <c r="E1365" s="17"/>
      <c r="F1365" s="17"/>
      <c r="G1365" s="17"/>
      <c r="H1365" s="17"/>
      <c r="I1365" s="17"/>
      <c r="J1365" s="17"/>
      <c r="K1365" s="17"/>
      <c r="L1365" s="17"/>
      <c r="M1365" s="17"/>
      <c r="N1365" s="17"/>
      <c r="O1365" s="17"/>
      <c r="P1365" s="17"/>
      <c r="Q1365" s="17"/>
      <c r="R1365" s="17"/>
      <c r="S1365" s="17"/>
      <c r="T1365" s="17"/>
      <c r="U1365" s="17"/>
      <c r="V1365" s="17"/>
      <c r="W1365" s="17"/>
      <c r="X1365" s="17"/>
      <c r="Y1365" s="17"/>
      <c r="Z1365" s="17"/>
      <c r="AA1365" s="17"/>
      <c r="AB1365" s="17"/>
      <c r="AC1365" s="17"/>
      <c r="AD1365" s="17"/>
      <c r="AE1365" s="17"/>
      <c r="AF1365" s="17"/>
      <c r="AG1365" s="17"/>
    </row>
    <row r="1366" spans="2:33" x14ac:dyDescent="0.25">
      <c r="B1366" s="17"/>
      <c r="C1366" s="17"/>
      <c r="D1366" s="17"/>
      <c r="E1366" s="17"/>
      <c r="F1366" s="17"/>
      <c r="G1366" s="17"/>
      <c r="H1366" s="17"/>
      <c r="I1366" s="17"/>
      <c r="J1366" s="17"/>
      <c r="K1366" s="17"/>
      <c r="L1366" s="17"/>
      <c r="M1366" s="17"/>
      <c r="N1366" s="17"/>
      <c r="O1366" s="17"/>
      <c r="P1366" s="17"/>
      <c r="Q1366" s="17"/>
      <c r="R1366" s="17"/>
      <c r="S1366" s="17"/>
      <c r="T1366" s="17"/>
      <c r="U1366" s="17"/>
      <c r="V1366" s="17"/>
      <c r="W1366" s="17"/>
      <c r="X1366" s="17"/>
      <c r="Y1366" s="17"/>
      <c r="Z1366" s="17"/>
      <c r="AA1366" s="17"/>
      <c r="AB1366" s="17"/>
      <c r="AC1366" s="17"/>
      <c r="AD1366" s="17"/>
      <c r="AE1366" s="17"/>
      <c r="AF1366" s="17"/>
      <c r="AG1366" s="17"/>
    </row>
    <row r="1367" spans="2:33" x14ac:dyDescent="0.25">
      <c r="B1367" s="17"/>
      <c r="C1367" s="17"/>
      <c r="D1367" s="17"/>
      <c r="E1367" s="17"/>
      <c r="F1367" s="17"/>
      <c r="G1367" s="17"/>
      <c r="H1367" s="17"/>
      <c r="I1367" s="17"/>
      <c r="J1367" s="17"/>
      <c r="K1367" s="17"/>
      <c r="L1367" s="17"/>
      <c r="M1367" s="17"/>
      <c r="N1367" s="17"/>
      <c r="O1367" s="17"/>
      <c r="P1367" s="17"/>
      <c r="Q1367" s="17"/>
      <c r="R1367" s="17"/>
      <c r="S1367" s="17"/>
      <c r="T1367" s="17"/>
      <c r="U1367" s="17"/>
      <c r="V1367" s="17"/>
      <c r="W1367" s="17"/>
      <c r="X1367" s="17"/>
      <c r="Y1367" s="17"/>
      <c r="Z1367" s="17"/>
      <c r="AA1367" s="17"/>
      <c r="AB1367" s="17"/>
      <c r="AC1367" s="17"/>
      <c r="AD1367" s="17"/>
      <c r="AE1367" s="17"/>
      <c r="AF1367" s="17"/>
      <c r="AG1367" s="17"/>
    </row>
    <row r="1368" spans="2:33" x14ac:dyDescent="0.25">
      <c r="B1368" s="17"/>
      <c r="C1368" s="17"/>
      <c r="D1368" s="17"/>
      <c r="E1368" s="17"/>
      <c r="F1368" s="17"/>
      <c r="G1368" s="17"/>
      <c r="H1368" s="17"/>
      <c r="I1368" s="17"/>
      <c r="J1368" s="17"/>
      <c r="K1368" s="17"/>
      <c r="L1368" s="17"/>
      <c r="M1368" s="17"/>
      <c r="N1368" s="17"/>
      <c r="O1368" s="17"/>
      <c r="P1368" s="17"/>
      <c r="Q1368" s="17"/>
      <c r="R1368" s="17"/>
      <c r="S1368" s="17"/>
      <c r="T1368" s="17"/>
      <c r="U1368" s="17"/>
      <c r="V1368" s="17"/>
      <c r="W1368" s="17"/>
      <c r="X1368" s="17"/>
      <c r="Y1368" s="17"/>
      <c r="Z1368" s="17"/>
      <c r="AA1368" s="17"/>
      <c r="AB1368" s="17"/>
      <c r="AC1368" s="17"/>
      <c r="AD1368" s="17"/>
      <c r="AE1368" s="17"/>
      <c r="AF1368" s="17"/>
      <c r="AG1368" s="17"/>
    </row>
    <row r="1369" spans="2:33" x14ac:dyDescent="0.25">
      <c r="B1369" s="17"/>
      <c r="C1369" s="17"/>
      <c r="D1369" s="17"/>
      <c r="E1369" s="17"/>
      <c r="F1369" s="17"/>
      <c r="G1369" s="17"/>
      <c r="H1369" s="17"/>
      <c r="I1369" s="17"/>
      <c r="J1369" s="17"/>
      <c r="K1369" s="17"/>
      <c r="L1369" s="17"/>
      <c r="M1369" s="17"/>
      <c r="N1369" s="17"/>
      <c r="O1369" s="17"/>
      <c r="P1369" s="17"/>
      <c r="Q1369" s="17"/>
      <c r="R1369" s="17"/>
      <c r="S1369" s="17"/>
      <c r="T1369" s="17"/>
      <c r="U1369" s="17"/>
      <c r="V1369" s="17"/>
      <c r="W1369" s="17"/>
      <c r="X1369" s="17"/>
      <c r="Y1369" s="17"/>
      <c r="Z1369" s="17"/>
      <c r="AA1369" s="17"/>
      <c r="AB1369" s="17"/>
      <c r="AC1369" s="17"/>
      <c r="AD1369" s="17"/>
      <c r="AE1369" s="17"/>
      <c r="AF1369" s="17"/>
      <c r="AG1369" s="17"/>
    </row>
    <row r="1370" spans="2:33" x14ac:dyDescent="0.25">
      <c r="B1370" s="17"/>
      <c r="C1370" s="17"/>
      <c r="D1370" s="17"/>
      <c r="E1370" s="17"/>
      <c r="F1370" s="17"/>
      <c r="G1370" s="17"/>
      <c r="H1370" s="17"/>
      <c r="I1370" s="17"/>
      <c r="J1370" s="17"/>
      <c r="K1370" s="17"/>
      <c r="L1370" s="17"/>
      <c r="M1370" s="17"/>
      <c r="N1370" s="17"/>
      <c r="O1370" s="17"/>
      <c r="P1370" s="17"/>
      <c r="Q1370" s="17"/>
      <c r="R1370" s="17"/>
      <c r="S1370" s="17"/>
      <c r="T1370" s="17"/>
      <c r="U1370" s="17"/>
      <c r="V1370" s="17"/>
      <c r="W1370" s="17"/>
      <c r="X1370" s="17"/>
      <c r="Y1370" s="17"/>
      <c r="Z1370" s="17"/>
      <c r="AA1370" s="17"/>
      <c r="AB1370" s="17"/>
      <c r="AC1370" s="17"/>
      <c r="AD1370" s="17"/>
      <c r="AE1370" s="17"/>
      <c r="AF1370" s="17"/>
      <c r="AG1370" s="17"/>
    </row>
    <row r="1371" spans="2:33" x14ac:dyDescent="0.25">
      <c r="B1371" s="17"/>
      <c r="C1371" s="17"/>
      <c r="D1371" s="17"/>
      <c r="E1371" s="17"/>
      <c r="F1371" s="17"/>
      <c r="G1371" s="17"/>
      <c r="H1371" s="17"/>
      <c r="I1371" s="17"/>
      <c r="J1371" s="17"/>
      <c r="K1371" s="17"/>
      <c r="L1371" s="17"/>
      <c r="M1371" s="17"/>
      <c r="N1371" s="17"/>
      <c r="O1371" s="17"/>
      <c r="P1371" s="17"/>
      <c r="Q1371" s="17"/>
      <c r="R1371" s="17"/>
      <c r="S1371" s="17"/>
      <c r="T1371" s="17"/>
      <c r="U1371" s="17"/>
      <c r="V1371" s="17"/>
      <c r="W1371" s="17"/>
      <c r="X1371" s="17"/>
      <c r="Y1371" s="17"/>
      <c r="Z1371" s="17"/>
      <c r="AA1371" s="17"/>
      <c r="AB1371" s="17"/>
      <c r="AC1371" s="17"/>
      <c r="AD1371" s="17"/>
      <c r="AE1371" s="17"/>
      <c r="AF1371" s="17"/>
      <c r="AG1371" s="17"/>
    </row>
    <row r="1372" spans="2:33" x14ac:dyDescent="0.25">
      <c r="B1372" s="17"/>
      <c r="C1372" s="17"/>
      <c r="D1372" s="17"/>
      <c r="E1372" s="17"/>
      <c r="F1372" s="17"/>
      <c r="G1372" s="17"/>
      <c r="H1372" s="17"/>
      <c r="I1372" s="17"/>
      <c r="J1372" s="17"/>
      <c r="K1372" s="17"/>
      <c r="L1372" s="17"/>
      <c r="M1372" s="17"/>
      <c r="N1372" s="17"/>
      <c r="O1372" s="17"/>
      <c r="P1372" s="17"/>
      <c r="Q1372" s="17"/>
      <c r="R1372" s="17"/>
      <c r="S1372" s="17"/>
      <c r="T1372" s="17"/>
      <c r="U1372" s="17"/>
      <c r="V1372" s="17"/>
      <c r="W1372" s="17"/>
      <c r="X1372" s="17"/>
      <c r="Y1372" s="17"/>
      <c r="Z1372" s="17"/>
      <c r="AA1372" s="17"/>
      <c r="AB1372" s="17"/>
      <c r="AC1372" s="17"/>
      <c r="AD1372" s="17"/>
      <c r="AE1372" s="17"/>
      <c r="AF1372" s="17"/>
      <c r="AG1372" s="17"/>
    </row>
    <row r="1373" spans="2:33" x14ac:dyDescent="0.25">
      <c r="B1373" s="17"/>
      <c r="C1373" s="17"/>
      <c r="D1373" s="17"/>
      <c r="E1373" s="17"/>
      <c r="F1373" s="17"/>
      <c r="G1373" s="17"/>
      <c r="H1373" s="17"/>
      <c r="I1373" s="17"/>
      <c r="J1373" s="17"/>
      <c r="K1373" s="17"/>
      <c r="L1373" s="17"/>
      <c r="M1373" s="17"/>
      <c r="N1373" s="17"/>
      <c r="O1373" s="17"/>
      <c r="P1373" s="17"/>
      <c r="Q1373" s="17"/>
      <c r="R1373" s="17"/>
      <c r="S1373" s="17"/>
      <c r="T1373" s="17"/>
      <c r="U1373" s="17"/>
      <c r="V1373" s="17"/>
      <c r="W1373" s="17"/>
      <c r="X1373" s="17"/>
      <c r="Y1373" s="17"/>
      <c r="Z1373" s="17"/>
      <c r="AA1373" s="17"/>
      <c r="AB1373" s="17"/>
      <c r="AC1373" s="17"/>
      <c r="AD1373" s="17"/>
      <c r="AE1373" s="17"/>
      <c r="AF1373" s="17"/>
      <c r="AG1373" s="17"/>
    </row>
    <row r="1374" spans="2:33" x14ac:dyDescent="0.25">
      <c r="B1374" s="17"/>
      <c r="C1374" s="17"/>
      <c r="D1374" s="17"/>
      <c r="E1374" s="17"/>
      <c r="F1374" s="17"/>
      <c r="G1374" s="17"/>
      <c r="H1374" s="17"/>
      <c r="I1374" s="17"/>
      <c r="J1374" s="17"/>
      <c r="K1374" s="17"/>
      <c r="L1374" s="17"/>
      <c r="M1374" s="17"/>
      <c r="N1374" s="17"/>
      <c r="O1374" s="17"/>
      <c r="P1374" s="17"/>
      <c r="Q1374" s="17"/>
      <c r="R1374" s="17"/>
      <c r="S1374" s="17"/>
      <c r="T1374" s="17"/>
      <c r="U1374" s="17"/>
      <c r="V1374" s="17"/>
      <c r="W1374" s="17"/>
      <c r="X1374" s="17"/>
      <c r="Y1374" s="17"/>
      <c r="Z1374" s="17"/>
      <c r="AA1374" s="17"/>
      <c r="AB1374" s="17"/>
      <c r="AC1374" s="17"/>
      <c r="AD1374" s="17"/>
      <c r="AE1374" s="17"/>
      <c r="AF1374" s="17"/>
      <c r="AG1374" s="17"/>
    </row>
    <row r="1375" spans="2:33" x14ac:dyDescent="0.25">
      <c r="B1375" s="17"/>
      <c r="C1375" s="17"/>
      <c r="D1375" s="17"/>
      <c r="E1375" s="17"/>
      <c r="F1375" s="17"/>
      <c r="G1375" s="17"/>
      <c r="H1375" s="17"/>
      <c r="I1375" s="17"/>
      <c r="J1375" s="17"/>
      <c r="K1375" s="17"/>
      <c r="L1375" s="17"/>
      <c r="M1375" s="17"/>
      <c r="N1375" s="17"/>
      <c r="O1375" s="17"/>
      <c r="P1375" s="17"/>
      <c r="Q1375" s="17"/>
      <c r="R1375" s="17"/>
      <c r="S1375" s="17"/>
      <c r="T1375" s="17"/>
      <c r="U1375" s="17"/>
      <c r="V1375" s="17"/>
      <c r="W1375" s="17"/>
      <c r="X1375" s="17"/>
      <c r="Y1375" s="17"/>
      <c r="Z1375" s="17"/>
      <c r="AA1375" s="17"/>
      <c r="AB1375" s="17"/>
      <c r="AC1375" s="17"/>
      <c r="AD1375" s="17"/>
      <c r="AE1375" s="17"/>
      <c r="AF1375" s="17"/>
      <c r="AG1375" s="17"/>
    </row>
    <row r="1376" spans="2:33" x14ac:dyDescent="0.25">
      <c r="B1376" s="17"/>
      <c r="C1376" s="17"/>
      <c r="D1376" s="17"/>
      <c r="E1376" s="17"/>
      <c r="F1376" s="17"/>
      <c r="G1376" s="17"/>
      <c r="H1376" s="17"/>
      <c r="I1376" s="17"/>
      <c r="J1376" s="17"/>
      <c r="K1376" s="17"/>
      <c r="L1376" s="17"/>
      <c r="M1376" s="17"/>
      <c r="N1376" s="17"/>
      <c r="O1376" s="17"/>
      <c r="P1376" s="17"/>
      <c r="Q1376" s="17"/>
      <c r="R1376" s="17"/>
      <c r="S1376" s="17"/>
      <c r="T1376" s="17"/>
      <c r="U1376" s="17"/>
      <c r="V1376" s="17"/>
      <c r="W1376" s="17"/>
      <c r="X1376" s="17"/>
      <c r="Y1376" s="17"/>
      <c r="Z1376" s="17"/>
      <c r="AA1376" s="17"/>
      <c r="AB1376" s="17"/>
      <c r="AC1376" s="17"/>
      <c r="AD1376" s="17"/>
      <c r="AE1376" s="17"/>
      <c r="AF1376" s="17"/>
      <c r="AG1376" s="17"/>
    </row>
    <row r="1377" spans="2:33" x14ac:dyDescent="0.25">
      <c r="B1377" s="17"/>
      <c r="C1377" s="17"/>
      <c r="D1377" s="17"/>
      <c r="E1377" s="17"/>
      <c r="F1377" s="17"/>
      <c r="G1377" s="17"/>
      <c r="H1377" s="17"/>
      <c r="I1377" s="17"/>
      <c r="J1377" s="17"/>
      <c r="K1377" s="17"/>
      <c r="L1377" s="17"/>
      <c r="M1377" s="17"/>
      <c r="N1377" s="17"/>
      <c r="O1377" s="17"/>
      <c r="P1377" s="17"/>
      <c r="Q1377" s="17"/>
      <c r="R1377" s="17"/>
      <c r="S1377" s="17"/>
      <c r="T1377" s="17"/>
      <c r="U1377" s="17"/>
      <c r="V1377" s="17"/>
      <c r="W1377" s="17"/>
      <c r="X1377" s="17"/>
      <c r="Y1377" s="17"/>
      <c r="Z1377" s="17"/>
      <c r="AA1377" s="17"/>
      <c r="AB1377" s="17"/>
      <c r="AC1377" s="17"/>
      <c r="AD1377" s="17"/>
      <c r="AE1377" s="17"/>
      <c r="AF1377" s="17"/>
      <c r="AG1377" s="17"/>
    </row>
    <row r="1378" spans="2:33" x14ac:dyDescent="0.25">
      <c r="B1378" s="17"/>
      <c r="C1378" s="17"/>
      <c r="D1378" s="17"/>
      <c r="E1378" s="17"/>
      <c r="F1378" s="17"/>
      <c r="G1378" s="17"/>
      <c r="H1378" s="17"/>
      <c r="I1378" s="17"/>
      <c r="J1378" s="17"/>
      <c r="K1378" s="17"/>
      <c r="L1378" s="17"/>
      <c r="M1378" s="17"/>
      <c r="N1378" s="17"/>
      <c r="O1378" s="17"/>
      <c r="P1378" s="17"/>
      <c r="Q1378" s="17"/>
      <c r="R1378" s="17"/>
      <c r="S1378" s="17"/>
      <c r="T1378" s="17"/>
      <c r="U1378" s="17"/>
      <c r="V1378" s="17"/>
      <c r="W1378" s="17"/>
      <c r="X1378" s="17"/>
      <c r="Y1378" s="17"/>
      <c r="Z1378" s="17"/>
      <c r="AA1378" s="17"/>
      <c r="AB1378" s="17"/>
      <c r="AC1378" s="17"/>
      <c r="AD1378" s="17"/>
      <c r="AE1378" s="17"/>
      <c r="AF1378" s="17"/>
      <c r="AG1378" s="17"/>
    </row>
    <row r="1379" spans="2:33" x14ac:dyDescent="0.25">
      <c r="B1379" s="17"/>
      <c r="C1379" s="17"/>
      <c r="D1379" s="17"/>
      <c r="E1379" s="17"/>
      <c r="F1379" s="17"/>
      <c r="G1379" s="17"/>
      <c r="H1379" s="17"/>
      <c r="I1379" s="17"/>
      <c r="J1379" s="17"/>
      <c r="K1379" s="17"/>
      <c r="L1379" s="17"/>
      <c r="M1379" s="17"/>
      <c r="N1379" s="17"/>
      <c r="O1379" s="17"/>
      <c r="P1379" s="17"/>
      <c r="Q1379" s="17"/>
      <c r="R1379" s="17"/>
      <c r="S1379" s="17"/>
      <c r="T1379" s="17"/>
      <c r="U1379" s="17"/>
      <c r="V1379" s="17"/>
      <c r="W1379" s="17"/>
      <c r="X1379" s="17"/>
      <c r="Y1379" s="17"/>
      <c r="Z1379" s="17"/>
      <c r="AA1379" s="17"/>
      <c r="AB1379" s="17"/>
      <c r="AC1379" s="17"/>
      <c r="AD1379" s="17"/>
      <c r="AE1379" s="17"/>
      <c r="AF1379" s="17"/>
      <c r="AG1379" s="17"/>
    </row>
    <row r="1380" spans="2:33" x14ac:dyDescent="0.25">
      <c r="B1380" s="17"/>
      <c r="C1380" s="17"/>
      <c r="D1380" s="17"/>
      <c r="E1380" s="17"/>
      <c r="F1380" s="17"/>
      <c r="G1380" s="17"/>
      <c r="H1380" s="17"/>
      <c r="I1380" s="17"/>
      <c r="J1380" s="17"/>
      <c r="K1380" s="17"/>
      <c r="L1380" s="17"/>
      <c r="M1380" s="17"/>
      <c r="N1380" s="17"/>
      <c r="O1380" s="17"/>
      <c r="P1380" s="17"/>
      <c r="Q1380" s="17"/>
      <c r="R1380" s="17"/>
      <c r="S1380" s="17"/>
      <c r="T1380" s="17"/>
      <c r="U1380" s="17"/>
      <c r="V1380" s="17"/>
      <c r="W1380" s="17"/>
      <c r="X1380" s="17"/>
      <c r="Y1380" s="17"/>
      <c r="Z1380" s="17"/>
      <c r="AA1380" s="17"/>
      <c r="AB1380" s="17"/>
      <c r="AC1380" s="17"/>
      <c r="AD1380" s="17"/>
      <c r="AE1380" s="17"/>
      <c r="AF1380" s="17"/>
      <c r="AG1380" s="17"/>
    </row>
    <row r="1381" spans="2:33" x14ac:dyDescent="0.25">
      <c r="B1381" s="17"/>
      <c r="C1381" s="17"/>
      <c r="D1381" s="17"/>
      <c r="E1381" s="17"/>
      <c r="F1381" s="17"/>
      <c r="G1381" s="17"/>
      <c r="H1381" s="17"/>
      <c r="I1381" s="17"/>
      <c r="J1381" s="17"/>
      <c r="K1381" s="17"/>
      <c r="L1381" s="17"/>
      <c r="M1381" s="17"/>
      <c r="N1381" s="17"/>
      <c r="O1381" s="17"/>
      <c r="P1381" s="17"/>
      <c r="Q1381" s="17"/>
      <c r="R1381" s="17"/>
      <c r="S1381" s="17"/>
      <c r="T1381" s="17"/>
      <c r="U1381" s="17"/>
      <c r="V1381" s="17"/>
      <c r="W1381" s="17"/>
      <c r="X1381" s="17"/>
      <c r="Y1381" s="17"/>
      <c r="Z1381" s="17"/>
      <c r="AA1381" s="17"/>
      <c r="AB1381" s="17"/>
      <c r="AC1381" s="17"/>
      <c r="AD1381" s="17"/>
      <c r="AE1381" s="17"/>
      <c r="AF1381" s="17"/>
      <c r="AG1381" s="17"/>
    </row>
    <row r="1382" spans="2:33" x14ac:dyDescent="0.25">
      <c r="B1382" s="17"/>
      <c r="C1382" s="17"/>
      <c r="D1382" s="17"/>
      <c r="E1382" s="17"/>
      <c r="F1382" s="17"/>
      <c r="G1382" s="17"/>
      <c r="H1382" s="17"/>
      <c r="I1382" s="17"/>
      <c r="J1382" s="17"/>
      <c r="K1382" s="17"/>
      <c r="L1382" s="17"/>
      <c r="M1382" s="17"/>
      <c r="N1382" s="17"/>
      <c r="O1382" s="17"/>
      <c r="P1382" s="17"/>
      <c r="Q1382" s="17"/>
      <c r="R1382" s="17"/>
      <c r="S1382" s="17"/>
      <c r="T1382" s="17"/>
      <c r="U1382" s="17"/>
      <c r="V1382" s="17"/>
      <c r="W1382" s="17"/>
      <c r="X1382" s="17"/>
      <c r="Y1382" s="17"/>
      <c r="Z1382" s="17"/>
      <c r="AA1382" s="17"/>
      <c r="AB1382" s="17"/>
      <c r="AC1382" s="17"/>
      <c r="AD1382" s="17"/>
      <c r="AE1382" s="17"/>
      <c r="AF1382" s="17"/>
      <c r="AG1382" s="17"/>
    </row>
    <row r="1383" spans="2:33" x14ac:dyDescent="0.25">
      <c r="B1383" s="17"/>
      <c r="C1383" s="17"/>
      <c r="D1383" s="17"/>
      <c r="E1383" s="17"/>
      <c r="F1383" s="17"/>
      <c r="G1383" s="17"/>
      <c r="H1383" s="17"/>
      <c r="I1383" s="17"/>
      <c r="J1383" s="17"/>
      <c r="K1383" s="17"/>
      <c r="L1383" s="17"/>
      <c r="M1383" s="17"/>
      <c r="N1383" s="17"/>
      <c r="O1383" s="17"/>
      <c r="P1383" s="17"/>
      <c r="Q1383" s="17"/>
      <c r="R1383" s="17"/>
      <c r="S1383" s="17"/>
      <c r="T1383" s="17"/>
      <c r="U1383" s="17"/>
      <c r="V1383" s="17"/>
      <c r="W1383" s="17"/>
      <c r="X1383" s="17"/>
      <c r="Y1383" s="17"/>
      <c r="Z1383" s="17"/>
      <c r="AA1383" s="17"/>
      <c r="AB1383" s="17"/>
      <c r="AC1383" s="17"/>
      <c r="AD1383" s="17"/>
      <c r="AE1383" s="17"/>
      <c r="AF1383" s="17"/>
      <c r="AG1383" s="17"/>
    </row>
    <row r="1384" spans="2:33" x14ac:dyDescent="0.25">
      <c r="B1384" s="17"/>
      <c r="C1384" s="17"/>
      <c r="D1384" s="17"/>
      <c r="E1384" s="17"/>
      <c r="F1384" s="17"/>
      <c r="G1384" s="17"/>
      <c r="H1384" s="17"/>
      <c r="I1384" s="17"/>
      <c r="J1384" s="17"/>
      <c r="K1384" s="17"/>
      <c r="L1384" s="17"/>
      <c r="M1384" s="17"/>
      <c r="N1384" s="17"/>
      <c r="O1384" s="17"/>
      <c r="P1384" s="17"/>
      <c r="Q1384" s="17"/>
      <c r="R1384" s="17"/>
      <c r="S1384" s="17"/>
      <c r="T1384" s="17"/>
      <c r="U1384" s="17"/>
      <c r="V1384" s="17"/>
      <c r="W1384" s="17"/>
      <c r="X1384" s="17"/>
      <c r="Y1384" s="17"/>
      <c r="Z1384" s="17"/>
      <c r="AA1384" s="17"/>
      <c r="AB1384" s="17"/>
      <c r="AC1384" s="17"/>
      <c r="AD1384" s="17"/>
      <c r="AE1384" s="17"/>
      <c r="AF1384" s="17"/>
      <c r="AG1384" s="17"/>
    </row>
    <row r="1385" spans="2:33" x14ac:dyDescent="0.25">
      <c r="B1385" s="17"/>
      <c r="C1385" s="17"/>
      <c r="D1385" s="17"/>
      <c r="E1385" s="17"/>
      <c r="F1385" s="17"/>
      <c r="G1385" s="17"/>
      <c r="H1385" s="17"/>
      <c r="I1385" s="17"/>
      <c r="J1385" s="17"/>
      <c r="K1385" s="17"/>
      <c r="L1385" s="17"/>
      <c r="M1385" s="17"/>
      <c r="N1385" s="17"/>
      <c r="O1385" s="17"/>
      <c r="P1385" s="17"/>
      <c r="Q1385" s="17"/>
      <c r="R1385" s="17"/>
      <c r="S1385" s="17"/>
      <c r="T1385" s="17"/>
      <c r="U1385" s="17"/>
      <c r="V1385" s="17"/>
      <c r="W1385" s="17"/>
      <c r="X1385" s="17"/>
      <c r="Y1385" s="17"/>
      <c r="Z1385" s="17"/>
      <c r="AA1385" s="17"/>
      <c r="AB1385" s="17"/>
      <c r="AC1385" s="17"/>
      <c r="AD1385" s="17"/>
      <c r="AE1385" s="17"/>
      <c r="AF1385" s="17"/>
      <c r="AG1385" s="17"/>
    </row>
    <row r="1386" spans="2:33" x14ac:dyDescent="0.25">
      <c r="B1386" s="17"/>
      <c r="C1386" s="17"/>
      <c r="D1386" s="17"/>
      <c r="E1386" s="17"/>
      <c r="F1386" s="17"/>
      <c r="G1386" s="17"/>
      <c r="H1386" s="17"/>
      <c r="I1386" s="17"/>
      <c r="J1386" s="17"/>
      <c r="K1386" s="17"/>
      <c r="L1386" s="17"/>
      <c r="M1386" s="17"/>
      <c r="N1386" s="17"/>
      <c r="O1386" s="17"/>
      <c r="P1386" s="17"/>
      <c r="Q1386" s="17"/>
      <c r="R1386" s="17"/>
      <c r="S1386" s="17"/>
      <c r="T1386" s="17"/>
      <c r="U1386" s="17"/>
      <c r="V1386" s="17"/>
      <c r="W1386" s="17"/>
      <c r="X1386" s="17"/>
      <c r="Y1386" s="17"/>
      <c r="Z1386" s="17"/>
      <c r="AA1386" s="17"/>
      <c r="AB1386" s="17"/>
      <c r="AC1386" s="17"/>
      <c r="AD1386" s="17"/>
      <c r="AE1386" s="17"/>
      <c r="AF1386" s="17"/>
      <c r="AG1386" s="17"/>
    </row>
    <row r="1387" spans="2:33" x14ac:dyDescent="0.25">
      <c r="B1387" s="17"/>
      <c r="C1387" s="17"/>
      <c r="D1387" s="17"/>
      <c r="E1387" s="17"/>
      <c r="F1387" s="17"/>
      <c r="G1387" s="17"/>
      <c r="H1387" s="17"/>
      <c r="I1387" s="17"/>
      <c r="J1387" s="17"/>
      <c r="K1387" s="17"/>
      <c r="L1387" s="17"/>
      <c r="M1387" s="17"/>
      <c r="N1387" s="17"/>
      <c r="O1387" s="17"/>
      <c r="P1387" s="17"/>
      <c r="Q1387" s="17"/>
      <c r="R1387" s="17"/>
      <c r="S1387" s="17"/>
      <c r="T1387" s="17"/>
      <c r="U1387" s="17"/>
      <c r="V1387" s="17"/>
      <c r="W1387" s="17"/>
      <c r="X1387" s="17"/>
      <c r="Y1387" s="17"/>
      <c r="Z1387" s="17"/>
      <c r="AA1387" s="17"/>
      <c r="AB1387" s="17"/>
      <c r="AC1387" s="17"/>
      <c r="AD1387" s="17"/>
      <c r="AE1387" s="17"/>
      <c r="AF1387" s="17"/>
      <c r="AG1387" s="17"/>
    </row>
    <row r="1388" spans="2:33" x14ac:dyDescent="0.25">
      <c r="B1388" s="17"/>
      <c r="C1388" s="17"/>
      <c r="D1388" s="17"/>
      <c r="E1388" s="17"/>
      <c r="F1388" s="17"/>
      <c r="G1388" s="17"/>
      <c r="H1388" s="17"/>
      <c r="I1388" s="17"/>
      <c r="J1388" s="17"/>
      <c r="K1388" s="17"/>
      <c r="L1388" s="17"/>
      <c r="M1388" s="17"/>
      <c r="N1388" s="17"/>
      <c r="O1388" s="17"/>
      <c r="P1388" s="17"/>
      <c r="Q1388" s="17"/>
      <c r="R1388" s="17"/>
      <c r="S1388" s="17"/>
      <c r="T1388" s="17"/>
      <c r="U1388" s="17"/>
      <c r="V1388" s="17"/>
      <c r="W1388" s="17"/>
      <c r="X1388" s="17"/>
      <c r="Y1388" s="17"/>
      <c r="Z1388" s="17"/>
      <c r="AA1388" s="17"/>
      <c r="AB1388" s="17"/>
      <c r="AC1388" s="17"/>
      <c r="AD1388" s="17"/>
      <c r="AE1388" s="17"/>
      <c r="AF1388" s="17"/>
      <c r="AG1388" s="17"/>
    </row>
    <row r="1389" spans="2:33" x14ac:dyDescent="0.25">
      <c r="B1389" s="17"/>
      <c r="C1389" s="17"/>
      <c r="D1389" s="17"/>
      <c r="E1389" s="17"/>
      <c r="F1389" s="17"/>
      <c r="G1389" s="17"/>
      <c r="H1389" s="17"/>
      <c r="I1389" s="17"/>
      <c r="J1389" s="17"/>
      <c r="K1389" s="17"/>
      <c r="L1389" s="17"/>
      <c r="M1389" s="17"/>
      <c r="N1389" s="17"/>
      <c r="O1389" s="17"/>
      <c r="P1389" s="17"/>
      <c r="Q1389" s="17"/>
      <c r="R1389" s="17"/>
      <c r="S1389" s="17"/>
      <c r="T1389" s="17"/>
      <c r="U1389" s="17"/>
      <c r="V1389" s="17"/>
      <c r="W1389" s="17"/>
      <c r="X1389" s="17"/>
      <c r="Y1389" s="17"/>
      <c r="Z1389" s="17"/>
      <c r="AA1389" s="17"/>
      <c r="AB1389" s="17"/>
      <c r="AC1389" s="17"/>
      <c r="AD1389" s="17"/>
      <c r="AE1389" s="17"/>
      <c r="AF1389" s="17"/>
      <c r="AG1389" s="17"/>
    </row>
    <row r="1390" spans="2:33" x14ac:dyDescent="0.25">
      <c r="B1390" s="17"/>
      <c r="C1390" s="17"/>
      <c r="D1390" s="17"/>
      <c r="E1390" s="17"/>
      <c r="F1390" s="17"/>
      <c r="G1390" s="17"/>
      <c r="H1390" s="17"/>
      <c r="I1390" s="17"/>
      <c r="J1390" s="17"/>
      <c r="K1390" s="17"/>
      <c r="L1390" s="17"/>
      <c r="M1390" s="17"/>
      <c r="N1390" s="17"/>
      <c r="O1390" s="17"/>
      <c r="P1390" s="17"/>
      <c r="Q1390" s="17"/>
      <c r="R1390" s="17"/>
      <c r="S1390" s="17"/>
      <c r="T1390" s="17"/>
      <c r="U1390" s="17"/>
      <c r="V1390" s="17"/>
      <c r="W1390" s="17"/>
      <c r="X1390" s="17"/>
      <c r="Y1390" s="17"/>
      <c r="Z1390" s="17"/>
      <c r="AA1390" s="17"/>
      <c r="AB1390" s="17"/>
      <c r="AC1390" s="17"/>
      <c r="AD1390" s="17"/>
      <c r="AE1390" s="17"/>
      <c r="AF1390" s="17"/>
      <c r="AG1390" s="17"/>
    </row>
    <row r="1391" spans="2:33" x14ac:dyDescent="0.25">
      <c r="B1391" s="17"/>
      <c r="C1391" s="17"/>
      <c r="D1391" s="17"/>
      <c r="E1391" s="17"/>
      <c r="F1391" s="17"/>
      <c r="G1391" s="17"/>
      <c r="H1391" s="17"/>
      <c r="I1391" s="17"/>
      <c r="J1391" s="17"/>
      <c r="K1391" s="17"/>
      <c r="L1391" s="17"/>
      <c r="M1391" s="17"/>
      <c r="N1391" s="17"/>
      <c r="O1391" s="17"/>
      <c r="P1391" s="17"/>
      <c r="Q1391" s="17"/>
      <c r="R1391" s="17"/>
      <c r="S1391" s="17"/>
      <c r="T1391" s="17"/>
      <c r="U1391" s="17"/>
      <c r="V1391" s="17"/>
      <c r="W1391" s="17"/>
      <c r="X1391" s="17"/>
      <c r="Y1391" s="17"/>
      <c r="Z1391" s="17"/>
      <c r="AA1391" s="17"/>
      <c r="AB1391" s="17"/>
      <c r="AC1391" s="17"/>
      <c r="AD1391" s="17"/>
      <c r="AE1391" s="17"/>
      <c r="AF1391" s="17"/>
      <c r="AG1391" s="17"/>
    </row>
    <row r="1392" spans="2:33" x14ac:dyDescent="0.25">
      <c r="B1392" s="17"/>
      <c r="C1392" s="17"/>
      <c r="D1392" s="17"/>
      <c r="E1392" s="17"/>
      <c r="F1392" s="17"/>
      <c r="G1392" s="17"/>
      <c r="H1392" s="17"/>
      <c r="I1392" s="17"/>
      <c r="J1392" s="17"/>
      <c r="K1392" s="17"/>
      <c r="L1392" s="17"/>
      <c r="M1392" s="17"/>
      <c r="N1392" s="17"/>
      <c r="O1392" s="17"/>
      <c r="P1392" s="17"/>
      <c r="Q1392" s="17"/>
      <c r="R1392" s="17"/>
      <c r="S1392" s="17"/>
      <c r="T1392" s="17"/>
      <c r="U1392" s="17"/>
      <c r="V1392" s="17"/>
      <c r="W1392" s="17"/>
      <c r="X1392" s="17"/>
      <c r="Y1392" s="17"/>
      <c r="Z1392" s="17"/>
      <c r="AA1392" s="17"/>
      <c r="AB1392" s="17"/>
      <c r="AC1392" s="17"/>
      <c r="AD1392" s="17"/>
      <c r="AE1392" s="17"/>
      <c r="AF1392" s="17"/>
      <c r="AG1392" s="17"/>
    </row>
    <row r="1393" spans="2:33" x14ac:dyDescent="0.25">
      <c r="B1393" s="17"/>
      <c r="C1393" s="17"/>
      <c r="D1393" s="17"/>
      <c r="E1393" s="17"/>
      <c r="F1393" s="17"/>
      <c r="G1393" s="17"/>
      <c r="H1393" s="17"/>
      <c r="I1393" s="17"/>
      <c r="J1393" s="17"/>
      <c r="K1393" s="17"/>
      <c r="L1393" s="17"/>
      <c r="M1393" s="17"/>
      <c r="N1393" s="17"/>
      <c r="O1393" s="17"/>
      <c r="P1393" s="17"/>
      <c r="Q1393" s="17"/>
      <c r="R1393" s="17"/>
      <c r="S1393" s="17"/>
      <c r="T1393" s="17"/>
      <c r="U1393" s="17"/>
      <c r="V1393" s="17"/>
      <c r="W1393" s="17"/>
      <c r="X1393" s="17"/>
      <c r="Y1393" s="17"/>
      <c r="Z1393" s="17"/>
      <c r="AA1393" s="17"/>
      <c r="AB1393" s="17"/>
      <c r="AC1393" s="17"/>
      <c r="AD1393" s="17"/>
      <c r="AE1393" s="17"/>
      <c r="AF1393" s="17"/>
      <c r="AG1393" s="17"/>
    </row>
    <row r="1394" spans="2:33" x14ac:dyDescent="0.25">
      <c r="B1394" s="17"/>
      <c r="C1394" s="17"/>
      <c r="D1394" s="17"/>
      <c r="E1394" s="17"/>
      <c r="F1394" s="17"/>
      <c r="G1394" s="17"/>
      <c r="H1394" s="17"/>
      <c r="I1394" s="17"/>
      <c r="J1394" s="17"/>
      <c r="K1394" s="17"/>
      <c r="L1394" s="17"/>
      <c r="M1394" s="17"/>
      <c r="N1394" s="17"/>
      <c r="O1394" s="17"/>
      <c r="P1394" s="17"/>
      <c r="Q1394" s="17"/>
      <c r="R1394" s="17"/>
      <c r="S1394" s="17"/>
      <c r="T1394" s="17"/>
      <c r="U1394" s="17"/>
      <c r="V1394" s="17"/>
      <c r="W1394" s="17"/>
      <c r="X1394" s="17"/>
      <c r="Y1394" s="17"/>
      <c r="Z1394" s="17"/>
      <c r="AA1394" s="17"/>
      <c r="AB1394" s="17"/>
      <c r="AC1394" s="17"/>
      <c r="AD1394" s="17"/>
      <c r="AE1394" s="17"/>
      <c r="AF1394" s="17"/>
      <c r="AG1394" s="17"/>
    </row>
    <row r="1395" spans="2:33" x14ac:dyDescent="0.25">
      <c r="B1395" s="17"/>
      <c r="C1395" s="17"/>
      <c r="D1395" s="17"/>
      <c r="E1395" s="17"/>
      <c r="F1395" s="17"/>
      <c r="G1395" s="17"/>
      <c r="H1395" s="17"/>
      <c r="I1395" s="17"/>
      <c r="J1395" s="17"/>
      <c r="K1395" s="17"/>
      <c r="L1395" s="17"/>
      <c r="M1395" s="17"/>
      <c r="N1395" s="17"/>
      <c r="O1395" s="17"/>
      <c r="P1395" s="17"/>
      <c r="Q1395" s="17"/>
      <c r="R1395" s="17"/>
      <c r="S1395" s="17"/>
      <c r="T1395" s="17"/>
      <c r="U1395" s="17"/>
      <c r="V1395" s="17"/>
      <c r="W1395" s="17"/>
      <c r="X1395" s="17"/>
      <c r="Y1395" s="17"/>
      <c r="Z1395" s="17"/>
      <c r="AA1395" s="17"/>
      <c r="AB1395" s="17"/>
      <c r="AC1395" s="17"/>
      <c r="AD1395" s="17"/>
      <c r="AE1395" s="17"/>
      <c r="AF1395" s="17"/>
      <c r="AG1395" s="17"/>
    </row>
    <row r="1396" spans="2:33" x14ac:dyDescent="0.25">
      <c r="B1396" s="17"/>
      <c r="C1396" s="17"/>
      <c r="D1396" s="17"/>
      <c r="E1396" s="17"/>
      <c r="F1396" s="17"/>
      <c r="G1396" s="17"/>
      <c r="H1396" s="17"/>
      <c r="I1396" s="17"/>
      <c r="J1396" s="17"/>
      <c r="K1396" s="17"/>
      <c r="L1396" s="17"/>
      <c r="M1396" s="17"/>
      <c r="N1396" s="17"/>
      <c r="O1396" s="17"/>
      <c r="P1396" s="17"/>
      <c r="Q1396" s="17"/>
      <c r="R1396" s="17"/>
      <c r="S1396" s="17"/>
      <c r="T1396" s="17"/>
      <c r="U1396" s="17"/>
      <c r="V1396" s="17"/>
      <c r="W1396" s="17"/>
      <c r="X1396" s="17"/>
      <c r="Y1396" s="17"/>
      <c r="Z1396" s="17"/>
      <c r="AA1396" s="17"/>
      <c r="AB1396" s="17"/>
      <c r="AC1396" s="17"/>
      <c r="AD1396" s="17"/>
      <c r="AE1396" s="17"/>
      <c r="AF1396" s="17"/>
      <c r="AG1396" s="17"/>
    </row>
    <row r="1397" spans="2:33" x14ac:dyDescent="0.25">
      <c r="B1397" s="17"/>
      <c r="C1397" s="17"/>
      <c r="D1397" s="17"/>
      <c r="E1397" s="17"/>
      <c r="F1397" s="17"/>
      <c r="G1397" s="17"/>
      <c r="H1397" s="17"/>
      <c r="I1397" s="17"/>
      <c r="J1397" s="17"/>
      <c r="K1397" s="17"/>
      <c r="L1397" s="17"/>
      <c r="M1397" s="17"/>
      <c r="N1397" s="17"/>
      <c r="O1397" s="17"/>
      <c r="P1397" s="17"/>
      <c r="Q1397" s="17"/>
      <c r="R1397" s="17"/>
      <c r="S1397" s="17"/>
      <c r="T1397" s="17"/>
      <c r="U1397" s="17"/>
      <c r="V1397" s="17"/>
      <c r="W1397" s="17"/>
      <c r="X1397" s="17"/>
      <c r="Y1397" s="17"/>
      <c r="Z1397" s="17"/>
      <c r="AA1397" s="17"/>
      <c r="AB1397" s="17"/>
      <c r="AC1397" s="17"/>
      <c r="AD1397" s="17"/>
      <c r="AE1397" s="17"/>
      <c r="AF1397" s="17"/>
      <c r="AG1397" s="17"/>
    </row>
    <row r="1398" spans="2:33" x14ac:dyDescent="0.25">
      <c r="B1398" s="17"/>
      <c r="C1398" s="17"/>
      <c r="D1398" s="17"/>
      <c r="E1398" s="17"/>
      <c r="F1398" s="17"/>
      <c r="G1398" s="17"/>
      <c r="H1398" s="17"/>
      <c r="I1398" s="17"/>
      <c r="J1398" s="17"/>
      <c r="K1398" s="17"/>
      <c r="L1398" s="17"/>
      <c r="M1398" s="17"/>
      <c r="N1398" s="17"/>
      <c r="O1398" s="17"/>
      <c r="P1398" s="17"/>
      <c r="Q1398" s="17"/>
      <c r="R1398" s="17"/>
      <c r="S1398" s="17"/>
      <c r="T1398" s="17"/>
      <c r="U1398" s="17"/>
      <c r="V1398" s="17"/>
      <c r="W1398" s="17"/>
      <c r="X1398" s="17"/>
      <c r="Y1398" s="17"/>
      <c r="Z1398" s="17"/>
      <c r="AA1398" s="17"/>
      <c r="AB1398" s="17"/>
      <c r="AC1398" s="17"/>
      <c r="AD1398" s="17"/>
      <c r="AE1398" s="17"/>
      <c r="AF1398" s="17"/>
      <c r="AG1398" s="17"/>
    </row>
    <row r="1399" spans="2:33" x14ac:dyDescent="0.25">
      <c r="B1399" s="17"/>
      <c r="C1399" s="17"/>
      <c r="D1399" s="17"/>
      <c r="E1399" s="17"/>
      <c r="F1399" s="17"/>
      <c r="G1399" s="17"/>
      <c r="H1399" s="17"/>
      <c r="I1399" s="17"/>
      <c r="J1399" s="17"/>
      <c r="K1399" s="17"/>
      <c r="L1399" s="17"/>
      <c r="M1399" s="17"/>
      <c r="N1399" s="17"/>
      <c r="O1399" s="17"/>
      <c r="P1399" s="17"/>
      <c r="Q1399" s="17"/>
      <c r="R1399" s="17"/>
      <c r="S1399" s="17"/>
      <c r="T1399" s="17"/>
      <c r="U1399" s="17"/>
      <c r="V1399" s="17"/>
      <c r="W1399" s="17"/>
      <c r="X1399" s="17"/>
      <c r="Y1399" s="17"/>
      <c r="Z1399" s="17"/>
      <c r="AA1399" s="17"/>
      <c r="AB1399" s="17"/>
      <c r="AC1399" s="17"/>
      <c r="AD1399" s="17"/>
      <c r="AE1399" s="17"/>
      <c r="AF1399" s="17"/>
      <c r="AG1399" s="17"/>
    </row>
    <row r="1400" spans="2:33" x14ac:dyDescent="0.25">
      <c r="B1400" s="17"/>
      <c r="C1400" s="17"/>
      <c r="D1400" s="17"/>
      <c r="E1400" s="17"/>
      <c r="F1400" s="17"/>
      <c r="G1400" s="17"/>
      <c r="H1400" s="17"/>
      <c r="I1400" s="17"/>
      <c r="J1400" s="17"/>
      <c r="K1400" s="17"/>
      <c r="L1400" s="17"/>
      <c r="M1400" s="17"/>
      <c r="N1400" s="17"/>
      <c r="O1400" s="17"/>
      <c r="P1400" s="17"/>
      <c r="Q1400" s="17"/>
      <c r="R1400" s="17"/>
      <c r="S1400" s="17"/>
      <c r="T1400" s="17"/>
      <c r="U1400" s="17"/>
      <c r="V1400" s="17"/>
      <c r="W1400" s="17"/>
      <c r="X1400" s="17"/>
      <c r="Y1400" s="17"/>
      <c r="Z1400" s="17"/>
      <c r="AA1400" s="17"/>
      <c r="AB1400" s="17"/>
      <c r="AC1400" s="17"/>
      <c r="AD1400" s="17"/>
      <c r="AE1400" s="17"/>
      <c r="AF1400" s="17"/>
      <c r="AG1400" s="17"/>
    </row>
    <row r="1401" spans="2:33" x14ac:dyDescent="0.25">
      <c r="B1401" s="17"/>
      <c r="C1401" s="17"/>
      <c r="D1401" s="17"/>
      <c r="E1401" s="17"/>
      <c r="F1401" s="17"/>
      <c r="G1401" s="17"/>
      <c r="H1401" s="17"/>
      <c r="I1401" s="17"/>
      <c r="J1401" s="17"/>
      <c r="K1401" s="17"/>
      <c r="L1401" s="17"/>
      <c r="M1401" s="17"/>
      <c r="N1401" s="17"/>
      <c r="O1401" s="17"/>
      <c r="P1401" s="17"/>
      <c r="Q1401" s="17"/>
      <c r="R1401" s="17"/>
      <c r="S1401" s="17"/>
      <c r="T1401" s="17"/>
      <c r="U1401" s="17"/>
      <c r="V1401" s="17"/>
      <c r="W1401" s="17"/>
      <c r="X1401" s="17"/>
      <c r="Y1401" s="17"/>
      <c r="Z1401" s="17"/>
      <c r="AA1401" s="17"/>
      <c r="AB1401" s="17"/>
      <c r="AC1401" s="17"/>
      <c r="AD1401" s="17"/>
      <c r="AE1401" s="17"/>
      <c r="AF1401" s="17"/>
      <c r="AG1401" s="17"/>
    </row>
    <row r="1402" spans="2:33" x14ac:dyDescent="0.25">
      <c r="B1402" s="17"/>
      <c r="C1402" s="17"/>
      <c r="D1402" s="17"/>
      <c r="E1402" s="17"/>
      <c r="F1402" s="17"/>
      <c r="G1402" s="17"/>
      <c r="H1402" s="17"/>
      <c r="I1402" s="17"/>
      <c r="J1402" s="17"/>
      <c r="K1402" s="17"/>
      <c r="L1402" s="17"/>
      <c r="M1402" s="17"/>
      <c r="N1402" s="17"/>
      <c r="O1402" s="17"/>
      <c r="P1402" s="17"/>
      <c r="Q1402" s="17"/>
      <c r="R1402" s="17"/>
      <c r="S1402" s="17"/>
      <c r="T1402" s="17"/>
      <c r="U1402" s="17"/>
      <c r="V1402" s="17"/>
      <c r="W1402" s="17"/>
      <c r="X1402" s="17"/>
      <c r="Y1402" s="17"/>
      <c r="Z1402" s="17"/>
      <c r="AA1402" s="17"/>
      <c r="AB1402" s="17"/>
      <c r="AC1402" s="17"/>
      <c r="AD1402" s="17"/>
      <c r="AE1402" s="17"/>
      <c r="AF1402" s="17"/>
      <c r="AG1402" s="17"/>
    </row>
    <row r="1403" spans="2:33" x14ac:dyDescent="0.25">
      <c r="B1403" s="17"/>
      <c r="C1403" s="17"/>
      <c r="D1403" s="17"/>
      <c r="E1403" s="17"/>
      <c r="F1403" s="17"/>
      <c r="G1403" s="17"/>
      <c r="H1403" s="17"/>
      <c r="I1403" s="17"/>
      <c r="J1403" s="17"/>
      <c r="K1403" s="17"/>
      <c r="L1403" s="17"/>
      <c r="M1403" s="17"/>
      <c r="N1403" s="17"/>
      <c r="O1403" s="17"/>
      <c r="P1403" s="17"/>
      <c r="Q1403" s="17"/>
      <c r="R1403" s="17"/>
      <c r="S1403" s="17"/>
      <c r="T1403" s="17"/>
      <c r="U1403" s="17"/>
      <c r="V1403" s="17"/>
      <c r="W1403" s="17"/>
      <c r="X1403" s="17"/>
      <c r="Y1403" s="17"/>
      <c r="Z1403" s="17"/>
      <c r="AA1403" s="17"/>
      <c r="AB1403" s="17"/>
      <c r="AC1403" s="17"/>
      <c r="AD1403" s="17"/>
      <c r="AE1403" s="17"/>
      <c r="AF1403" s="17"/>
      <c r="AG1403" s="17"/>
    </row>
    <row r="1404" spans="2:33" x14ac:dyDescent="0.25">
      <c r="B1404" s="17"/>
      <c r="C1404" s="17"/>
      <c r="D1404" s="17"/>
      <c r="E1404" s="17"/>
      <c r="F1404" s="17"/>
      <c r="G1404" s="17"/>
      <c r="H1404" s="17"/>
      <c r="I1404" s="17"/>
      <c r="J1404" s="17"/>
      <c r="K1404" s="17"/>
      <c r="L1404" s="17"/>
      <c r="M1404" s="17"/>
      <c r="N1404" s="17"/>
      <c r="O1404" s="17"/>
      <c r="P1404" s="17"/>
      <c r="Q1404" s="17"/>
      <c r="R1404" s="17"/>
      <c r="S1404" s="17"/>
      <c r="T1404" s="17"/>
      <c r="U1404" s="17"/>
      <c r="V1404" s="17"/>
      <c r="W1404" s="17"/>
      <c r="X1404" s="17"/>
      <c r="Y1404" s="17"/>
      <c r="Z1404" s="17"/>
      <c r="AA1404" s="17"/>
      <c r="AB1404" s="17"/>
      <c r="AC1404" s="17"/>
      <c r="AD1404" s="17"/>
      <c r="AE1404" s="17"/>
      <c r="AF1404" s="17"/>
      <c r="AG1404" s="17"/>
    </row>
    <row r="1405" spans="2:33" x14ac:dyDescent="0.25">
      <c r="B1405" s="17"/>
      <c r="C1405" s="17"/>
      <c r="D1405" s="17"/>
      <c r="E1405" s="17"/>
      <c r="F1405" s="17"/>
      <c r="G1405" s="17"/>
      <c r="H1405" s="17"/>
      <c r="I1405" s="17"/>
      <c r="J1405" s="17"/>
      <c r="K1405" s="17"/>
      <c r="L1405" s="17"/>
      <c r="M1405" s="17"/>
      <c r="N1405" s="17"/>
      <c r="O1405" s="17"/>
      <c r="P1405" s="17"/>
      <c r="Q1405" s="17"/>
      <c r="R1405" s="17"/>
      <c r="S1405" s="17"/>
      <c r="T1405" s="17"/>
      <c r="U1405" s="17"/>
      <c r="V1405" s="17"/>
      <c r="W1405" s="17"/>
      <c r="X1405" s="17"/>
      <c r="Y1405" s="17"/>
      <c r="Z1405" s="17"/>
      <c r="AA1405" s="17"/>
      <c r="AB1405" s="17"/>
      <c r="AC1405" s="17"/>
      <c r="AD1405" s="17"/>
      <c r="AE1405" s="17"/>
      <c r="AF1405" s="17"/>
      <c r="AG1405" s="17"/>
    </row>
    <row r="1406" spans="2:33" x14ac:dyDescent="0.25">
      <c r="B1406" s="17"/>
      <c r="C1406" s="17"/>
      <c r="D1406" s="17"/>
      <c r="E1406" s="17"/>
      <c r="F1406" s="17"/>
      <c r="G1406" s="17"/>
      <c r="H1406" s="17"/>
      <c r="I1406" s="17"/>
      <c r="J1406" s="17"/>
      <c r="K1406" s="17"/>
      <c r="L1406" s="17"/>
      <c r="M1406" s="17"/>
      <c r="N1406" s="17"/>
      <c r="O1406" s="17"/>
      <c r="P1406" s="17"/>
      <c r="Q1406" s="17"/>
      <c r="R1406" s="17"/>
      <c r="S1406" s="17"/>
      <c r="T1406" s="17"/>
      <c r="U1406" s="17"/>
      <c r="V1406" s="17"/>
      <c r="W1406" s="17"/>
      <c r="X1406" s="17"/>
      <c r="Y1406" s="17"/>
      <c r="Z1406" s="17"/>
      <c r="AA1406" s="17"/>
      <c r="AB1406" s="17"/>
      <c r="AC1406" s="17"/>
      <c r="AD1406" s="17"/>
      <c r="AE1406" s="17"/>
      <c r="AF1406" s="17"/>
      <c r="AG1406" s="17"/>
    </row>
    <row r="1407" spans="2:33" x14ac:dyDescent="0.25">
      <c r="B1407" s="17"/>
      <c r="C1407" s="17"/>
      <c r="D1407" s="17"/>
      <c r="E1407" s="17"/>
      <c r="F1407" s="17"/>
      <c r="G1407" s="17"/>
      <c r="H1407" s="17"/>
      <c r="I1407" s="17"/>
      <c r="J1407" s="17"/>
      <c r="K1407" s="17"/>
      <c r="L1407" s="17"/>
      <c r="M1407" s="17"/>
      <c r="N1407" s="17"/>
      <c r="O1407" s="17"/>
      <c r="P1407" s="17"/>
      <c r="Q1407" s="17"/>
      <c r="R1407" s="17"/>
      <c r="S1407" s="17"/>
      <c r="T1407" s="17"/>
      <c r="U1407" s="17"/>
      <c r="V1407" s="17"/>
      <c r="W1407" s="17"/>
      <c r="X1407" s="17"/>
      <c r="Y1407" s="17"/>
      <c r="Z1407" s="17"/>
      <c r="AA1407" s="17"/>
      <c r="AB1407" s="17"/>
      <c r="AC1407" s="17"/>
      <c r="AD1407" s="17"/>
      <c r="AE1407" s="17"/>
      <c r="AF1407" s="17"/>
      <c r="AG1407" s="17"/>
    </row>
    <row r="1408" spans="2:33" x14ac:dyDescent="0.25">
      <c r="B1408" s="17"/>
      <c r="C1408" s="17"/>
      <c r="D1408" s="17"/>
      <c r="E1408" s="17"/>
      <c r="F1408" s="17"/>
      <c r="G1408" s="17"/>
      <c r="H1408" s="17"/>
      <c r="I1408" s="17"/>
      <c r="J1408" s="17"/>
      <c r="K1408" s="17"/>
      <c r="L1408" s="17"/>
      <c r="M1408" s="17"/>
      <c r="N1408" s="17"/>
      <c r="O1408" s="17"/>
      <c r="P1408" s="17"/>
      <c r="Q1408" s="17"/>
      <c r="R1408" s="17"/>
      <c r="S1408" s="17"/>
      <c r="T1408" s="17"/>
      <c r="U1408" s="17"/>
      <c r="V1408" s="17"/>
      <c r="W1408" s="17"/>
      <c r="X1408" s="17"/>
      <c r="Y1408" s="17"/>
      <c r="Z1408" s="17"/>
      <c r="AA1408" s="17"/>
      <c r="AB1408" s="17"/>
      <c r="AC1408" s="17"/>
      <c r="AD1408" s="17"/>
      <c r="AE1408" s="17"/>
      <c r="AF1408" s="17"/>
      <c r="AG1408" s="17"/>
    </row>
    <row r="1409" spans="2:33" x14ac:dyDescent="0.25">
      <c r="B1409" s="17"/>
      <c r="C1409" s="17"/>
      <c r="D1409" s="17"/>
      <c r="E1409" s="17"/>
      <c r="F1409" s="17"/>
      <c r="G1409" s="17"/>
      <c r="H1409" s="17"/>
      <c r="I1409" s="17"/>
      <c r="J1409" s="17"/>
      <c r="K1409" s="17"/>
      <c r="L1409" s="17"/>
      <c r="M1409" s="17"/>
      <c r="N1409" s="17"/>
      <c r="O1409" s="17"/>
      <c r="P1409" s="17"/>
      <c r="Q1409" s="17"/>
      <c r="R1409" s="17"/>
      <c r="S1409" s="17"/>
      <c r="T1409" s="17"/>
      <c r="U1409" s="17"/>
      <c r="V1409" s="17"/>
      <c r="W1409" s="17"/>
      <c r="X1409" s="17"/>
      <c r="Y1409" s="17"/>
      <c r="Z1409" s="17"/>
      <c r="AA1409" s="17"/>
      <c r="AB1409" s="17"/>
      <c r="AC1409" s="17"/>
      <c r="AD1409" s="17"/>
      <c r="AE1409" s="17"/>
      <c r="AF1409" s="17"/>
      <c r="AG1409" s="17"/>
    </row>
    <row r="1410" spans="2:33" x14ac:dyDescent="0.25">
      <c r="B1410" s="17"/>
      <c r="C1410" s="17"/>
      <c r="D1410" s="17"/>
      <c r="E1410" s="17"/>
      <c r="F1410" s="17"/>
      <c r="G1410" s="17"/>
      <c r="H1410" s="17"/>
      <c r="I1410" s="17"/>
      <c r="J1410" s="17"/>
      <c r="K1410" s="17"/>
      <c r="L1410" s="17"/>
      <c r="M1410" s="17"/>
      <c r="N1410" s="17"/>
      <c r="O1410" s="17"/>
      <c r="P1410" s="17"/>
      <c r="Q1410" s="17"/>
      <c r="R1410" s="17"/>
      <c r="S1410" s="17"/>
      <c r="T1410" s="17"/>
      <c r="U1410" s="17"/>
      <c r="V1410" s="17"/>
      <c r="W1410" s="17"/>
      <c r="X1410" s="17"/>
      <c r="Y1410" s="17"/>
      <c r="Z1410" s="17"/>
      <c r="AA1410" s="17"/>
      <c r="AB1410" s="17"/>
      <c r="AC1410" s="17"/>
      <c r="AD1410" s="17"/>
      <c r="AE1410" s="17"/>
      <c r="AF1410" s="17"/>
      <c r="AG1410" s="17"/>
    </row>
    <row r="1411" spans="2:33" x14ac:dyDescent="0.25">
      <c r="B1411" s="17"/>
      <c r="C1411" s="17"/>
      <c r="D1411" s="17"/>
      <c r="E1411" s="17"/>
      <c r="F1411" s="17"/>
      <c r="G1411" s="17"/>
      <c r="H1411" s="17"/>
      <c r="I1411" s="17"/>
      <c r="J1411" s="17"/>
      <c r="K1411" s="17"/>
      <c r="L1411" s="17"/>
      <c r="M1411" s="17"/>
      <c r="N1411" s="17"/>
      <c r="O1411" s="17"/>
      <c r="P1411" s="17"/>
      <c r="Q1411" s="17"/>
      <c r="R1411" s="17"/>
      <c r="S1411" s="17"/>
      <c r="T1411" s="17"/>
      <c r="U1411" s="17"/>
      <c r="V1411" s="17"/>
      <c r="W1411" s="17"/>
      <c r="X1411" s="17"/>
      <c r="Y1411" s="17"/>
      <c r="Z1411" s="17"/>
      <c r="AA1411" s="17"/>
      <c r="AB1411" s="17"/>
      <c r="AC1411" s="17"/>
      <c r="AD1411" s="17"/>
      <c r="AE1411" s="17"/>
      <c r="AF1411" s="17"/>
      <c r="AG1411" s="17"/>
    </row>
    <row r="1412" spans="2:33" x14ac:dyDescent="0.25">
      <c r="B1412" s="17"/>
      <c r="C1412" s="17"/>
      <c r="D1412" s="17"/>
      <c r="E1412" s="17"/>
      <c r="F1412" s="17"/>
      <c r="G1412" s="17"/>
      <c r="H1412" s="17"/>
      <c r="I1412" s="17"/>
      <c r="J1412" s="17"/>
      <c r="K1412" s="17"/>
      <c r="L1412" s="17"/>
      <c r="M1412" s="17"/>
      <c r="N1412" s="17"/>
      <c r="O1412" s="17"/>
      <c r="P1412" s="17"/>
      <c r="Q1412" s="17"/>
      <c r="R1412" s="17"/>
      <c r="S1412" s="17"/>
      <c r="T1412" s="17"/>
      <c r="U1412" s="17"/>
      <c r="V1412" s="17"/>
      <c r="W1412" s="17"/>
      <c r="X1412" s="17"/>
      <c r="Y1412" s="17"/>
      <c r="Z1412" s="17"/>
      <c r="AA1412" s="17"/>
      <c r="AB1412" s="17"/>
      <c r="AC1412" s="17"/>
      <c r="AD1412" s="17"/>
      <c r="AE1412" s="17"/>
      <c r="AF1412" s="17"/>
      <c r="AG1412" s="17"/>
    </row>
    <row r="1413" spans="2:33" x14ac:dyDescent="0.25">
      <c r="B1413" s="17"/>
      <c r="C1413" s="17"/>
      <c r="D1413" s="17"/>
      <c r="E1413" s="17"/>
      <c r="F1413" s="17"/>
      <c r="G1413" s="17"/>
      <c r="H1413" s="17"/>
      <c r="I1413" s="17"/>
      <c r="J1413" s="17"/>
      <c r="K1413" s="17"/>
      <c r="L1413" s="17"/>
      <c r="M1413" s="17"/>
      <c r="N1413" s="17"/>
      <c r="O1413" s="17"/>
      <c r="P1413" s="17"/>
      <c r="Q1413" s="17"/>
      <c r="R1413" s="17"/>
      <c r="S1413" s="17"/>
      <c r="T1413" s="17"/>
      <c r="U1413" s="17"/>
      <c r="V1413" s="17"/>
      <c r="W1413" s="17"/>
      <c r="X1413" s="17"/>
      <c r="Y1413" s="17"/>
      <c r="Z1413" s="17"/>
      <c r="AA1413" s="17"/>
      <c r="AB1413" s="17"/>
      <c r="AC1413" s="17"/>
      <c r="AD1413" s="17"/>
      <c r="AE1413" s="17"/>
      <c r="AF1413" s="17"/>
      <c r="AG1413" s="17"/>
    </row>
    <row r="1414" spans="2:33" x14ac:dyDescent="0.25">
      <c r="B1414" s="17"/>
      <c r="C1414" s="17"/>
      <c r="D1414" s="17"/>
      <c r="E1414" s="17"/>
      <c r="F1414" s="17"/>
      <c r="G1414" s="17"/>
      <c r="H1414" s="17"/>
      <c r="I1414" s="17"/>
      <c r="J1414" s="17"/>
      <c r="K1414" s="17"/>
      <c r="L1414" s="17"/>
      <c r="M1414" s="17"/>
      <c r="N1414" s="17"/>
      <c r="O1414" s="17"/>
      <c r="P1414" s="17"/>
      <c r="Q1414" s="17"/>
      <c r="R1414" s="17"/>
      <c r="S1414" s="17"/>
      <c r="T1414" s="17"/>
      <c r="U1414" s="17"/>
      <c r="V1414" s="17"/>
      <c r="W1414" s="17"/>
      <c r="X1414" s="17"/>
      <c r="Y1414" s="17"/>
      <c r="Z1414" s="17"/>
      <c r="AA1414" s="17"/>
      <c r="AB1414" s="17"/>
      <c r="AC1414" s="17"/>
      <c r="AD1414" s="17"/>
      <c r="AE1414" s="17"/>
      <c r="AF1414" s="17"/>
      <c r="AG1414" s="17"/>
    </row>
    <row r="1415" spans="2:33" x14ac:dyDescent="0.25">
      <c r="B1415" s="17"/>
      <c r="C1415" s="17"/>
      <c r="D1415" s="17"/>
      <c r="E1415" s="17"/>
      <c r="F1415" s="17"/>
      <c r="G1415" s="17"/>
      <c r="H1415" s="17"/>
      <c r="I1415" s="17"/>
      <c r="J1415" s="17"/>
      <c r="K1415" s="17"/>
      <c r="L1415" s="17"/>
      <c r="M1415" s="17"/>
      <c r="N1415" s="17"/>
      <c r="O1415" s="17"/>
      <c r="P1415" s="17"/>
      <c r="Q1415" s="17"/>
      <c r="R1415" s="17"/>
      <c r="S1415" s="17"/>
      <c r="T1415" s="17"/>
      <c r="U1415" s="17"/>
      <c r="V1415" s="17"/>
      <c r="W1415" s="17"/>
      <c r="X1415" s="17"/>
      <c r="Y1415" s="17"/>
      <c r="Z1415" s="17"/>
      <c r="AA1415" s="17"/>
      <c r="AB1415" s="17"/>
      <c r="AC1415" s="17"/>
      <c r="AD1415" s="17"/>
      <c r="AE1415" s="17"/>
      <c r="AF1415" s="17"/>
      <c r="AG1415" s="17"/>
    </row>
    <row r="1416" spans="2:33" x14ac:dyDescent="0.25">
      <c r="B1416" s="17"/>
      <c r="C1416" s="17"/>
      <c r="D1416" s="17"/>
      <c r="E1416" s="17"/>
      <c r="F1416" s="17"/>
      <c r="G1416" s="17"/>
      <c r="H1416" s="17"/>
      <c r="I1416" s="17"/>
      <c r="J1416" s="17"/>
      <c r="K1416" s="17"/>
      <c r="L1416" s="17"/>
      <c r="M1416" s="17"/>
      <c r="N1416" s="17"/>
      <c r="O1416" s="17"/>
      <c r="P1416" s="17"/>
      <c r="Q1416" s="17"/>
      <c r="R1416" s="17"/>
      <c r="S1416" s="17"/>
      <c r="T1416" s="17"/>
      <c r="U1416" s="17"/>
      <c r="V1416" s="17"/>
      <c r="W1416" s="17"/>
      <c r="X1416" s="17"/>
      <c r="Y1416" s="17"/>
      <c r="Z1416" s="17"/>
      <c r="AA1416" s="17"/>
      <c r="AB1416" s="17"/>
      <c r="AC1416" s="17"/>
      <c r="AD1416" s="17"/>
      <c r="AE1416" s="17"/>
      <c r="AF1416" s="17"/>
      <c r="AG1416" s="17"/>
    </row>
    <row r="1417" spans="2:33" x14ac:dyDescent="0.25">
      <c r="B1417" s="17"/>
      <c r="C1417" s="17"/>
      <c r="D1417" s="17"/>
      <c r="E1417" s="17"/>
      <c r="F1417" s="17"/>
      <c r="G1417" s="17"/>
      <c r="H1417" s="17"/>
      <c r="I1417" s="17"/>
      <c r="J1417" s="17"/>
      <c r="K1417" s="17"/>
      <c r="L1417" s="17"/>
      <c r="M1417" s="17"/>
      <c r="N1417" s="17"/>
      <c r="O1417" s="17"/>
      <c r="P1417" s="17"/>
      <c r="Q1417" s="17"/>
      <c r="R1417" s="17"/>
      <c r="S1417" s="17"/>
      <c r="T1417" s="17"/>
      <c r="U1417" s="17"/>
      <c r="V1417" s="17"/>
      <c r="W1417" s="17"/>
      <c r="X1417" s="17"/>
      <c r="Y1417" s="17"/>
      <c r="Z1417" s="17"/>
      <c r="AA1417" s="17"/>
      <c r="AB1417" s="17"/>
      <c r="AC1417" s="17"/>
      <c r="AD1417" s="17"/>
      <c r="AE1417" s="17"/>
      <c r="AF1417" s="17"/>
      <c r="AG1417" s="17"/>
    </row>
    <row r="1418" spans="2:33" x14ac:dyDescent="0.25">
      <c r="B1418" s="17"/>
      <c r="C1418" s="17"/>
      <c r="D1418" s="17"/>
      <c r="E1418" s="17"/>
      <c r="F1418" s="17"/>
      <c r="G1418" s="17"/>
      <c r="H1418" s="17"/>
      <c r="I1418" s="17"/>
      <c r="J1418" s="17"/>
      <c r="K1418" s="17"/>
      <c r="L1418" s="17"/>
      <c r="M1418" s="17"/>
      <c r="N1418" s="17"/>
      <c r="O1418" s="17"/>
      <c r="P1418" s="17"/>
      <c r="Q1418" s="17"/>
      <c r="R1418" s="17"/>
      <c r="S1418" s="17"/>
      <c r="T1418" s="17"/>
      <c r="U1418" s="17"/>
      <c r="V1418" s="17"/>
      <c r="W1418" s="17"/>
      <c r="X1418" s="17"/>
      <c r="Y1418" s="17"/>
      <c r="Z1418" s="17"/>
      <c r="AA1418" s="17"/>
      <c r="AB1418" s="17"/>
      <c r="AC1418" s="17"/>
      <c r="AD1418" s="17"/>
      <c r="AE1418" s="17"/>
      <c r="AF1418" s="17"/>
      <c r="AG1418" s="17"/>
    </row>
    <row r="1419" spans="2:33" x14ac:dyDescent="0.25">
      <c r="B1419" s="17"/>
      <c r="C1419" s="17"/>
      <c r="D1419" s="17"/>
      <c r="E1419" s="17"/>
      <c r="F1419" s="17"/>
      <c r="G1419" s="17"/>
      <c r="H1419" s="17"/>
      <c r="I1419" s="17"/>
      <c r="J1419" s="17"/>
      <c r="K1419" s="17"/>
      <c r="L1419" s="17"/>
      <c r="M1419" s="17"/>
      <c r="N1419" s="17"/>
      <c r="O1419" s="17"/>
      <c r="P1419" s="17"/>
      <c r="Q1419" s="17"/>
      <c r="R1419" s="17"/>
      <c r="S1419" s="17"/>
      <c r="T1419" s="17"/>
      <c r="U1419" s="17"/>
      <c r="V1419" s="17"/>
      <c r="W1419" s="17"/>
      <c r="X1419" s="17"/>
      <c r="Y1419" s="17"/>
      <c r="Z1419" s="17"/>
      <c r="AA1419" s="17"/>
      <c r="AB1419" s="17"/>
      <c r="AC1419" s="17"/>
      <c r="AD1419" s="17"/>
      <c r="AE1419" s="17"/>
      <c r="AF1419" s="17"/>
      <c r="AG1419" s="17"/>
    </row>
    <row r="1420" spans="2:33" x14ac:dyDescent="0.25">
      <c r="B1420" s="17"/>
      <c r="C1420" s="17"/>
      <c r="D1420" s="17"/>
      <c r="E1420" s="17"/>
      <c r="F1420" s="17"/>
      <c r="G1420" s="17"/>
      <c r="H1420" s="17"/>
      <c r="I1420" s="17"/>
      <c r="J1420" s="17"/>
      <c r="K1420" s="17"/>
      <c r="L1420" s="17"/>
      <c r="M1420" s="17"/>
      <c r="N1420" s="17"/>
      <c r="O1420" s="17"/>
      <c r="P1420" s="17"/>
      <c r="Q1420" s="17"/>
      <c r="R1420" s="17"/>
      <c r="S1420" s="17"/>
      <c r="T1420" s="17"/>
      <c r="U1420" s="17"/>
      <c r="V1420" s="17"/>
      <c r="W1420" s="17"/>
      <c r="X1420" s="17"/>
      <c r="Y1420" s="17"/>
      <c r="Z1420" s="17"/>
      <c r="AA1420" s="17"/>
      <c r="AB1420" s="17"/>
      <c r="AC1420" s="17"/>
      <c r="AD1420" s="17"/>
      <c r="AE1420" s="17"/>
      <c r="AF1420" s="17"/>
      <c r="AG1420" s="17"/>
    </row>
    <row r="1421" spans="2:33" x14ac:dyDescent="0.25">
      <c r="B1421" s="17"/>
      <c r="C1421" s="17"/>
      <c r="D1421" s="17"/>
      <c r="E1421" s="17"/>
      <c r="F1421" s="17"/>
      <c r="G1421" s="17"/>
      <c r="H1421" s="17"/>
      <c r="I1421" s="17"/>
      <c r="J1421" s="17"/>
      <c r="K1421" s="17"/>
      <c r="L1421" s="17"/>
      <c r="M1421" s="17"/>
      <c r="N1421" s="17"/>
      <c r="O1421" s="17"/>
      <c r="P1421" s="17"/>
      <c r="Q1421" s="17"/>
      <c r="R1421" s="17"/>
      <c r="S1421" s="17"/>
      <c r="T1421" s="17"/>
      <c r="U1421" s="17"/>
      <c r="V1421" s="17"/>
      <c r="W1421" s="17"/>
      <c r="X1421" s="17"/>
      <c r="Y1421" s="17"/>
      <c r="Z1421" s="17"/>
      <c r="AA1421" s="17"/>
      <c r="AB1421" s="17"/>
      <c r="AC1421" s="17"/>
      <c r="AD1421" s="17"/>
      <c r="AE1421" s="17"/>
      <c r="AF1421" s="17"/>
      <c r="AG1421" s="17"/>
    </row>
    <row r="1422" spans="2:33" x14ac:dyDescent="0.25">
      <c r="B1422" s="17"/>
      <c r="C1422" s="17"/>
      <c r="D1422" s="17"/>
      <c r="E1422" s="17"/>
      <c r="F1422" s="17"/>
      <c r="G1422" s="17"/>
      <c r="H1422" s="17"/>
      <c r="I1422" s="17"/>
      <c r="J1422" s="17"/>
      <c r="K1422" s="17"/>
      <c r="L1422" s="17"/>
      <c r="M1422" s="17"/>
      <c r="N1422" s="17"/>
      <c r="O1422" s="17"/>
      <c r="P1422" s="17"/>
      <c r="Q1422" s="17"/>
      <c r="R1422" s="17"/>
      <c r="S1422" s="17"/>
      <c r="T1422" s="17"/>
      <c r="U1422" s="17"/>
      <c r="V1422" s="17"/>
      <c r="W1422" s="17"/>
      <c r="X1422" s="17"/>
      <c r="Y1422" s="17"/>
      <c r="Z1422" s="17"/>
      <c r="AA1422" s="17"/>
      <c r="AB1422" s="17"/>
      <c r="AC1422" s="17"/>
      <c r="AD1422" s="17"/>
      <c r="AE1422" s="17"/>
      <c r="AF1422" s="17"/>
      <c r="AG1422" s="17"/>
    </row>
    <row r="1423" spans="2:33" x14ac:dyDescent="0.25">
      <c r="B1423" s="17"/>
      <c r="C1423" s="17"/>
      <c r="D1423" s="17"/>
      <c r="E1423" s="17"/>
      <c r="F1423" s="17"/>
      <c r="G1423" s="17"/>
      <c r="H1423" s="17"/>
      <c r="I1423" s="17"/>
      <c r="J1423" s="17"/>
      <c r="K1423" s="17"/>
      <c r="L1423" s="17"/>
      <c r="M1423" s="17"/>
      <c r="N1423" s="17"/>
      <c r="O1423" s="17"/>
      <c r="P1423" s="17"/>
      <c r="Q1423" s="17"/>
      <c r="R1423" s="17"/>
      <c r="S1423" s="17"/>
      <c r="T1423" s="17"/>
      <c r="U1423" s="17"/>
      <c r="V1423" s="17"/>
      <c r="W1423" s="17"/>
      <c r="X1423" s="17"/>
      <c r="Y1423" s="17"/>
      <c r="Z1423" s="17"/>
      <c r="AA1423" s="17"/>
      <c r="AB1423" s="17"/>
      <c r="AC1423" s="17"/>
      <c r="AD1423" s="17"/>
      <c r="AE1423" s="17"/>
      <c r="AF1423" s="17"/>
      <c r="AG1423" s="17"/>
    </row>
    <row r="1424" spans="2:33" x14ac:dyDescent="0.25">
      <c r="B1424" s="17"/>
      <c r="C1424" s="17"/>
      <c r="D1424" s="17"/>
      <c r="E1424" s="17"/>
      <c r="F1424" s="17"/>
      <c r="G1424" s="17"/>
      <c r="H1424" s="17"/>
      <c r="I1424" s="17"/>
      <c r="J1424" s="17"/>
      <c r="K1424" s="17"/>
      <c r="L1424" s="17"/>
      <c r="M1424" s="17"/>
      <c r="N1424" s="17"/>
      <c r="O1424" s="17"/>
      <c r="P1424" s="17"/>
      <c r="Q1424" s="17"/>
      <c r="R1424" s="17"/>
      <c r="S1424" s="17"/>
      <c r="T1424" s="17"/>
      <c r="U1424" s="17"/>
      <c r="V1424" s="17"/>
      <c r="W1424" s="17"/>
      <c r="X1424" s="17"/>
      <c r="Y1424" s="17"/>
      <c r="Z1424" s="17"/>
      <c r="AA1424" s="17"/>
      <c r="AB1424" s="17"/>
      <c r="AC1424" s="17"/>
      <c r="AD1424" s="17"/>
      <c r="AE1424" s="17"/>
      <c r="AF1424" s="17"/>
      <c r="AG1424" s="17"/>
    </row>
    <row r="1425" spans="2:33" x14ac:dyDescent="0.25">
      <c r="B1425" s="17"/>
      <c r="C1425" s="17"/>
      <c r="D1425" s="17"/>
      <c r="E1425" s="17"/>
      <c r="F1425" s="17"/>
      <c r="G1425" s="17"/>
      <c r="H1425" s="17"/>
      <c r="I1425" s="17"/>
      <c r="J1425" s="17"/>
      <c r="K1425" s="17"/>
      <c r="L1425" s="17"/>
      <c r="M1425" s="17"/>
      <c r="N1425" s="17"/>
      <c r="O1425" s="17"/>
      <c r="P1425" s="17"/>
      <c r="Q1425" s="17"/>
      <c r="R1425" s="17"/>
      <c r="S1425" s="17"/>
      <c r="T1425" s="17"/>
      <c r="U1425" s="17"/>
      <c r="V1425" s="17"/>
      <c r="W1425" s="17"/>
      <c r="X1425" s="17"/>
      <c r="Y1425" s="17"/>
      <c r="Z1425" s="17"/>
      <c r="AA1425" s="17"/>
      <c r="AB1425" s="17"/>
      <c r="AC1425" s="17"/>
      <c r="AD1425" s="17"/>
      <c r="AE1425" s="17"/>
      <c r="AF1425" s="17"/>
      <c r="AG1425" s="17"/>
    </row>
    <row r="1426" spans="2:33" x14ac:dyDescent="0.25">
      <c r="B1426" s="17"/>
      <c r="C1426" s="17"/>
      <c r="D1426" s="17"/>
      <c r="E1426" s="17"/>
      <c r="F1426" s="17"/>
      <c r="G1426" s="17"/>
      <c r="H1426" s="17"/>
      <c r="I1426" s="17"/>
      <c r="J1426" s="17"/>
      <c r="K1426" s="17"/>
      <c r="L1426" s="17"/>
      <c r="M1426" s="17"/>
      <c r="N1426" s="17"/>
      <c r="O1426" s="17"/>
      <c r="P1426" s="17"/>
      <c r="Q1426" s="17"/>
      <c r="R1426" s="17"/>
      <c r="S1426" s="17"/>
      <c r="T1426" s="17"/>
      <c r="U1426" s="17"/>
      <c r="V1426" s="17"/>
      <c r="W1426" s="17"/>
      <c r="X1426" s="17"/>
      <c r="Y1426" s="17"/>
      <c r="Z1426" s="17"/>
      <c r="AA1426" s="17"/>
      <c r="AB1426" s="17"/>
      <c r="AC1426" s="17"/>
      <c r="AD1426" s="17"/>
      <c r="AE1426" s="17"/>
      <c r="AF1426" s="17"/>
      <c r="AG1426" s="17"/>
    </row>
    <row r="1427" spans="2:33" x14ac:dyDescent="0.25">
      <c r="B1427" s="17"/>
      <c r="C1427" s="17"/>
      <c r="D1427" s="17"/>
      <c r="E1427" s="17"/>
      <c r="F1427" s="17"/>
      <c r="G1427" s="17"/>
      <c r="H1427" s="17"/>
      <c r="I1427" s="17"/>
      <c r="J1427" s="17"/>
      <c r="K1427" s="17"/>
      <c r="L1427" s="17"/>
      <c r="M1427" s="17"/>
      <c r="N1427" s="17"/>
      <c r="O1427" s="17"/>
      <c r="P1427" s="17"/>
      <c r="Q1427" s="17"/>
      <c r="R1427" s="17"/>
      <c r="S1427" s="17"/>
      <c r="T1427" s="17"/>
      <c r="U1427" s="17"/>
      <c r="V1427" s="17"/>
      <c r="W1427" s="17"/>
      <c r="X1427" s="17"/>
      <c r="Y1427" s="17"/>
      <c r="Z1427" s="17"/>
      <c r="AA1427" s="17"/>
      <c r="AB1427" s="17"/>
      <c r="AC1427" s="17"/>
      <c r="AD1427" s="17"/>
      <c r="AE1427" s="17"/>
      <c r="AF1427" s="17"/>
      <c r="AG1427" s="17"/>
    </row>
    <row r="1428" spans="2:33" x14ac:dyDescent="0.25">
      <c r="B1428" s="17"/>
      <c r="C1428" s="17"/>
      <c r="D1428" s="17"/>
      <c r="E1428" s="17"/>
      <c r="F1428" s="17"/>
      <c r="G1428" s="17"/>
      <c r="H1428" s="17"/>
      <c r="I1428" s="17"/>
      <c r="J1428" s="17"/>
      <c r="K1428" s="17"/>
      <c r="L1428" s="17"/>
      <c r="M1428" s="17"/>
      <c r="N1428" s="17"/>
      <c r="O1428" s="17"/>
      <c r="P1428" s="17"/>
      <c r="Q1428" s="17"/>
      <c r="R1428" s="17"/>
      <c r="S1428" s="17"/>
      <c r="T1428" s="17"/>
      <c r="U1428" s="17"/>
      <c r="V1428" s="17"/>
      <c r="W1428" s="17"/>
      <c r="X1428" s="17"/>
      <c r="Y1428" s="17"/>
      <c r="Z1428" s="17"/>
      <c r="AA1428" s="17"/>
      <c r="AB1428" s="17"/>
      <c r="AC1428" s="17"/>
      <c r="AD1428" s="17"/>
      <c r="AE1428" s="17"/>
      <c r="AF1428" s="17"/>
      <c r="AG1428" s="17"/>
    </row>
    <row r="1429" spans="2:33" x14ac:dyDescent="0.25">
      <c r="B1429" s="17"/>
      <c r="C1429" s="17"/>
      <c r="D1429" s="17"/>
      <c r="E1429" s="17"/>
      <c r="F1429" s="17"/>
      <c r="G1429" s="17"/>
      <c r="H1429" s="17"/>
      <c r="I1429" s="17"/>
      <c r="J1429" s="17"/>
      <c r="K1429" s="17"/>
      <c r="L1429" s="17"/>
      <c r="M1429" s="17"/>
      <c r="N1429" s="17"/>
      <c r="O1429" s="17"/>
      <c r="P1429" s="17"/>
      <c r="Q1429" s="17"/>
      <c r="R1429" s="17"/>
      <c r="S1429" s="17"/>
      <c r="T1429" s="17"/>
      <c r="U1429" s="17"/>
      <c r="V1429" s="17"/>
      <c r="W1429" s="17"/>
      <c r="X1429" s="17"/>
      <c r="Y1429" s="17"/>
      <c r="Z1429" s="17"/>
      <c r="AA1429" s="17"/>
      <c r="AB1429" s="17"/>
      <c r="AC1429" s="17"/>
      <c r="AD1429" s="17"/>
      <c r="AE1429" s="17"/>
      <c r="AF1429" s="17"/>
      <c r="AG1429" s="17"/>
    </row>
    <row r="1430" spans="2:33" x14ac:dyDescent="0.25">
      <c r="B1430" s="17"/>
      <c r="C1430" s="17"/>
      <c r="D1430" s="17"/>
      <c r="E1430" s="17"/>
      <c r="F1430" s="17"/>
      <c r="G1430" s="17"/>
      <c r="H1430" s="17"/>
      <c r="I1430" s="17"/>
      <c r="J1430" s="17"/>
      <c r="K1430" s="17"/>
      <c r="L1430" s="17"/>
      <c r="M1430" s="17"/>
      <c r="N1430" s="17"/>
      <c r="O1430" s="17"/>
      <c r="P1430" s="17"/>
      <c r="Q1430" s="17"/>
      <c r="R1430" s="17"/>
      <c r="S1430" s="17"/>
      <c r="T1430" s="17"/>
      <c r="U1430" s="17"/>
      <c r="V1430" s="17"/>
      <c r="W1430" s="17"/>
      <c r="X1430" s="17"/>
      <c r="Y1430" s="17"/>
      <c r="Z1430" s="17"/>
      <c r="AA1430" s="17"/>
      <c r="AB1430" s="17"/>
      <c r="AC1430" s="17"/>
      <c r="AD1430" s="17"/>
      <c r="AE1430" s="17"/>
      <c r="AF1430" s="17"/>
      <c r="AG1430" s="17"/>
    </row>
    <row r="1431" spans="2:33" x14ac:dyDescent="0.25">
      <c r="B1431" s="17"/>
      <c r="C1431" s="17"/>
      <c r="D1431" s="17"/>
      <c r="E1431" s="17"/>
      <c r="F1431" s="17"/>
      <c r="G1431" s="17"/>
      <c r="H1431" s="17"/>
      <c r="I1431" s="17"/>
      <c r="J1431" s="17"/>
      <c r="K1431" s="17"/>
      <c r="L1431" s="17"/>
      <c r="M1431" s="17"/>
      <c r="N1431" s="17"/>
      <c r="O1431" s="17"/>
      <c r="P1431" s="17"/>
      <c r="Q1431" s="17"/>
      <c r="R1431" s="17"/>
      <c r="S1431" s="17"/>
      <c r="T1431" s="17"/>
      <c r="U1431" s="17"/>
      <c r="V1431" s="17"/>
      <c r="W1431" s="17"/>
      <c r="X1431" s="17"/>
      <c r="Y1431" s="17"/>
      <c r="Z1431" s="17"/>
      <c r="AA1431" s="17"/>
      <c r="AB1431" s="17"/>
      <c r="AC1431" s="17"/>
      <c r="AD1431" s="17"/>
      <c r="AE1431" s="17"/>
      <c r="AF1431" s="17"/>
      <c r="AG1431" s="17"/>
    </row>
    <row r="1432" spans="2:33" x14ac:dyDescent="0.25">
      <c r="B1432" s="17"/>
      <c r="C1432" s="17"/>
      <c r="D1432" s="17"/>
      <c r="E1432" s="17"/>
      <c r="F1432" s="17"/>
      <c r="G1432" s="17"/>
      <c r="H1432" s="17"/>
      <c r="I1432" s="17"/>
      <c r="J1432" s="17"/>
      <c r="K1432" s="17"/>
      <c r="L1432" s="17"/>
      <c r="M1432" s="17"/>
      <c r="N1432" s="17"/>
      <c r="O1432" s="17"/>
      <c r="P1432" s="17"/>
      <c r="Q1432" s="17"/>
      <c r="R1432" s="17"/>
      <c r="S1432" s="17"/>
      <c r="T1432" s="17"/>
      <c r="U1432" s="17"/>
      <c r="V1432" s="17"/>
      <c r="W1432" s="17"/>
      <c r="X1432" s="17"/>
      <c r="Y1432" s="17"/>
      <c r="Z1432" s="17"/>
      <c r="AA1432" s="17"/>
      <c r="AB1432" s="17"/>
      <c r="AC1432" s="17"/>
      <c r="AD1432" s="17"/>
      <c r="AE1432" s="17"/>
      <c r="AF1432" s="17"/>
      <c r="AG1432" s="17"/>
    </row>
    <row r="1433" spans="2:33" x14ac:dyDescent="0.25">
      <c r="B1433" s="17"/>
      <c r="C1433" s="17"/>
      <c r="D1433" s="17"/>
      <c r="E1433" s="17"/>
      <c r="F1433" s="17"/>
      <c r="G1433" s="17"/>
      <c r="H1433" s="17"/>
      <c r="I1433" s="17"/>
      <c r="J1433" s="17"/>
      <c r="K1433" s="17"/>
      <c r="L1433" s="17"/>
      <c r="M1433" s="17"/>
      <c r="N1433" s="17"/>
      <c r="O1433" s="17"/>
      <c r="P1433" s="17"/>
      <c r="Q1433" s="17"/>
      <c r="R1433" s="17"/>
      <c r="S1433" s="17"/>
      <c r="T1433" s="17"/>
      <c r="U1433" s="17"/>
      <c r="V1433" s="17"/>
      <c r="W1433" s="17"/>
      <c r="X1433" s="17"/>
      <c r="Y1433" s="17"/>
      <c r="Z1433" s="17"/>
      <c r="AA1433" s="17"/>
      <c r="AB1433" s="17"/>
      <c r="AC1433" s="17"/>
      <c r="AD1433" s="17"/>
      <c r="AE1433" s="17"/>
      <c r="AF1433" s="17"/>
      <c r="AG1433" s="17"/>
    </row>
    <row r="1434" spans="2:33" x14ac:dyDescent="0.25">
      <c r="B1434" s="17"/>
      <c r="C1434" s="17"/>
      <c r="D1434" s="17"/>
      <c r="E1434" s="17"/>
      <c r="F1434" s="17"/>
      <c r="G1434" s="17"/>
      <c r="H1434" s="17"/>
      <c r="I1434" s="17"/>
      <c r="J1434" s="17"/>
      <c r="K1434" s="17"/>
      <c r="L1434" s="17"/>
      <c r="M1434" s="17"/>
      <c r="N1434" s="17"/>
      <c r="O1434" s="17"/>
      <c r="P1434" s="17"/>
      <c r="Q1434" s="17"/>
      <c r="R1434" s="17"/>
      <c r="S1434" s="17"/>
      <c r="T1434" s="17"/>
      <c r="U1434" s="17"/>
      <c r="V1434" s="17"/>
      <c r="W1434" s="17"/>
      <c r="X1434" s="17"/>
      <c r="Y1434" s="17"/>
      <c r="Z1434" s="17"/>
      <c r="AA1434" s="17"/>
      <c r="AB1434" s="17"/>
      <c r="AC1434" s="17"/>
      <c r="AD1434" s="17"/>
      <c r="AE1434" s="17"/>
      <c r="AF1434" s="17"/>
      <c r="AG1434" s="17"/>
    </row>
    <row r="1435" spans="2:33" x14ac:dyDescent="0.25">
      <c r="B1435" s="17"/>
      <c r="C1435" s="17"/>
      <c r="D1435" s="17"/>
      <c r="E1435" s="17"/>
      <c r="F1435" s="17"/>
      <c r="G1435" s="17"/>
      <c r="H1435" s="17"/>
      <c r="I1435" s="17"/>
      <c r="J1435" s="17"/>
      <c r="K1435" s="17"/>
      <c r="L1435" s="17"/>
      <c r="M1435" s="17"/>
      <c r="N1435" s="17"/>
      <c r="O1435" s="17"/>
      <c r="P1435" s="17"/>
      <c r="Q1435" s="17"/>
      <c r="R1435" s="17"/>
      <c r="S1435" s="17"/>
      <c r="T1435" s="17"/>
      <c r="U1435" s="17"/>
      <c r="V1435" s="17"/>
      <c r="W1435" s="17"/>
      <c r="X1435" s="17"/>
      <c r="Y1435" s="17"/>
      <c r="Z1435" s="17"/>
      <c r="AA1435" s="17"/>
      <c r="AB1435" s="17"/>
      <c r="AC1435" s="17"/>
      <c r="AD1435" s="17"/>
      <c r="AE1435" s="17"/>
      <c r="AF1435" s="17"/>
      <c r="AG1435" s="17"/>
    </row>
    <row r="1436" spans="2:33" x14ac:dyDescent="0.25">
      <c r="B1436" s="17"/>
      <c r="C1436" s="17"/>
      <c r="D1436" s="17"/>
      <c r="E1436" s="17"/>
      <c r="F1436" s="17"/>
      <c r="G1436" s="17"/>
      <c r="H1436" s="17"/>
      <c r="I1436" s="17"/>
      <c r="J1436" s="17"/>
      <c r="K1436" s="17"/>
      <c r="L1436" s="17"/>
      <c r="M1436" s="17"/>
      <c r="N1436" s="17"/>
      <c r="O1436" s="17"/>
      <c r="P1436" s="17"/>
      <c r="Q1436" s="17"/>
      <c r="R1436" s="17"/>
      <c r="S1436" s="17"/>
      <c r="T1436" s="17"/>
      <c r="U1436" s="17"/>
      <c r="V1436" s="17"/>
      <c r="W1436" s="17"/>
      <c r="X1436" s="17"/>
      <c r="Y1436" s="17"/>
      <c r="Z1436" s="17"/>
      <c r="AA1436" s="17"/>
      <c r="AB1436" s="17"/>
      <c r="AC1436" s="17"/>
      <c r="AD1436" s="17"/>
      <c r="AE1436" s="17"/>
      <c r="AF1436" s="17"/>
      <c r="AG1436" s="17"/>
    </row>
    <row r="1437" spans="2:33" x14ac:dyDescent="0.25">
      <c r="B1437" s="17"/>
      <c r="C1437" s="17"/>
      <c r="D1437" s="17"/>
      <c r="E1437" s="17"/>
      <c r="F1437" s="17"/>
      <c r="G1437" s="17"/>
      <c r="H1437" s="17"/>
      <c r="I1437" s="17"/>
      <c r="J1437" s="17"/>
      <c r="K1437" s="17"/>
      <c r="L1437" s="17"/>
      <c r="M1437" s="17"/>
      <c r="N1437" s="17"/>
      <c r="O1437" s="17"/>
      <c r="P1437" s="17"/>
      <c r="Q1437" s="17"/>
      <c r="R1437" s="17"/>
      <c r="S1437" s="17"/>
      <c r="T1437" s="17"/>
      <c r="U1437" s="17"/>
      <c r="V1437" s="17"/>
      <c r="W1437" s="17"/>
      <c r="X1437" s="17"/>
      <c r="Y1437" s="17"/>
      <c r="Z1437" s="17"/>
      <c r="AA1437" s="17"/>
      <c r="AB1437" s="17"/>
      <c r="AC1437" s="17"/>
      <c r="AD1437" s="17"/>
      <c r="AE1437" s="17"/>
      <c r="AF1437" s="17"/>
      <c r="AG1437" s="17"/>
    </row>
    <row r="1438" spans="2:33" x14ac:dyDescent="0.25">
      <c r="B1438" s="17"/>
      <c r="C1438" s="17"/>
      <c r="D1438" s="17"/>
      <c r="E1438" s="17"/>
      <c r="F1438" s="17"/>
      <c r="G1438" s="17"/>
      <c r="H1438" s="17"/>
      <c r="I1438" s="17"/>
      <c r="J1438" s="17"/>
      <c r="K1438" s="17"/>
      <c r="L1438" s="17"/>
      <c r="M1438" s="17"/>
      <c r="N1438" s="17"/>
      <c r="O1438" s="17"/>
      <c r="P1438" s="17"/>
      <c r="Q1438" s="17"/>
      <c r="R1438" s="17"/>
      <c r="S1438" s="17"/>
      <c r="T1438" s="17"/>
      <c r="U1438" s="17"/>
      <c r="V1438" s="17"/>
      <c r="W1438" s="17"/>
      <c r="X1438" s="17"/>
      <c r="Y1438" s="17"/>
      <c r="Z1438" s="17"/>
      <c r="AA1438" s="17"/>
      <c r="AB1438" s="17"/>
      <c r="AC1438" s="17"/>
      <c r="AD1438" s="17"/>
      <c r="AE1438" s="17"/>
      <c r="AF1438" s="17"/>
      <c r="AG1438" s="17"/>
    </row>
    <row r="1439" spans="2:33" x14ac:dyDescent="0.25">
      <c r="B1439" s="17"/>
      <c r="C1439" s="17"/>
      <c r="D1439" s="17"/>
      <c r="E1439" s="17"/>
      <c r="F1439" s="17"/>
      <c r="G1439" s="17"/>
      <c r="H1439" s="17"/>
      <c r="I1439" s="17"/>
      <c r="J1439" s="17"/>
      <c r="K1439" s="17"/>
      <c r="L1439" s="17"/>
      <c r="M1439" s="17"/>
      <c r="N1439" s="17"/>
      <c r="O1439" s="17"/>
      <c r="P1439" s="17"/>
      <c r="Q1439" s="17"/>
      <c r="R1439" s="17"/>
      <c r="S1439" s="17"/>
      <c r="T1439" s="17"/>
      <c r="U1439" s="17"/>
      <c r="V1439" s="17"/>
      <c r="W1439" s="17"/>
      <c r="X1439" s="17"/>
      <c r="Y1439" s="17"/>
      <c r="Z1439" s="17"/>
      <c r="AA1439" s="17"/>
      <c r="AB1439" s="17"/>
      <c r="AC1439" s="17"/>
      <c r="AD1439" s="17"/>
      <c r="AE1439" s="17"/>
      <c r="AF1439" s="17"/>
      <c r="AG1439" s="17"/>
    </row>
    <row r="1440" spans="2:33" x14ac:dyDescent="0.25">
      <c r="B1440" s="17"/>
      <c r="C1440" s="17"/>
      <c r="D1440" s="17"/>
      <c r="E1440" s="17"/>
      <c r="F1440" s="17"/>
      <c r="G1440" s="17"/>
      <c r="H1440" s="17"/>
      <c r="I1440" s="17"/>
      <c r="J1440" s="17"/>
      <c r="K1440" s="17"/>
      <c r="L1440" s="17"/>
      <c r="M1440" s="17"/>
      <c r="N1440" s="17"/>
      <c r="O1440" s="17"/>
      <c r="P1440" s="17"/>
      <c r="Q1440" s="17"/>
      <c r="R1440" s="17"/>
      <c r="S1440" s="17"/>
      <c r="T1440" s="17"/>
      <c r="U1440" s="17"/>
      <c r="V1440" s="17"/>
      <c r="W1440" s="17"/>
      <c r="X1440" s="17"/>
      <c r="Y1440" s="17"/>
      <c r="Z1440" s="17"/>
      <c r="AA1440" s="17"/>
      <c r="AB1440" s="17"/>
      <c r="AC1440" s="17"/>
      <c r="AD1440" s="17"/>
      <c r="AE1440" s="17"/>
      <c r="AF1440" s="17"/>
      <c r="AG1440" s="17"/>
    </row>
    <row r="1441" spans="2:33" x14ac:dyDescent="0.25">
      <c r="B1441" s="17"/>
      <c r="C1441" s="17"/>
      <c r="D1441" s="17"/>
      <c r="E1441" s="17"/>
      <c r="F1441" s="17"/>
      <c r="G1441" s="17"/>
      <c r="H1441" s="17"/>
      <c r="I1441" s="17"/>
      <c r="J1441" s="17"/>
      <c r="K1441" s="17"/>
      <c r="L1441" s="17"/>
      <c r="M1441" s="17"/>
      <c r="N1441" s="17"/>
      <c r="O1441" s="17"/>
      <c r="P1441" s="17"/>
      <c r="Q1441" s="17"/>
      <c r="R1441" s="17"/>
      <c r="S1441" s="17"/>
      <c r="T1441" s="17"/>
      <c r="U1441" s="17"/>
      <c r="V1441" s="17"/>
      <c r="W1441" s="17"/>
      <c r="X1441" s="17"/>
      <c r="Y1441" s="17"/>
      <c r="Z1441" s="17"/>
      <c r="AA1441" s="17"/>
      <c r="AB1441" s="17"/>
      <c r="AC1441" s="17"/>
      <c r="AD1441" s="17"/>
      <c r="AE1441" s="17"/>
      <c r="AF1441" s="17"/>
      <c r="AG1441" s="17"/>
    </row>
    <row r="1442" spans="2:33" x14ac:dyDescent="0.25">
      <c r="B1442" s="17"/>
      <c r="C1442" s="17"/>
      <c r="D1442" s="17"/>
      <c r="E1442" s="17"/>
      <c r="F1442" s="17"/>
      <c r="G1442" s="17"/>
      <c r="H1442" s="17"/>
      <c r="I1442" s="17"/>
      <c r="J1442" s="17"/>
      <c r="K1442" s="17"/>
      <c r="L1442" s="17"/>
      <c r="M1442" s="17"/>
      <c r="N1442" s="17"/>
      <c r="O1442" s="17"/>
      <c r="P1442" s="17"/>
      <c r="Q1442" s="17"/>
      <c r="R1442" s="17"/>
      <c r="S1442" s="17"/>
      <c r="T1442" s="17"/>
      <c r="U1442" s="17"/>
      <c r="V1442" s="17"/>
      <c r="W1442" s="17"/>
      <c r="X1442" s="17"/>
      <c r="Y1442" s="17"/>
      <c r="Z1442" s="17"/>
      <c r="AA1442" s="17"/>
      <c r="AB1442" s="17"/>
      <c r="AC1442" s="17"/>
      <c r="AD1442" s="17"/>
      <c r="AE1442" s="17"/>
      <c r="AF1442" s="17"/>
      <c r="AG1442" s="17"/>
    </row>
    <row r="1443" spans="2:33" x14ac:dyDescent="0.25">
      <c r="B1443" s="17"/>
      <c r="C1443" s="17"/>
      <c r="D1443" s="17"/>
      <c r="E1443" s="17"/>
      <c r="F1443" s="17"/>
      <c r="G1443" s="17"/>
      <c r="H1443" s="17"/>
      <c r="I1443" s="17"/>
      <c r="J1443" s="17"/>
      <c r="K1443" s="17"/>
      <c r="L1443" s="17"/>
      <c r="M1443" s="17"/>
      <c r="N1443" s="17"/>
      <c r="O1443" s="17"/>
      <c r="P1443" s="17"/>
      <c r="Q1443" s="17"/>
      <c r="R1443" s="17"/>
      <c r="S1443" s="17"/>
      <c r="T1443" s="17"/>
      <c r="U1443" s="17"/>
      <c r="V1443" s="17"/>
      <c r="W1443" s="17"/>
      <c r="X1443" s="17"/>
      <c r="Y1443" s="17"/>
      <c r="Z1443" s="17"/>
      <c r="AA1443" s="17"/>
      <c r="AB1443" s="17"/>
      <c r="AC1443" s="17"/>
      <c r="AD1443" s="17"/>
      <c r="AE1443" s="17"/>
      <c r="AF1443" s="17"/>
      <c r="AG1443" s="17"/>
    </row>
    <row r="1444" spans="2:33" x14ac:dyDescent="0.25">
      <c r="B1444" s="17"/>
      <c r="C1444" s="17"/>
      <c r="D1444" s="17"/>
      <c r="E1444" s="17"/>
      <c r="F1444" s="17"/>
      <c r="G1444" s="17"/>
      <c r="H1444" s="17"/>
      <c r="I1444" s="17"/>
      <c r="J1444" s="17"/>
      <c r="K1444" s="17"/>
      <c r="L1444" s="17"/>
      <c r="M1444" s="17"/>
      <c r="N1444" s="17"/>
      <c r="O1444" s="17"/>
      <c r="P1444" s="17"/>
      <c r="Q1444" s="17"/>
      <c r="R1444" s="17"/>
      <c r="S1444" s="17"/>
      <c r="T1444" s="17"/>
      <c r="U1444" s="17"/>
      <c r="V1444" s="17"/>
      <c r="W1444" s="17"/>
      <c r="X1444" s="17"/>
      <c r="Y1444" s="17"/>
      <c r="Z1444" s="17"/>
      <c r="AA1444" s="17"/>
      <c r="AB1444" s="17"/>
      <c r="AC1444" s="17"/>
      <c r="AD1444" s="17"/>
      <c r="AE1444" s="17"/>
      <c r="AF1444" s="17"/>
      <c r="AG1444" s="17"/>
    </row>
    <row r="1445" spans="2:33" x14ac:dyDescent="0.25">
      <c r="B1445" s="17"/>
      <c r="C1445" s="17"/>
      <c r="D1445" s="17"/>
      <c r="E1445" s="17"/>
      <c r="F1445" s="17"/>
      <c r="G1445" s="17"/>
      <c r="H1445" s="17"/>
      <c r="I1445" s="17"/>
      <c r="J1445" s="17"/>
      <c r="K1445" s="17"/>
      <c r="L1445" s="17"/>
      <c r="M1445" s="17"/>
      <c r="N1445" s="17"/>
      <c r="O1445" s="17"/>
      <c r="P1445" s="17"/>
      <c r="Q1445" s="17"/>
      <c r="R1445" s="17"/>
      <c r="S1445" s="17"/>
      <c r="T1445" s="17"/>
      <c r="U1445" s="17"/>
      <c r="V1445" s="17"/>
      <c r="W1445" s="17"/>
      <c r="X1445" s="17"/>
      <c r="Y1445" s="17"/>
      <c r="Z1445" s="17"/>
      <c r="AA1445" s="17"/>
      <c r="AB1445" s="17"/>
      <c r="AC1445" s="17"/>
      <c r="AD1445" s="17"/>
      <c r="AE1445" s="17"/>
      <c r="AF1445" s="17"/>
      <c r="AG1445" s="17"/>
    </row>
    <row r="1446" spans="2:33" x14ac:dyDescent="0.25">
      <c r="B1446" s="17"/>
      <c r="C1446" s="17"/>
      <c r="D1446" s="17"/>
      <c r="E1446" s="17"/>
      <c r="F1446" s="17"/>
      <c r="G1446" s="17"/>
      <c r="H1446" s="17"/>
      <c r="I1446" s="17"/>
      <c r="J1446" s="17"/>
      <c r="K1446" s="17"/>
      <c r="L1446" s="17"/>
      <c r="M1446" s="17"/>
      <c r="N1446" s="17"/>
      <c r="O1446" s="17"/>
      <c r="P1446" s="17"/>
      <c r="Q1446" s="17"/>
      <c r="R1446" s="17"/>
      <c r="S1446" s="17"/>
      <c r="T1446" s="17"/>
      <c r="U1446" s="17"/>
      <c r="V1446" s="17"/>
      <c r="W1446" s="17"/>
      <c r="X1446" s="17"/>
      <c r="Y1446" s="17"/>
      <c r="Z1446" s="17"/>
      <c r="AA1446" s="17"/>
      <c r="AB1446" s="17"/>
      <c r="AC1446" s="17"/>
      <c r="AD1446" s="17"/>
      <c r="AE1446" s="17"/>
      <c r="AF1446" s="17"/>
      <c r="AG1446" s="17"/>
    </row>
    <row r="1447" spans="2:33" x14ac:dyDescent="0.25">
      <c r="B1447" s="17"/>
      <c r="C1447" s="17"/>
      <c r="D1447" s="17"/>
      <c r="E1447" s="17"/>
      <c r="F1447" s="17"/>
      <c r="G1447" s="17"/>
      <c r="H1447" s="17"/>
      <c r="I1447" s="17"/>
      <c r="J1447" s="17"/>
      <c r="K1447" s="17"/>
      <c r="L1447" s="17"/>
      <c r="M1447" s="17"/>
      <c r="N1447" s="17"/>
      <c r="O1447" s="17"/>
      <c r="P1447" s="17"/>
      <c r="Q1447" s="17"/>
      <c r="R1447" s="17"/>
      <c r="S1447" s="17"/>
      <c r="T1447" s="17"/>
      <c r="U1447" s="17"/>
      <c r="V1447" s="17"/>
      <c r="W1447" s="17"/>
      <c r="X1447" s="17"/>
      <c r="Y1447" s="17"/>
      <c r="Z1447" s="17"/>
      <c r="AA1447" s="17"/>
      <c r="AB1447" s="17"/>
      <c r="AC1447" s="17"/>
      <c r="AD1447" s="17"/>
      <c r="AE1447" s="17"/>
      <c r="AF1447" s="17"/>
      <c r="AG1447" s="17"/>
    </row>
    <row r="1448" spans="2:33" x14ac:dyDescent="0.25">
      <c r="B1448" s="17"/>
      <c r="C1448" s="17"/>
      <c r="D1448" s="17"/>
      <c r="E1448" s="17"/>
      <c r="F1448" s="17"/>
      <c r="G1448" s="17"/>
      <c r="H1448" s="17"/>
      <c r="I1448" s="17"/>
      <c r="J1448" s="17"/>
      <c r="K1448" s="17"/>
      <c r="L1448" s="17"/>
      <c r="M1448" s="17"/>
      <c r="N1448" s="17"/>
      <c r="O1448" s="17"/>
      <c r="P1448" s="17"/>
      <c r="Q1448" s="17"/>
      <c r="R1448" s="17"/>
      <c r="S1448" s="17"/>
      <c r="T1448" s="17"/>
      <c r="U1448" s="17"/>
      <c r="V1448" s="17"/>
      <c r="W1448" s="17"/>
      <c r="X1448" s="17"/>
      <c r="Y1448" s="17"/>
      <c r="Z1448" s="17"/>
      <c r="AA1448" s="17"/>
      <c r="AB1448" s="17"/>
      <c r="AC1448" s="17"/>
      <c r="AD1448" s="17"/>
      <c r="AE1448" s="17"/>
      <c r="AF1448" s="17"/>
      <c r="AG1448" s="17"/>
    </row>
    <row r="1449" spans="2:33" x14ac:dyDescent="0.25">
      <c r="B1449" s="17"/>
      <c r="C1449" s="17"/>
      <c r="D1449" s="17"/>
      <c r="E1449" s="17"/>
      <c r="F1449" s="17"/>
      <c r="G1449" s="17"/>
      <c r="H1449" s="17"/>
      <c r="I1449" s="17"/>
      <c r="J1449" s="17"/>
      <c r="K1449" s="17"/>
      <c r="L1449" s="17"/>
      <c r="M1449" s="17"/>
      <c r="N1449" s="17"/>
      <c r="O1449" s="17"/>
      <c r="P1449" s="17"/>
      <c r="Q1449" s="17"/>
      <c r="R1449" s="17"/>
      <c r="S1449" s="17"/>
      <c r="T1449" s="17"/>
      <c r="U1449" s="17"/>
      <c r="V1449" s="17"/>
      <c r="W1449" s="17"/>
      <c r="X1449" s="17"/>
      <c r="Y1449" s="17"/>
      <c r="Z1449" s="17"/>
      <c r="AA1449" s="17"/>
      <c r="AB1449" s="17"/>
      <c r="AC1449" s="17"/>
      <c r="AD1449" s="17"/>
      <c r="AE1449" s="17"/>
      <c r="AF1449" s="17"/>
      <c r="AG1449" s="17"/>
    </row>
    <row r="1450" spans="2:33" x14ac:dyDescent="0.25">
      <c r="B1450" s="17"/>
      <c r="C1450" s="17"/>
      <c r="D1450" s="17"/>
      <c r="E1450" s="17"/>
      <c r="F1450" s="17"/>
      <c r="G1450" s="17"/>
      <c r="H1450" s="17"/>
      <c r="I1450" s="17"/>
      <c r="J1450" s="17"/>
      <c r="K1450" s="17"/>
      <c r="L1450" s="17"/>
      <c r="M1450" s="17"/>
      <c r="N1450" s="17"/>
      <c r="O1450" s="17"/>
      <c r="P1450" s="17"/>
      <c r="Q1450" s="17"/>
      <c r="R1450" s="17"/>
      <c r="S1450" s="17"/>
      <c r="T1450" s="17"/>
      <c r="U1450" s="17"/>
      <c r="V1450" s="17"/>
      <c r="W1450" s="17"/>
      <c r="X1450" s="17"/>
      <c r="Y1450" s="17"/>
      <c r="Z1450" s="17"/>
      <c r="AA1450" s="17"/>
      <c r="AB1450" s="17"/>
      <c r="AC1450" s="17"/>
      <c r="AD1450" s="17"/>
      <c r="AE1450" s="17"/>
      <c r="AF1450" s="17"/>
      <c r="AG1450" s="17"/>
    </row>
    <row r="1451" spans="2:33" x14ac:dyDescent="0.25">
      <c r="B1451" s="17"/>
      <c r="C1451" s="17"/>
      <c r="D1451" s="17"/>
      <c r="E1451" s="17"/>
      <c r="F1451" s="17"/>
      <c r="G1451" s="17"/>
      <c r="H1451" s="17"/>
      <c r="I1451" s="17"/>
      <c r="J1451" s="17"/>
      <c r="K1451" s="17"/>
      <c r="L1451" s="17"/>
      <c r="M1451" s="17"/>
      <c r="N1451" s="17"/>
      <c r="O1451" s="17"/>
      <c r="P1451" s="17"/>
      <c r="Q1451" s="17"/>
      <c r="R1451" s="17"/>
      <c r="S1451" s="17"/>
      <c r="T1451" s="17"/>
      <c r="U1451" s="17"/>
      <c r="V1451" s="17"/>
      <c r="W1451" s="17"/>
      <c r="X1451" s="17"/>
      <c r="Y1451" s="17"/>
      <c r="Z1451" s="17"/>
      <c r="AA1451" s="17"/>
      <c r="AB1451" s="17"/>
      <c r="AC1451" s="17"/>
      <c r="AD1451" s="17"/>
      <c r="AE1451" s="17"/>
      <c r="AF1451" s="17"/>
      <c r="AG1451" s="17"/>
    </row>
    <row r="1452" spans="2:33" x14ac:dyDescent="0.25">
      <c r="B1452" s="17"/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  <c r="Z1452" s="17"/>
      <c r="AA1452" s="17"/>
      <c r="AB1452" s="17"/>
      <c r="AC1452" s="17"/>
      <c r="AD1452" s="17"/>
      <c r="AE1452" s="17"/>
      <c r="AF1452" s="17"/>
      <c r="AG1452" s="17"/>
    </row>
    <row r="1453" spans="2:33" x14ac:dyDescent="0.25">
      <c r="B1453" s="17"/>
      <c r="C1453" s="17"/>
      <c r="D1453" s="17"/>
      <c r="E1453" s="17"/>
      <c r="F1453" s="17"/>
      <c r="G1453" s="17"/>
      <c r="H1453" s="17"/>
      <c r="I1453" s="17"/>
      <c r="J1453" s="17"/>
      <c r="K1453" s="17"/>
      <c r="L1453" s="17"/>
      <c r="M1453" s="17"/>
      <c r="N1453" s="17"/>
      <c r="O1453" s="17"/>
      <c r="P1453" s="17"/>
      <c r="Q1453" s="17"/>
      <c r="R1453" s="17"/>
      <c r="S1453" s="17"/>
      <c r="T1453" s="17"/>
      <c r="U1453" s="17"/>
      <c r="V1453" s="17"/>
      <c r="W1453" s="17"/>
      <c r="X1453" s="17"/>
      <c r="Y1453" s="17"/>
      <c r="Z1453" s="17"/>
      <c r="AA1453" s="17"/>
      <c r="AB1453" s="17"/>
      <c r="AC1453" s="17"/>
      <c r="AD1453" s="17"/>
      <c r="AE1453" s="17"/>
      <c r="AF1453" s="17"/>
      <c r="AG1453" s="17"/>
    </row>
    <row r="1454" spans="2:33" x14ac:dyDescent="0.25">
      <c r="B1454" s="17"/>
      <c r="C1454" s="17"/>
      <c r="D1454" s="17"/>
      <c r="E1454" s="17"/>
      <c r="F1454" s="17"/>
      <c r="G1454" s="17"/>
      <c r="H1454" s="17"/>
      <c r="I1454" s="17"/>
      <c r="J1454" s="17"/>
      <c r="K1454" s="17"/>
      <c r="L1454" s="17"/>
      <c r="M1454" s="17"/>
      <c r="N1454" s="17"/>
      <c r="O1454" s="17"/>
      <c r="P1454" s="17"/>
      <c r="Q1454" s="17"/>
      <c r="R1454" s="17"/>
      <c r="S1454" s="17"/>
      <c r="T1454" s="17"/>
      <c r="U1454" s="17"/>
      <c r="V1454" s="17"/>
      <c r="W1454" s="17"/>
      <c r="X1454" s="17"/>
      <c r="Y1454" s="17"/>
      <c r="Z1454" s="17"/>
      <c r="AA1454" s="17"/>
      <c r="AB1454" s="17"/>
      <c r="AC1454" s="17"/>
      <c r="AD1454" s="17"/>
      <c r="AE1454" s="17"/>
      <c r="AF1454" s="17"/>
      <c r="AG1454" s="17"/>
    </row>
    <row r="1455" spans="2:33" x14ac:dyDescent="0.25">
      <c r="B1455" s="17"/>
      <c r="C1455" s="17"/>
      <c r="D1455" s="17"/>
      <c r="E1455" s="17"/>
      <c r="F1455" s="17"/>
      <c r="G1455" s="17"/>
      <c r="H1455" s="17"/>
      <c r="I1455" s="17"/>
      <c r="J1455" s="17"/>
      <c r="K1455" s="17"/>
      <c r="L1455" s="17"/>
      <c r="M1455" s="17"/>
      <c r="N1455" s="17"/>
      <c r="O1455" s="17"/>
      <c r="P1455" s="17"/>
      <c r="Q1455" s="17"/>
      <c r="R1455" s="17"/>
      <c r="S1455" s="17"/>
      <c r="T1455" s="17"/>
      <c r="U1455" s="17"/>
      <c r="V1455" s="17"/>
      <c r="W1455" s="17"/>
      <c r="X1455" s="17"/>
      <c r="Y1455" s="17"/>
      <c r="Z1455" s="17"/>
      <c r="AA1455" s="17"/>
      <c r="AB1455" s="17"/>
      <c r="AC1455" s="17"/>
      <c r="AD1455" s="17"/>
      <c r="AE1455" s="17"/>
      <c r="AF1455" s="17"/>
      <c r="AG1455" s="17"/>
    </row>
    <row r="1456" spans="2:33" x14ac:dyDescent="0.25">
      <c r="B1456" s="17"/>
      <c r="C1456" s="17"/>
      <c r="D1456" s="17"/>
      <c r="E1456" s="17"/>
      <c r="F1456" s="17"/>
      <c r="G1456" s="17"/>
      <c r="H1456" s="17"/>
      <c r="I1456" s="17"/>
      <c r="J1456" s="17"/>
      <c r="K1456" s="17"/>
      <c r="L1456" s="17"/>
      <c r="M1456" s="17"/>
      <c r="N1456" s="17"/>
      <c r="O1456" s="17"/>
      <c r="P1456" s="17"/>
      <c r="Q1456" s="17"/>
      <c r="R1456" s="17"/>
      <c r="S1456" s="17"/>
      <c r="T1456" s="17"/>
      <c r="U1456" s="17"/>
      <c r="V1456" s="17"/>
      <c r="W1456" s="17"/>
      <c r="X1456" s="17"/>
      <c r="Y1456" s="17"/>
      <c r="Z1456" s="17"/>
      <c r="AA1456" s="17"/>
      <c r="AB1456" s="17"/>
      <c r="AC1456" s="17"/>
      <c r="AD1456" s="17"/>
      <c r="AE1456" s="17"/>
      <c r="AF1456" s="17"/>
      <c r="AG1456" s="17"/>
    </row>
    <row r="1457" spans="2:33" x14ac:dyDescent="0.25">
      <c r="B1457" s="17"/>
      <c r="C1457" s="17"/>
      <c r="D1457" s="17"/>
      <c r="E1457" s="17"/>
      <c r="F1457" s="17"/>
      <c r="G1457" s="17"/>
      <c r="H1457" s="17"/>
      <c r="I1457" s="17"/>
      <c r="J1457" s="17"/>
      <c r="K1457" s="17"/>
      <c r="L1457" s="17"/>
      <c r="M1457" s="17"/>
      <c r="N1457" s="17"/>
      <c r="O1457" s="17"/>
      <c r="P1457" s="17"/>
      <c r="Q1457" s="17"/>
      <c r="R1457" s="17"/>
      <c r="S1457" s="17"/>
      <c r="T1457" s="17"/>
      <c r="U1457" s="17"/>
      <c r="V1457" s="17"/>
      <c r="W1457" s="17"/>
      <c r="X1457" s="17"/>
      <c r="Y1457" s="17"/>
      <c r="Z1457" s="17"/>
      <c r="AA1457" s="17"/>
      <c r="AB1457" s="17"/>
      <c r="AC1457" s="17"/>
      <c r="AD1457" s="17"/>
      <c r="AE1457" s="17"/>
      <c r="AF1457" s="17"/>
      <c r="AG1457" s="17"/>
    </row>
    <row r="1458" spans="2:33" x14ac:dyDescent="0.25">
      <c r="B1458" s="17"/>
      <c r="C1458" s="17"/>
      <c r="D1458" s="17"/>
      <c r="E1458" s="17"/>
      <c r="F1458" s="17"/>
      <c r="G1458" s="17"/>
      <c r="H1458" s="17"/>
      <c r="I1458" s="17"/>
      <c r="J1458" s="17"/>
      <c r="K1458" s="17"/>
      <c r="L1458" s="17"/>
      <c r="M1458" s="17"/>
      <c r="N1458" s="17"/>
      <c r="O1458" s="17"/>
      <c r="P1458" s="17"/>
      <c r="Q1458" s="17"/>
      <c r="R1458" s="17"/>
      <c r="S1458" s="17"/>
      <c r="T1458" s="17"/>
      <c r="U1458" s="17"/>
      <c r="V1458" s="17"/>
      <c r="W1458" s="17"/>
      <c r="X1458" s="17"/>
      <c r="Y1458" s="17"/>
      <c r="Z1458" s="17"/>
      <c r="AA1458" s="17"/>
      <c r="AB1458" s="17"/>
      <c r="AC1458" s="17"/>
      <c r="AD1458" s="17"/>
      <c r="AE1458" s="17"/>
      <c r="AF1458" s="17"/>
      <c r="AG1458" s="17"/>
    </row>
    <row r="1459" spans="2:33" x14ac:dyDescent="0.25">
      <c r="B1459" s="17"/>
      <c r="C1459" s="17"/>
      <c r="D1459" s="17"/>
      <c r="E1459" s="17"/>
      <c r="F1459" s="17"/>
      <c r="G1459" s="17"/>
      <c r="H1459" s="17"/>
      <c r="I1459" s="17"/>
      <c r="J1459" s="17"/>
      <c r="K1459" s="17"/>
      <c r="L1459" s="17"/>
      <c r="M1459" s="17"/>
      <c r="N1459" s="17"/>
      <c r="O1459" s="17"/>
      <c r="P1459" s="17"/>
      <c r="Q1459" s="17"/>
      <c r="R1459" s="17"/>
      <c r="S1459" s="17"/>
      <c r="T1459" s="17"/>
      <c r="U1459" s="17"/>
      <c r="V1459" s="17"/>
      <c r="W1459" s="17"/>
      <c r="X1459" s="17"/>
      <c r="Y1459" s="17"/>
      <c r="Z1459" s="17"/>
      <c r="AA1459" s="17"/>
      <c r="AB1459" s="17"/>
      <c r="AC1459" s="17"/>
      <c r="AD1459" s="17"/>
      <c r="AE1459" s="17"/>
      <c r="AF1459" s="17"/>
      <c r="AG1459" s="17"/>
    </row>
    <row r="1460" spans="2:33" x14ac:dyDescent="0.25">
      <c r="B1460" s="17"/>
      <c r="C1460" s="17"/>
      <c r="D1460" s="17"/>
      <c r="E1460" s="17"/>
      <c r="F1460" s="17"/>
      <c r="G1460" s="17"/>
      <c r="H1460" s="17"/>
      <c r="I1460" s="17"/>
      <c r="J1460" s="17"/>
      <c r="K1460" s="17"/>
      <c r="L1460" s="17"/>
      <c r="M1460" s="17"/>
      <c r="N1460" s="17"/>
      <c r="O1460" s="17"/>
      <c r="P1460" s="17"/>
      <c r="Q1460" s="17"/>
      <c r="R1460" s="17"/>
      <c r="S1460" s="17"/>
      <c r="T1460" s="17"/>
      <c r="U1460" s="17"/>
      <c r="V1460" s="17"/>
      <c r="W1460" s="17"/>
      <c r="X1460" s="17"/>
      <c r="Y1460" s="17"/>
      <c r="Z1460" s="17"/>
      <c r="AA1460" s="17"/>
      <c r="AB1460" s="17"/>
      <c r="AC1460" s="17"/>
      <c r="AD1460" s="17"/>
      <c r="AE1460" s="17"/>
      <c r="AF1460" s="17"/>
      <c r="AG1460" s="17"/>
    </row>
    <row r="1461" spans="2:33" x14ac:dyDescent="0.25">
      <c r="B1461" s="17"/>
      <c r="C1461" s="17"/>
      <c r="D1461" s="17"/>
      <c r="E1461" s="17"/>
      <c r="F1461" s="17"/>
      <c r="G1461" s="17"/>
      <c r="H1461" s="17"/>
      <c r="I1461" s="17"/>
      <c r="J1461" s="17"/>
      <c r="K1461" s="17"/>
      <c r="L1461" s="17"/>
      <c r="M1461" s="17"/>
      <c r="N1461" s="17"/>
      <c r="O1461" s="17"/>
      <c r="P1461" s="17"/>
      <c r="Q1461" s="17"/>
      <c r="R1461" s="17"/>
      <c r="S1461" s="17"/>
      <c r="T1461" s="17"/>
      <c r="U1461" s="17"/>
      <c r="V1461" s="17"/>
      <c r="W1461" s="17"/>
      <c r="X1461" s="17"/>
      <c r="Y1461" s="17"/>
      <c r="Z1461" s="17"/>
      <c r="AA1461" s="17"/>
      <c r="AB1461" s="17"/>
      <c r="AC1461" s="17"/>
      <c r="AD1461" s="17"/>
      <c r="AE1461" s="17"/>
      <c r="AF1461" s="17"/>
      <c r="AG1461" s="17"/>
    </row>
    <row r="1462" spans="2:33" x14ac:dyDescent="0.25">
      <c r="B1462" s="17"/>
      <c r="C1462" s="17"/>
      <c r="D1462" s="17"/>
      <c r="E1462" s="17"/>
      <c r="F1462" s="17"/>
      <c r="G1462" s="17"/>
      <c r="H1462" s="17"/>
      <c r="I1462" s="17"/>
      <c r="J1462" s="17"/>
      <c r="K1462" s="17"/>
      <c r="L1462" s="17"/>
      <c r="M1462" s="17"/>
      <c r="N1462" s="17"/>
      <c r="O1462" s="17"/>
      <c r="P1462" s="17"/>
      <c r="Q1462" s="17"/>
      <c r="R1462" s="17"/>
      <c r="S1462" s="17"/>
      <c r="T1462" s="17"/>
      <c r="U1462" s="17"/>
      <c r="V1462" s="17"/>
      <c r="W1462" s="17"/>
      <c r="X1462" s="17"/>
      <c r="Y1462" s="17"/>
      <c r="Z1462" s="17"/>
      <c r="AA1462" s="17"/>
      <c r="AB1462" s="17"/>
      <c r="AC1462" s="17"/>
      <c r="AD1462" s="17"/>
      <c r="AE1462" s="17"/>
      <c r="AF1462" s="17"/>
      <c r="AG1462" s="17"/>
    </row>
    <row r="1463" spans="2:33" x14ac:dyDescent="0.25">
      <c r="B1463" s="17"/>
      <c r="C1463" s="17"/>
      <c r="D1463" s="17"/>
      <c r="E1463" s="17"/>
      <c r="F1463" s="17"/>
      <c r="G1463" s="17"/>
      <c r="H1463" s="17"/>
      <c r="I1463" s="17"/>
      <c r="J1463" s="17"/>
      <c r="K1463" s="17"/>
      <c r="L1463" s="17"/>
      <c r="M1463" s="17"/>
      <c r="N1463" s="17"/>
      <c r="O1463" s="17"/>
      <c r="P1463" s="17"/>
      <c r="Q1463" s="17"/>
      <c r="R1463" s="17"/>
      <c r="S1463" s="17"/>
      <c r="T1463" s="17"/>
      <c r="U1463" s="17"/>
      <c r="V1463" s="17"/>
      <c r="W1463" s="17"/>
      <c r="X1463" s="17"/>
      <c r="Y1463" s="17"/>
      <c r="Z1463" s="17"/>
      <c r="AA1463" s="17"/>
      <c r="AB1463" s="17"/>
      <c r="AC1463" s="17"/>
      <c r="AD1463" s="17"/>
      <c r="AE1463" s="17"/>
      <c r="AF1463" s="17"/>
      <c r="AG1463" s="17"/>
    </row>
    <row r="1464" spans="2:33" x14ac:dyDescent="0.25">
      <c r="B1464" s="17"/>
      <c r="C1464" s="17"/>
      <c r="D1464" s="17"/>
      <c r="E1464" s="17"/>
      <c r="F1464" s="17"/>
      <c r="G1464" s="17"/>
      <c r="H1464" s="17"/>
      <c r="I1464" s="17"/>
      <c r="J1464" s="17"/>
      <c r="K1464" s="17"/>
      <c r="L1464" s="17"/>
      <c r="M1464" s="17"/>
      <c r="N1464" s="17"/>
      <c r="O1464" s="17"/>
      <c r="P1464" s="17"/>
      <c r="Q1464" s="17"/>
      <c r="R1464" s="17"/>
      <c r="S1464" s="17"/>
      <c r="T1464" s="17"/>
      <c r="U1464" s="17"/>
      <c r="V1464" s="17"/>
      <c r="W1464" s="17"/>
      <c r="X1464" s="17"/>
      <c r="Y1464" s="17"/>
      <c r="Z1464" s="17"/>
      <c r="AA1464" s="17"/>
      <c r="AB1464" s="17"/>
      <c r="AC1464" s="17"/>
      <c r="AD1464" s="17"/>
      <c r="AE1464" s="17"/>
      <c r="AF1464" s="17"/>
      <c r="AG1464" s="17"/>
    </row>
    <row r="1465" spans="2:33" x14ac:dyDescent="0.25">
      <c r="B1465" s="17"/>
      <c r="C1465" s="17"/>
      <c r="D1465" s="17"/>
      <c r="E1465" s="17"/>
      <c r="F1465" s="17"/>
      <c r="G1465" s="17"/>
      <c r="H1465" s="17"/>
      <c r="I1465" s="17"/>
      <c r="J1465" s="17"/>
      <c r="K1465" s="17"/>
      <c r="L1465" s="17"/>
      <c r="M1465" s="17"/>
      <c r="N1465" s="17"/>
      <c r="O1465" s="17"/>
      <c r="P1465" s="17"/>
      <c r="Q1465" s="17"/>
      <c r="R1465" s="17"/>
      <c r="S1465" s="17"/>
      <c r="T1465" s="17"/>
      <c r="U1465" s="17"/>
      <c r="V1465" s="17"/>
      <c r="W1465" s="17"/>
      <c r="X1465" s="17"/>
      <c r="Y1465" s="17"/>
      <c r="Z1465" s="17"/>
      <c r="AA1465" s="17"/>
      <c r="AB1465" s="17"/>
      <c r="AC1465" s="17"/>
      <c r="AD1465" s="17"/>
      <c r="AE1465" s="17"/>
      <c r="AF1465" s="17"/>
      <c r="AG1465" s="17"/>
    </row>
    <row r="1466" spans="2:33" x14ac:dyDescent="0.25">
      <c r="B1466" s="17"/>
      <c r="C1466" s="17"/>
      <c r="D1466" s="17"/>
      <c r="E1466" s="17"/>
      <c r="F1466" s="17"/>
      <c r="G1466" s="17"/>
      <c r="H1466" s="17"/>
      <c r="I1466" s="17"/>
      <c r="J1466" s="17"/>
      <c r="K1466" s="17"/>
      <c r="L1466" s="17"/>
      <c r="M1466" s="17"/>
      <c r="N1466" s="17"/>
      <c r="O1466" s="17"/>
      <c r="P1466" s="17"/>
      <c r="Q1466" s="17"/>
      <c r="R1466" s="17"/>
      <c r="S1466" s="17"/>
      <c r="T1466" s="17"/>
      <c r="U1466" s="17"/>
      <c r="V1466" s="17"/>
      <c r="W1466" s="17"/>
      <c r="X1466" s="17"/>
      <c r="Y1466" s="17"/>
      <c r="Z1466" s="17"/>
      <c r="AA1466" s="17"/>
      <c r="AB1466" s="17"/>
      <c r="AC1466" s="17"/>
      <c r="AD1466" s="17"/>
      <c r="AE1466" s="17"/>
      <c r="AF1466" s="17"/>
      <c r="AG1466" s="17"/>
    </row>
    <row r="1467" spans="2:33" x14ac:dyDescent="0.25">
      <c r="B1467" s="17"/>
      <c r="C1467" s="17"/>
      <c r="D1467" s="17"/>
      <c r="E1467" s="17"/>
      <c r="F1467" s="17"/>
      <c r="G1467" s="17"/>
      <c r="H1467" s="17"/>
      <c r="I1467" s="17"/>
      <c r="J1467" s="17"/>
      <c r="K1467" s="17"/>
      <c r="L1467" s="17"/>
      <c r="M1467" s="17"/>
      <c r="N1467" s="17"/>
      <c r="O1467" s="17"/>
      <c r="P1467" s="17"/>
      <c r="Q1467" s="17"/>
      <c r="R1467" s="17"/>
      <c r="S1467" s="17"/>
      <c r="T1467" s="17"/>
      <c r="U1467" s="17"/>
      <c r="V1467" s="17"/>
      <c r="W1467" s="17"/>
      <c r="X1467" s="17"/>
      <c r="Y1467" s="17"/>
      <c r="Z1467" s="17"/>
      <c r="AA1467" s="17"/>
      <c r="AB1467" s="17"/>
      <c r="AC1467" s="17"/>
      <c r="AD1467" s="17"/>
      <c r="AE1467" s="17"/>
      <c r="AF1467" s="17"/>
      <c r="AG1467" s="17"/>
    </row>
    <row r="1468" spans="2:33" x14ac:dyDescent="0.25">
      <c r="B1468" s="17"/>
      <c r="C1468" s="17"/>
      <c r="D1468" s="17"/>
      <c r="E1468" s="17"/>
      <c r="F1468" s="17"/>
      <c r="G1468" s="17"/>
      <c r="H1468" s="17"/>
      <c r="I1468" s="17"/>
      <c r="J1468" s="17"/>
      <c r="K1468" s="17"/>
      <c r="L1468" s="17"/>
      <c r="M1468" s="17"/>
      <c r="N1468" s="17"/>
      <c r="O1468" s="17"/>
      <c r="P1468" s="17"/>
      <c r="Q1468" s="17"/>
      <c r="R1468" s="17"/>
      <c r="S1468" s="17"/>
      <c r="T1468" s="17"/>
      <c r="U1468" s="17"/>
      <c r="V1468" s="17"/>
      <c r="W1468" s="17"/>
      <c r="X1468" s="17"/>
      <c r="Y1468" s="17"/>
      <c r="Z1468" s="17"/>
      <c r="AA1468" s="17"/>
      <c r="AB1468" s="17"/>
      <c r="AC1468" s="17"/>
      <c r="AD1468" s="17"/>
      <c r="AE1468" s="17"/>
      <c r="AF1468" s="17"/>
      <c r="AG1468" s="17"/>
    </row>
    <row r="1469" spans="2:33" x14ac:dyDescent="0.25">
      <c r="B1469" s="17"/>
      <c r="C1469" s="17"/>
      <c r="D1469" s="17"/>
      <c r="E1469" s="17"/>
      <c r="F1469" s="17"/>
      <c r="G1469" s="17"/>
      <c r="H1469" s="17"/>
      <c r="I1469" s="17"/>
      <c r="J1469" s="17"/>
      <c r="K1469" s="17"/>
      <c r="L1469" s="17"/>
      <c r="M1469" s="17"/>
      <c r="N1469" s="17"/>
      <c r="O1469" s="17"/>
      <c r="P1469" s="17"/>
      <c r="Q1469" s="17"/>
      <c r="R1469" s="17"/>
      <c r="S1469" s="17"/>
      <c r="T1469" s="17"/>
      <c r="U1469" s="17"/>
      <c r="V1469" s="17"/>
      <c r="W1469" s="17"/>
      <c r="X1469" s="17"/>
      <c r="Y1469" s="17"/>
      <c r="Z1469" s="17"/>
      <c r="AA1469" s="17"/>
      <c r="AB1469" s="17"/>
      <c r="AC1469" s="17"/>
      <c r="AD1469" s="17"/>
      <c r="AE1469" s="17"/>
      <c r="AF1469" s="17"/>
      <c r="AG1469" s="17"/>
    </row>
    <row r="1470" spans="2:33" x14ac:dyDescent="0.25">
      <c r="B1470" s="17"/>
      <c r="C1470" s="17"/>
      <c r="D1470" s="17"/>
      <c r="E1470" s="17"/>
      <c r="F1470" s="17"/>
      <c r="G1470" s="17"/>
      <c r="H1470" s="17"/>
      <c r="I1470" s="17"/>
      <c r="J1470" s="17"/>
      <c r="K1470" s="17"/>
      <c r="L1470" s="17"/>
      <c r="M1470" s="17"/>
      <c r="N1470" s="17"/>
      <c r="O1470" s="17"/>
      <c r="P1470" s="17"/>
      <c r="Q1470" s="17"/>
      <c r="R1470" s="17"/>
      <c r="S1470" s="17"/>
      <c r="T1470" s="17"/>
      <c r="U1470" s="17"/>
      <c r="V1470" s="17"/>
      <c r="W1470" s="17"/>
      <c r="X1470" s="17"/>
      <c r="Y1470" s="17"/>
      <c r="Z1470" s="17"/>
      <c r="AA1470" s="17"/>
      <c r="AB1470" s="17"/>
      <c r="AC1470" s="17"/>
      <c r="AD1470" s="17"/>
      <c r="AE1470" s="17"/>
      <c r="AF1470" s="17"/>
      <c r="AG1470" s="17"/>
    </row>
    <row r="1471" spans="2:33" x14ac:dyDescent="0.25">
      <c r="B1471" s="17"/>
      <c r="C1471" s="17"/>
      <c r="D1471" s="17"/>
      <c r="E1471" s="17"/>
      <c r="F1471" s="17"/>
      <c r="G1471" s="17"/>
      <c r="H1471" s="17"/>
      <c r="I1471" s="17"/>
      <c r="J1471" s="17"/>
      <c r="K1471" s="17"/>
      <c r="L1471" s="17"/>
      <c r="M1471" s="17"/>
      <c r="N1471" s="17"/>
      <c r="O1471" s="17"/>
      <c r="P1471" s="17"/>
      <c r="Q1471" s="17"/>
      <c r="R1471" s="17"/>
      <c r="S1471" s="17"/>
      <c r="T1471" s="17"/>
      <c r="U1471" s="17"/>
      <c r="V1471" s="17"/>
      <c r="W1471" s="17"/>
      <c r="X1471" s="17"/>
      <c r="Y1471" s="17"/>
      <c r="Z1471" s="17"/>
      <c r="AA1471" s="17"/>
      <c r="AB1471" s="17"/>
      <c r="AC1471" s="17"/>
      <c r="AD1471" s="17"/>
      <c r="AE1471" s="17"/>
      <c r="AF1471" s="17"/>
      <c r="AG1471" s="17"/>
    </row>
    <row r="1472" spans="2:33" x14ac:dyDescent="0.25">
      <c r="B1472" s="17"/>
      <c r="C1472" s="17"/>
      <c r="D1472" s="17"/>
      <c r="E1472" s="17"/>
      <c r="F1472" s="17"/>
      <c r="G1472" s="17"/>
      <c r="H1472" s="17"/>
      <c r="I1472" s="17"/>
      <c r="J1472" s="17"/>
      <c r="K1472" s="17"/>
      <c r="L1472" s="17"/>
      <c r="M1472" s="17"/>
      <c r="N1472" s="17"/>
      <c r="O1472" s="17"/>
      <c r="P1472" s="17"/>
      <c r="Q1472" s="17"/>
      <c r="R1472" s="17"/>
      <c r="S1472" s="17"/>
      <c r="T1472" s="17"/>
      <c r="U1472" s="17"/>
      <c r="V1472" s="17"/>
      <c r="W1472" s="17"/>
      <c r="X1472" s="17"/>
      <c r="Y1472" s="17"/>
      <c r="Z1472" s="17"/>
      <c r="AA1472" s="17"/>
      <c r="AB1472" s="17"/>
      <c r="AC1472" s="17"/>
      <c r="AD1472" s="17"/>
      <c r="AE1472" s="17"/>
      <c r="AF1472" s="17"/>
      <c r="AG1472" s="17"/>
    </row>
    <row r="1473" spans="2:33" x14ac:dyDescent="0.25">
      <c r="B1473" s="17"/>
      <c r="C1473" s="17"/>
      <c r="D1473" s="17"/>
      <c r="E1473" s="17"/>
      <c r="F1473" s="17"/>
      <c r="G1473" s="17"/>
      <c r="H1473" s="17"/>
      <c r="I1473" s="17"/>
      <c r="J1473" s="17"/>
      <c r="K1473" s="17"/>
      <c r="L1473" s="17"/>
      <c r="M1473" s="17"/>
      <c r="N1473" s="17"/>
      <c r="O1473" s="17"/>
      <c r="P1473" s="17"/>
      <c r="Q1473" s="17"/>
      <c r="R1473" s="17"/>
      <c r="S1473" s="17"/>
      <c r="T1473" s="17"/>
      <c r="U1473" s="17"/>
      <c r="V1473" s="17"/>
      <c r="W1473" s="17"/>
      <c r="X1473" s="17"/>
      <c r="Y1473" s="17"/>
      <c r="Z1473" s="17"/>
      <c r="AA1473" s="17"/>
      <c r="AB1473" s="17"/>
      <c r="AC1473" s="17"/>
      <c r="AD1473" s="17"/>
      <c r="AE1473" s="17"/>
      <c r="AF1473" s="17"/>
      <c r="AG1473" s="17"/>
    </row>
    <row r="1474" spans="2:33" x14ac:dyDescent="0.25">
      <c r="B1474" s="17"/>
      <c r="C1474" s="17"/>
      <c r="D1474" s="17"/>
      <c r="E1474" s="17"/>
      <c r="F1474" s="17"/>
      <c r="G1474" s="17"/>
      <c r="H1474" s="17"/>
      <c r="I1474" s="17"/>
      <c r="J1474" s="17"/>
      <c r="K1474" s="17"/>
      <c r="L1474" s="17"/>
      <c r="M1474" s="17"/>
      <c r="N1474" s="17"/>
      <c r="O1474" s="17"/>
      <c r="P1474" s="17"/>
      <c r="Q1474" s="17"/>
      <c r="R1474" s="17"/>
      <c r="S1474" s="17"/>
      <c r="T1474" s="17"/>
      <c r="U1474" s="17"/>
      <c r="V1474" s="17"/>
      <c r="W1474" s="17"/>
      <c r="X1474" s="17"/>
      <c r="Y1474" s="17"/>
      <c r="Z1474" s="17"/>
      <c r="AA1474" s="17"/>
      <c r="AB1474" s="17"/>
      <c r="AC1474" s="17"/>
      <c r="AD1474" s="17"/>
      <c r="AE1474" s="17"/>
      <c r="AF1474" s="17"/>
      <c r="AG1474" s="17"/>
    </row>
    <row r="1475" spans="2:33" x14ac:dyDescent="0.25">
      <c r="B1475" s="17"/>
      <c r="C1475" s="17"/>
      <c r="D1475" s="17"/>
      <c r="E1475" s="17"/>
      <c r="F1475" s="17"/>
      <c r="G1475" s="17"/>
      <c r="H1475" s="17"/>
      <c r="I1475" s="17"/>
      <c r="J1475" s="17"/>
      <c r="K1475" s="17"/>
      <c r="L1475" s="17"/>
      <c r="M1475" s="17"/>
      <c r="N1475" s="17"/>
      <c r="O1475" s="17"/>
      <c r="P1475" s="17"/>
      <c r="Q1475" s="17"/>
      <c r="R1475" s="17"/>
      <c r="S1475" s="17"/>
      <c r="T1475" s="17"/>
      <c r="U1475" s="17"/>
      <c r="V1475" s="17"/>
      <c r="W1475" s="17"/>
      <c r="X1475" s="17"/>
      <c r="Y1475" s="17"/>
      <c r="Z1475" s="17"/>
      <c r="AA1475" s="17"/>
      <c r="AB1475" s="17"/>
      <c r="AC1475" s="17"/>
      <c r="AD1475" s="17"/>
      <c r="AE1475" s="17"/>
      <c r="AF1475" s="17"/>
      <c r="AG1475" s="17"/>
    </row>
    <row r="1476" spans="2:33" x14ac:dyDescent="0.25">
      <c r="B1476" s="17"/>
      <c r="C1476" s="17"/>
      <c r="D1476" s="17"/>
      <c r="E1476" s="17"/>
      <c r="F1476" s="17"/>
      <c r="G1476" s="17"/>
      <c r="H1476" s="17"/>
      <c r="I1476" s="17"/>
      <c r="J1476" s="17"/>
      <c r="K1476" s="17"/>
      <c r="L1476" s="17"/>
      <c r="M1476" s="17"/>
      <c r="N1476" s="17"/>
      <c r="O1476" s="17"/>
      <c r="P1476" s="17"/>
      <c r="Q1476" s="17"/>
      <c r="R1476" s="17"/>
      <c r="S1476" s="17"/>
      <c r="T1476" s="17"/>
      <c r="U1476" s="17"/>
      <c r="V1476" s="17"/>
      <c r="W1476" s="17"/>
      <c r="X1476" s="17"/>
      <c r="Y1476" s="17"/>
      <c r="Z1476" s="17"/>
      <c r="AA1476" s="17"/>
      <c r="AB1476" s="17"/>
      <c r="AC1476" s="17"/>
      <c r="AD1476" s="17"/>
      <c r="AE1476" s="17"/>
      <c r="AF1476" s="17"/>
      <c r="AG1476" s="17"/>
    </row>
    <row r="1477" spans="2:33" x14ac:dyDescent="0.25">
      <c r="B1477" s="17"/>
      <c r="C1477" s="17"/>
      <c r="D1477" s="17"/>
      <c r="E1477" s="17"/>
      <c r="F1477" s="17"/>
      <c r="G1477" s="17"/>
      <c r="H1477" s="17"/>
      <c r="I1477" s="17"/>
      <c r="J1477" s="17"/>
      <c r="K1477" s="17"/>
      <c r="L1477" s="17"/>
      <c r="M1477" s="17"/>
      <c r="N1477" s="17"/>
      <c r="O1477" s="17"/>
      <c r="P1477" s="17"/>
      <c r="Q1477" s="17"/>
      <c r="R1477" s="17"/>
      <c r="S1477" s="17"/>
      <c r="T1477" s="17"/>
      <c r="U1477" s="17"/>
      <c r="V1477" s="17"/>
      <c r="W1477" s="17"/>
      <c r="X1477" s="17"/>
      <c r="Y1477" s="17"/>
      <c r="Z1477" s="17"/>
      <c r="AA1477" s="17"/>
      <c r="AB1477" s="17"/>
      <c r="AC1477" s="17"/>
      <c r="AD1477" s="17"/>
      <c r="AE1477" s="17"/>
      <c r="AF1477" s="17"/>
      <c r="AG1477" s="17"/>
    </row>
    <row r="1478" spans="2:33" x14ac:dyDescent="0.25">
      <c r="B1478" s="17"/>
      <c r="C1478" s="17"/>
      <c r="D1478" s="17"/>
      <c r="E1478" s="17"/>
      <c r="F1478" s="17"/>
      <c r="G1478" s="17"/>
      <c r="H1478" s="17"/>
      <c r="I1478" s="17"/>
      <c r="J1478" s="17"/>
      <c r="K1478" s="17"/>
      <c r="L1478" s="17"/>
      <c r="M1478" s="17"/>
      <c r="N1478" s="17"/>
      <c r="O1478" s="17"/>
      <c r="P1478" s="17"/>
      <c r="Q1478" s="17"/>
      <c r="R1478" s="17"/>
      <c r="S1478" s="17"/>
      <c r="T1478" s="17"/>
      <c r="U1478" s="17"/>
      <c r="V1478" s="17"/>
      <c r="W1478" s="17"/>
      <c r="X1478" s="17"/>
      <c r="Y1478" s="17"/>
      <c r="Z1478" s="17"/>
      <c r="AA1478" s="17"/>
      <c r="AB1478" s="17"/>
      <c r="AC1478" s="17"/>
      <c r="AD1478" s="17"/>
      <c r="AE1478" s="17"/>
      <c r="AF1478" s="17"/>
      <c r="AG1478" s="17"/>
    </row>
    <row r="1479" spans="2:33" x14ac:dyDescent="0.25">
      <c r="B1479" s="17"/>
      <c r="C1479" s="17"/>
      <c r="D1479" s="17"/>
      <c r="E1479" s="17"/>
      <c r="F1479" s="17"/>
      <c r="G1479" s="17"/>
      <c r="H1479" s="17"/>
      <c r="I1479" s="17"/>
      <c r="J1479" s="17"/>
      <c r="K1479" s="17"/>
      <c r="L1479" s="17"/>
      <c r="M1479" s="17"/>
      <c r="N1479" s="17"/>
      <c r="O1479" s="17"/>
      <c r="P1479" s="17"/>
      <c r="Q1479" s="17"/>
      <c r="R1479" s="17"/>
      <c r="S1479" s="17"/>
      <c r="T1479" s="17"/>
      <c r="U1479" s="17"/>
      <c r="V1479" s="17"/>
      <c r="W1479" s="17"/>
      <c r="X1479" s="17"/>
      <c r="Y1479" s="17"/>
      <c r="Z1479" s="17"/>
      <c r="AA1479" s="17"/>
      <c r="AB1479" s="17"/>
      <c r="AC1479" s="17"/>
      <c r="AD1479" s="17"/>
      <c r="AE1479" s="17"/>
      <c r="AF1479" s="17"/>
      <c r="AG1479" s="17"/>
    </row>
    <row r="1480" spans="2:33" x14ac:dyDescent="0.25">
      <c r="B1480" s="17"/>
      <c r="C1480" s="17"/>
      <c r="D1480" s="17"/>
      <c r="E1480" s="17"/>
      <c r="F1480" s="17"/>
      <c r="G1480" s="17"/>
      <c r="H1480" s="17"/>
      <c r="I1480" s="17"/>
      <c r="J1480" s="17"/>
      <c r="K1480" s="17"/>
      <c r="L1480" s="17"/>
      <c r="M1480" s="17"/>
      <c r="N1480" s="17"/>
      <c r="O1480" s="17"/>
      <c r="P1480" s="17"/>
      <c r="Q1480" s="17"/>
      <c r="R1480" s="17"/>
      <c r="S1480" s="17"/>
      <c r="T1480" s="17"/>
      <c r="U1480" s="17"/>
      <c r="V1480" s="17"/>
      <c r="W1480" s="17"/>
      <c r="X1480" s="17"/>
      <c r="Y1480" s="17"/>
      <c r="Z1480" s="17"/>
      <c r="AA1480" s="17"/>
      <c r="AB1480" s="17"/>
      <c r="AC1480" s="17"/>
      <c r="AD1480" s="17"/>
      <c r="AE1480" s="17"/>
      <c r="AF1480" s="17"/>
      <c r="AG1480" s="17"/>
    </row>
    <row r="1481" spans="2:33" x14ac:dyDescent="0.25">
      <c r="B1481" s="17"/>
      <c r="C1481" s="17"/>
      <c r="D1481" s="17"/>
      <c r="E1481" s="17"/>
      <c r="F1481" s="17"/>
      <c r="G1481" s="17"/>
      <c r="H1481" s="17"/>
      <c r="I1481" s="17"/>
      <c r="J1481" s="17"/>
      <c r="K1481" s="17"/>
      <c r="L1481" s="17"/>
      <c r="M1481" s="17"/>
      <c r="N1481" s="17"/>
      <c r="O1481" s="17"/>
      <c r="P1481" s="17"/>
      <c r="Q1481" s="17"/>
      <c r="R1481" s="17"/>
      <c r="S1481" s="17"/>
      <c r="T1481" s="17"/>
      <c r="U1481" s="17"/>
      <c r="V1481" s="17"/>
      <c r="W1481" s="17"/>
      <c r="X1481" s="17"/>
      <c r="Y1481" s="17"/>
      <c r="Z1481" s="17"/>
      <c r="AA1481" s="17"/>
      <c r="AB1481" s="17"/>
      <c r="AC1481" s="17"/>
      <c r="AD1481" s="17"/>
      <c r="AE1481" s="17"/>
      <c r="AF1481" s="17"/>
      <c r="AG1481" s="17"/>
    </row>
    <row r="1482" spans="2:33" x14ac:dyDescent="0.25">
      <c r="B1482" s="17"/>
      <c r="C1482" s="17"/>
      <c r="D1482" s="17"/>
      <c r="E1482" s="17"/>
      <c r="F1482" s="17"/>
      <c r="G1482" s="17"/>
      <c r="H1482" s="17"/>
      <c r="I1482" s="17"/>
      <c r="J1482" s="17"/>
      <c r="K1482" s="17"/>
      <c r="L1482" s="17"/>
      <c r="M1482" s="17"/>
      <c r="N1482" s="17"/>
      <c r="O1482" s="17"/>
      <c r="P1482" s="17"/>
      <c r="Q1482" s="17"/>
      <c r="R1482" s="17"/>
      <c r="S1482" s="17"/>
      <c r="T1482" s="17"/>
      <c r="U1482" s="17"/>
      <c r="V1482" s="17"/>
      <c r="W1482" s="17"/>
      <c r="X1482" s="17"/>
      <c r="Y1482" s="17"/>
      <c r="Z1482" s="17"/>
      <c r="AA1482" s="17"/>
      <c r="AB1482" s="17"/>
      <c r="AC1482" s="17"/>
      <c r="AD1482" s="17"/>
      <c r="AE1482" s="17"/>
      <c r="AF1482" s="17"/>
      <c r="AG1482" s="17"/>
    </row>
    <row r="1483" spans="2:33" x14ac:dyDescent="0.25">
      <c r="B1483" s="17"/>
      <c r="C1483" s="17"/>
      <c r="D1483" s="17"/>
      <c r="E1483" s="17"/>
      <c r="F1483" s="17"/>
      <c r="G1483" s="17"/>
      <c r="H1483" s="17"/>
      <c r="I1483" s="17"/>
      <c r="J1483" s="17"/>
      <c r="K1483" s="17"/>
      <c r="L1483" s="17"/>
      <c r="M1483" s="17"/>
      <c r="N1483" s="17"/>
      <c r="O1483" s="17"/>
      <c r="P1483" s="17"/>
      <c r="Q1483" s="17"/>
      <c r="R1483" s="17"/>
      <c r="S1483" s="17"/>
      <c r="T1483" s="17"/>
      <c r="U1483" s="17"/>
      <c r="V1483" s="17"/>
      <c r="W1483" s="17"/>
      <c r="X1483" s="17"/>
      <c r="Y1483" s="17"/>
      <c r="Z1483" s="17"/>
      <c r="AA1483" s="17"/>
      <c r="AB1483" s="17"/>
      <c r="AC1483" s="17"/>
      <c r="AD1483" s="17"/>
      <c r="AE1483" s="17"/>
      <c r="AF1483" s="17"/>
      <c r="AG1483" s="17"/>
    </row>
    <row r="1484" spans="2:33" x14ac:dyDescent="0.25">
      <c r="B1484" s="17"/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  <c r="Z1484" s="17"/>
      <c r="AA1484" s="17"/>
      <c r="AB1484" s="17"/>
      <c r="AC1484" s="17"/>
      <c r="AD1484" s="17"/>
      <c r="AE1484" s="17"/>
      <c r="AF1484" s="17"/>
      <c r="AG1484" s="17"/>
    </row>
    <row r="1485" spans="2:33" x14ac:dyDescent="0.25">
      <c r="B1485" s="17"/>
      <c r="C1485" s="17"/>
      <c r="D1485" s="17"/>
      <c r="E1485" s="17"/>
      <c r="F1485" s="17"/>
      <c r="G1485" s="17"/>
      <c r="H1485" s="17"/>
      <c r="I1485" s="17"/>
      <c r="J1485" s="17"/>
      <c r="K1485" s="17"/>
      <c r="L1485" s="17"/>
      <c r="M1485" s="17"/>
      <c r="N1485" s="17"/>
      <c r="O1485" s="17"/>
      <c r="P1485" s="17"/>
      <c r="Q1485" s="17"/>
      <c r="R1485" s="17"/>
      <c r="S1485" s="17"/>
      <c r="T1485" s="17"/>
      <c r="U1485" s="17"/>
      <c r="V1485" s="17"/>
      <c r="W1485" s="17"/>
      <c r="X1485" s="17"/>
      <c r="Y1485" s="17"/>
      <c r="Z1485" s="17"/>
      <c r="AA1485" s="17"/>
      <c r="AB1485" s="17"/>
      <c r="AC1485" s="17"/>
      <c r="AD1485" s="17"/>
      <c r="AE1485" s="17"/>
      <c r="AF1485" s="17"/>
      <c r="AG1485" s="17"/>
    </row>
    <row r="1486" spans="2:33" x14ac:dyDescent="0.25">
      <c r="B1486" s="17"/>
      <c r="C1486" s="17"/>
      <c r="D1486" s="17"/>
      <c r="E1486" s="17"/>
      <c r="F1486" s="17"/>
      <c r="G1486" s="17"/>
      <c r="H1486" s="17"/>
      <c r="I1486" s="17"/>
      <c r="J1486" s="17"/>
      <c r="K1486" s="17"/>
      <c r="L1486" s="17"/>
      <c r="M1486" s="17"/>
      <c r="N1486" s="17"/>
      <c r="O1486" s="17"/>
      <c r="P1486" s="17"/>
      <c r="Q1486" s="17"/>
      <c r="R1486" s="17"/>
      <c r="S1486" s="17"/>
      <c r="T1486" s="17"/>
      <c r="U1486" s="17"/>
      <c r="V1486" s="17"/>
      <c r="W1486" s="17"/>
      <c r="X1486" s="17"/>
      <c r="Y1486" s="17"/>
      <c r="Z1486" s="17"/>
      <c r="AA1486" s="17"/>
      <c r="AB1486" s="17"/>
      <c r="AC1486" s="17"/>
      <c r="AD1486" s="17"/>
      <c r="AE1486" s="17"/>
      <c r="AF1486" s="17"/>
      <c r="AG1486" s="17"/>
    </row>
    <row r="1487" spans="2:33" x14ac:dyDescent="0.25">
      <c r="B1487" s="17"/>
      <c r="C1487" s="17"/>
      <c r="D1487" s="17"/>
      <c r="E1487" s="17"/>
      <c r="F1487" s="17"/>
      <c r="G1487" s="17"/>
      <c r="H1487" s="17"/>
      <c r="I1487" s="17"/>
      <c r="J1487" s="17"/>
      <c r="K1487" s="17"/>
      <c r="L1487" s="17"/>
      <c r="M1487" s="17"/>
      <c r="N1487" s="17"/>
      <c r="O1487" s="17"/>
      <c r="P1487" s="17"/>
      <c r="Q1487" s="17"/>
      <c r="R1487" s="17"/>
      <c r="S1487" s="17"/>
      <c r="T1487" s="17"/>
      <c r="U1487" s="17"/>
      <c r="V1487" s="17"/>
      <c r="W1487" s="17"/>
      <c r="X1487" s="17"/>
      <c r="Y1487" s="17"/>
      <c r="Z1487" s="17"/>
      <c r="AA1487" s="17"/>
      <c r="AB1487" s="17"/>
      <c r="AC1487" s="17"/>
      <c r="AD1487" s="17"/>
      <c r="AE1487" s="17"/>
      <c r="AF1487" s="17"/>
      <c r="AG1487" s="17"/>
    </row>
    <row r="1488" spans="2:33" x14ac:dyDescent="0.25">
      <c r="B1488" s="17"/>
      <c r="C1488" s="17"/>
      <c r="D1488" s="17"/>
      <c r="E1488" s="17"/>
      <c r="F1488" s="17"/>
      <c r="G1488" s="17"/>
      <c r="H1488" s="17"/>
      <c r="I1488" s="17"/>
      <c r="J1488" s="17"/>
      <c r="K1488" s="17"/>
      <c r="L1488" s="17"/>
      <c r="M1488" s="17"/>
      <c r="N1488" s="17"/>
      <c r="O1488" s="17"/>
      <c r="P1488" s="17"/>
      <c r="Q1488" s="17"/>
      <c r="R1488" s="17"/>
      <c r="S1488" s="17"/>
      <c r="T1488" s="17"/>
      <c r="U1488" s="17"/>
      <c r="V1488" s="17"/>
      <c r="W1488" s="17"/>
      <c r="X1488" s="17"/>
      <c r="Y1488" s="17"/>
      <c r="Z1488" s="17"/>
      <c r="AA1488" s="17"/>
      <c r="AB1488" s="17"/>
      <c r="AC1488" s="17"/>
      <c r="AD1488" s="17"/>
      <c r="AE1488" s="17"/>
      <c r="AF1488" s="17"/>
      <c r="AG1488" s="17"/>
    </row>
    <row r="1489" spans="2:33" x14ac:dyDescent="0.25">
      <c r="B1489" s="17"/>
      <c r="C1489" s="17"/>
      <c r="D1489" s="17"/>
      <c r="E1489" s="17"/>
      <c r="F1489" s="17"/>
      <c r="G1489" s="17"/>
      <c r="H1489" s="17"/>
      <c r="I1489" s="17"/>
      <c r="J1489" s="17"/>
      <c r="K1489" s="17"/>
      <c r="L1489" s="17"/>
      <c r="M1489" s="17"/>
      <c r="N1489" s="17"/>
      <c r="O1489" s="17"/>
      <c r="P1489" s="17"/>
      <c r="Q1489" s="17"/>
      <c r="R1489" s="17"/>
      <c r="S1489" s="17"/>
      <c r="T1489" s="17"/>
      <c r="U1489" s="17"/>
      <c r="V1489" s="17"/>
      <c r="W1489" s="17"/>
      <c r="X1489" s="17"/>
      <c r="Y1489" s="17"/>
      <c r="Z1489" s="17"/>
      <c r="AA1489" s="17"/>
      <c r="AB1489" s="17"/>
      <c r="AC1489" s="17"/>
      <c r="AD1489" s="17"/>
      <c r="AE1489" s="17"/>
      <c r="AF1489" s="17"/>
      <c r="AG1489" s="17"/>
    </row>
    <row r="1490" spans="2:33" x14ac:dyDescent="0.25">
      <c r="B1490" s="17"/>
      <c r="C1490" s="17"/>
      <c r="D1490" s="17"/>
      <c r="E1490" s="17"/>
      <c r="F1490" s="17"/>
      <c r="G1490" s="17"/>
      <c r="H1490" s="17"/>
      <c r="I1490" s="17"/>
      <c r="J1490" s="17"/>
      <c r="K1490" s="17"/>
      <c r="L1490" s="17"/>
      <c r="M1490" s="17"/>
      <c r="N1490" s="17"/>
      <c r="O1490" s="17"/>
      <c r="P1490" s="17"/>
      <c r="Q1490" s="17"/>
      <c r="R1490" s="17"/>
      <c r="S1490" s="17"/>
      <c r="T1490" s="17"/>
      <c r="U1490" s="17"/>
      <c r="V1490" s="17"/>
      <c r="W1490" s="17"/>
      <c r="X1490" s="17"/>
      <c r="Y1490" s="17"/>
      <c r="Z1490" s="17"/>
      <c r="AA1490" s="17"/>
      <c r="AB1490" s="17"/>
      <c r="AC1490" s="17"/>
      <c r="AD1490" s="17"/>
      <c r="AE1490" s="17"/>
      <c r="AF1490" s="17"/>
      <c r="AG1490" s="17"/>
    </row>
    <row r="1491" spans="2:33" x14ac:dyDescent="0.25">
      <c r="B1491" s="17"/>
      <c r="C1491" s="17"/>
      <c r="D1491" s="17"/>
      <c r="E1491" s="17"/>
      <c r="F1491" s="17"/>
      <c r="G1491" s="17"/>
      <c r="H1491" s="17"/>
      <c r="I1491" s="17"/>
      <c r="J1491" s="17"/>
      <c r="K1491" s="17"/>
      <c r="L1491" s="17"/>
      <c r="M1491" s="17"/>
      <c r="N1491" s="17"/>
      <c r="O1491" s="17"/>
      <c r="P1491" s="17"/>
      <c r="Q1491" s="17"/>
      <c r="R1491" s="17"/>
      <c r="S1491" s="17"/>
      <c r="T1491" s="17"/>
      <c r="U1491" s="17"/>
      <c r="V1491" s="17"/>
      <c r="W1491" s="17"/>
      <c r="X1491" s="17"/>
      <c r="Y1491" s="17"/>
      <c r="Z1491" s="17"/>
      <c r="AA1491" s="17"/>
      <c r="AB1491" s="17"/>
      <c r="AC1491" s="17"/>
      <c r="AD1491" s="17"/>
      <c r="AE1491" s="17"/>
      <c r="AF1491" s="17"/>
      <c r="AG1491" s="17"/>
    </row>
    <row r="1492" spans="2:33" x14ac:dyDescent="0.25">
      <c r="B1492" s="17"/>
      <c r="C1492" s="17"/>
      <c r="D1492" s="17"/>
      <c r="E1492" s="17"/>
      <c r="F1492" s="17"/>
      <c r="G1492" s="17"/>
      <c r="H1492" s="17"/>
      <c r="I1492" s="17"/>
      <c r="J1492" s="17"/>
      <c r="K1492" s="17"/>
      <c r="L1492" s="17"/>
      <c r="M1492" s="17"/>
      <c r="N1492" s="17"/>
      <c r="O1492" s="17"/>
      <c r="P1492" s="17"/>
      <c r="Q1492" s="17"/>
      <c r="R1492" s="17"/>
      <c r="S1492" s="17"/>
      <c r="T1492" s="17"/>
      <c r="U1492" s="17"/>
      <c r="V1492" s="17"/>
      <c r="W1492" s="17"/>
      <c r="X1492" s="17"/>
      <c r="Y1492" s="17"/>
      <c r="Z1492" s="17"/>
      <c r="AA1492" s="17"/>
      <c r="AB1492" s="17"/>
      <c r="AC1492" s="17"/>
      <c r="AD1492" s="17"/>
      <c r="AE1492" s="17"/>
      <c r="AF1492" s="17"/>
      <c r="AG1492" s="17"/>
    </row>
    <row r="1493" spans="2:33" x14ac:dyDescent="0.25">
      <c r="B1493" s="17"/>
      <c r="C1493" s="17"/>
      <c r="D1493" s="17"/>
      <c r="E1493" s="17"/>
      <c r="F1493" s="17"/>
      <c r="G1493" s="17"/>
      <c r="H1493" s="17"/>
      <c r="I1493" s="17"/>
      <c r="J1493" s="17"/>
      <c r="K1493" s="17"/>
      <c r="L1493" s="17"/>
      <c r="M1493" s="17"/>
      <c r="N1493" s="17"/>
      <c r="O1493" s="17"/>
      <c r="P1493" s="17"/>
      <c r="Q1493" s="17"/>
      <c r="R1493" s="17"/>
      <c r="S1493" s="17"/>
      <c r="T1493" s="17"/>
      <c r="U1493" s="17"/>
      <c r="V1493" s="17"/>
      <c r="W1493" s="17"/>
      <c r="X1493" s="17"/>
      <c r="Y1493" s="17"/>
      <c r="Z1493" s="17"/>
      <c r="AA1493" s="17"/>
      <c r="AB1493" s="17"/>
      <c r="AC1493" s="17"/>
      <c r="AD1493" s="17"/>
      <c r="AE1493" s="17"/>
      <c r="AF1493" s="17"/>
      <c r="AG1493" s="17"/>
    </row>
    <row r="1494" spans="2:33" x14ac:dyDescent="0.25">
      <c r="B1494" s="17"/>
      <c r="C1494" s="17"/>
      <c r="D1494" s="17"/>
      <c r="E1494" s="17"/>
      <c r="F1494" s="17"/>
      <c r="G1494" s="17"/>
      <c r="H1494" s="17"/>
      <c r="I1494" s="17"/>
      <c r="J1494" s="17"/>
      <c r="K1494" s="17"/>
      <c r="L1494" s="17"/>
      <c r="M1494" s="17"/>
      <c r="N1494" s="17"/>
      <c r="O1494" s="17"/>
      <c r="P1494" s="17"/>
      <c r="Q1494" s="17"/>
      <c r="R1494" s="17"/>
      <c r="S1494" s="17"/>
      <c r="T1494" s="17"/>
      <c r="U1494" s="17"/>
      <c r="V1494" s="17"/>
      <c r="W1494" s="17"/>
      <c r="X1494" s="17"/>
      <c r="Y1494" s="17"/>
      <c r="Z1494" s="17"/>
      <c r="AA1494" s="17"/>
      <c r="AB1494" s="17"/>
      <c r="AC1494" s="17"/>
      <c r="AD1494" s="17"/>
      <c r="AE1494" s="17"/>
      <c r="AF1494" s="17"/>
      <c r="AG1494" s="17"/>
    </row>
    <row r="1495" spans="2:33" x14ac:dyDescent="0.25">
      <c r="B1495" s="17"/>
      <c r="C1495" s="17"/>
      <c r="D1495" s="17"/>
      <c r="E1495" s="17"/>
      <c r="F1495" s="17"/>
      <c r="G1495" s="17"/>
      <c r="H1495" s="17"/>
      <c r="I1495" s="17"/>
      <c r="J1495" s="17"/>
      <c r="K1495" s="17"/>
      <c r="L1495" s="17"/>
      <c r="M1495" s="17"/>
      <c r="N1495" s="17"/>
      <c r="O1495" s="17"/>
      <c r="P1495" s="17"/>
      <c r="Q1495" s="17"/>
      <c r="R1495" s="17"/>
      <c r="S1495" s="17"/>
      <c r="T1495" s="17"/>
      <c r="U1495" s="17"/>
      <c r="V1495" s="17"/>
      <c r="W1495" s="17"/>
      <c r="X1495" s="17"/>
      <c r="Y1495" s="17"/>
      <c r="Z1495" s="17"/>
      <c r="AA1495" s="17"/>
      <c r="AB1495" s="17"/>
      <c r="AC1495" s="17"/>
      <c r="AD1495" s="17"/>
      <c r="AE1495" s="17"/>
      <c r="AF1495" s="17"/>
      <c r="AG1495" s="17"/>
    </row>
    <row r="1496" spans="2:33" x14ac:dyDescent="0.25">
      <c r="B1496" s="17"/>
      <c r="C1496" s="17"/>
      <c r="D1496" s="17"/>
      <c r="E1496" s="17"/>
      <c r="F1496" s="17"/>
      <c r="G1496" s="17"/>
      <c r="H1496" s="17"/>
      <c r="I1496" s="17"/>
      <c r="J1496" s="17"/>
      <c r="K1496" s="17"/>
      <c r="L1496" s="17"/>
      <c r="M1496" s="17"/>
      <c r="N1496" s="17"/>
      <c r="O1496" s="17"/>
      <c r="P1496" s="17"/>
      <c r="Q1496" s="17"/>
      <c r="R1496" s="17"/>
      <c r="S1496" s="17"/>
      <c r="T1496" s="17"/>
      <c r="U1496" s="17"/>
      <c r="V1496" s="17"/>
      <c r="W1496" s="17"/>
      <c r="X1496" s="17"/>
      <c r="Y1496" s="17"/>
      <c r="Z1496" s="17"/>
      <c r="AA1496" s="17"/>
      <c r="AB1496" s="17"/>
      <c r="AC1496" s="17"/>
      <c r="AD1496" s="17"/>
      <c r="AE1496" s="17"/>
      <c r="AF1496" s="17"/>
      <c r="AG1496" s="17"/>
    </row>
    <row r="1497" spans="2:33" x14ac:dyDescent="0.25">
      <c r="B1497" s="17"/>
      <c r="C1497" s="17"/>
      <c r="D1497" s="17"/>
      <c r="E1497" s="17"/>
      <c r="F1497" s="17"/>
      <c r="G1497" s="17"/>
      <c r="H1497" s="17"/>
      <c r="I1497" s="17"/>
      <c r="J1497" s="17"/>
      <c r="K1497" s="17"/>
      <c r="L1497" s="17"/>
      <c r="M1497" s="17"/>
      <c r="N1497" s="17"/>
      <c r="O1497" s="17"/>
      <c r="P1497" s="17"/>
      <c r="Q1497" s="17"/>
      <c r="R1497" s="17"/>
      <c r="S1497" s="17"/>
      <c r="T1497" s="17"/>
      <c r="U1497" s="17"/>
      <c r="V1497" s="17"/>
      <c r="W1497" s="17"/>
      <c r="X1497" s="17"/>
      <c r="Y1497" s="17"/>
      <c r="Z1497" s="17"/>
      <c r="AA1497" s="17"/>
      <c r="AB1497" s="17"/>
      <c r="AC1497" s="17"/>
      <c r="AD1497" s="17"/>
      <c r="AE1497" s="17"/>
      <c r="AF1497" s="17"/>
      <c r="AG1497" s="17"/>
    </row>
    <row r="1498" spans="2:33" x14ac:dyDescent="0.25">
      <c r="B1498" s="17"/>
      <c r="C1498" s="17"/>
      <c r="D1498" s="17"/>
      <c r="E1498" s="17"/>
      <c r="F1498" s="17"/>
      <c r="G1498" s="17"/>
      <c r="H1498" s="17"/>
      <c r="I1498" s="17"/>
      <c r="J1498" s="17"/>
      <c r="K1498" s="17"/>
      <c r="L1498" s="17"/>
      <c r="M1498" s="17"/>
      <c r="N1498" s="17"/>
      <c r="O1498" s="17"/>
      <c r="P1498" s="17"/>
      <c r="Q1498" s="17"/>
      <c r="R1498" s="17"/>
      <c r="S1498" s="17"/>
      <c r="T1498" s="17"/>
      <c r="U1498" s="17"/>
      <c r="V1498" s="17"/>
      <c r="W1498" s="17"/>
      <c r="X1498" s="17"/>
      <c r="Y1498" s="17"/>
      <c r="Z1498" s="17"/>
      <c r="AA1498" s="17"/>
      <c r="AB1498" s="17"/>
      <c r="AC1498" s="17"/>
      <c r="AD1498" s="17"/>
      <c r="AE1498" s="17"/>
      <c r="AF1498" s="17"/>
      <c r="AG1498" s="17"/>
    </row>
    <row r="1499" spans="2:33" x14ac:dyDescent="0.25">
      <c r="B1499" s="17"/>
      <c r="C1499" s="17"/>
      <c r="D1499" s="17"/>
      <c r="E1499" s="17"/>
      <c r="F1499" s="17"/>
      <c r="G1499" s="17"/>
      <c r="H1499" s="17"/>
      <c r="I1499" s="17"/>
      <c r="J1499" s="17"/>
      <c r="K1499" s="17"/>
      <c r="L1499" s="17"/>
      <c r="M1499" s="17"/>
      <c r="N1499" s="17"/>
      <c r="O1499" s="17"/>
      <c r="P1499" s="17"/>
      <c r="Q1499" s="17"/>
      <c r="R1499" s="17"/>
      <c r="S1499" s="17"/>
      <c r="T1499" s="17"/>
      <c r="U1499" s="17"/>
      <c r="V1499" s="17"/>
      <c r="W1499" s="17"/>
      <c r="X1499" s="17"/>
      <c r="Y1499" s="17"/>
      <c r="Z1499" s="17"/>
      <c r="AA1499" s="17"/>
      <c r="AB1499" s="17"/>
      <c r="AC1499" s="17"/>
      <c r="AD1499" s="17"/>
      <c r="AE1499" s="17"/>
      <c r="AF1499" s="17"/>
      <c r="AG1499" s="17"/>
    </row>
    <row r="1500" spans="2:33" x14ac:dyDescent="0.25">
      <c r="B1500" s="17"/>
      <c r="C1500" s="17"/>
      <c r="D1500" s="17"/>
      <c r="E1500" s="17"/>
      <c r="F1500" s="17"/>
      <c r="G1500" s="17"/>
      <c r="H1500" s="17"/>
      <c r="I1500" s="17"/>
      <c r="J1500" s="17"/>
      <c r="K1500" s="17"/>
      <c r="L1500" s="17"/>
      <c r="M1500" s="17"/>
      <c r="N1500" s="17"/>
      <c r="O1500" s="17"/>
      <c r="P1500" s="17"/>
      <c r="Q1500" s="17"/>
      <c r="R1500" s="17"/>
      <c r="S1500" s="17"/>
      <c r="T1500" s="17"/>
      <c r="U1500" s="17"/>
      <c r="V1500" s="17"/>
      <c r="W1500" s="17"/>
      <c r="X1500" s="17"/>
      <c r="Y1500" s="17"/>
      <c r="Z1500" s="17"/>
      <c r="AA1500" s="17"/>
      <c r="AB1500" s="17"/>
      <c r="AC1500" s="17"/>
      <c r="AD1500" s="17"/>
      <c r="AE1500" s="17"/>
      <c r="AF1500" s="17"/>
      <c r="AG1500" s="17"/>
    </row>
    <row r="1501" spans="2:33" x14ac:dyDescent="0.25">
      <c r="B1501" s="17"/>
      <c r="C1501" s="17"/>
      <c r="D1501" s="17"/>
      <c r="E1501" s="17"/>
      <c r="F1501" s="17"/>
      <c r="G1501" s="17"/>
      <c r="H1501" s="17"/>
      <c r="I1501" s="17"/>
      <c r="J1501" s="17"/>
      <c r="K1501" s="17"/>
      <c r="L1501" s="17"/>
      <c r="M1501" s="17"/>
      <c r="N1501" s="17"/>
      <c r="O1501" s="17"/>
      <c r="P1501" s="17"/>
      <c r="Q1501" s="17"/>
      <c r="R1501" s="17"/>
      <c r="S1501" s="17"/>
      <c r="T1501" s="17"/>
      <c r="U1501" s="17"/>
      <c r="V1501" s="17"/>
      <c r="W1501" s="17"/>
      <c r="X1501" s="17"/>
      <c r="Y1501" s="17"/>
      <c r="Z1501" s="17"/>
      <c r="AA1501" s="17"/>
      <c r="AB1501" s="17"/>
      <c r="AC1501" s="17"/>
      <c r="AD1501" s="17"/>
      <c r="AE1501" s="17"/>
      <c r="AF1501" s="17"/>
      <c r="AG1501" s="17"/>
    </row>
    <row r="1502" spans="2:33" x14ac:dyDescent="0.25">
      <c r="B1502" s="17"/>
      <c r="C1502" s="17"/>
      <c r="D1502" s="17"/>
      <c r="E1502" s="17"/>
      <c r="F1502" s="17"/>
      <c r="G1502" s="17"/>
      <c r="H1502" s="17"/>
      <c r="I1502" s="17"/>
      <c r="J1502" s="17"/>
      <c r="K1502" s="17"/>
      <c r="L1502" s="17"/>
      <c r="M1502" s="17"/>
      <c r="N1502" s="17"/>
      <c r="O1502" s="17"/>
      <c r="P1502" s="17"/>
      <c r="Q1502" s="17"/>
      <c r="R1502" s="17"/>
      <c r="S1502" s="17"/>
      <c r="T1502" s="17"/>
      <c r="U1502" s="17"/>
      <c r="V1502" s="17"/>
      <c r="W1502" s="17"/>
      <c r="X1502" s="17"/>
      <c r="Y1502" s="17"/>
      <c r="Z1502" s="17"/>
      <c r="AA1502" s="17"/>
      <c r="AB1502" s="17"/>
      <c r="AC1502" s="17"/>
      <c r="AD1502" s="17"/>
      <c r="AE1502" s="17"/>
      <c r="AF1502" s="17"/>
      <c r="AG1502" s="17"/>
    </row>
    <row r="1503" spans="2:33" x14ac:dyDescent="0.25">
      <c r="B1503" s="17"/>
      <c r="C1503" s="17"/>
      <c r="D1503" s="17"/>
      <c r="E1503" s="17"/>
      <c r="F1503" s="17"/>
      <c r="G1503" s="17"/>
      <c r="H1503" s="17"/>
      <c r="I1503" s="17"/>
      <c r="J1503" s="17"/>
      <c r="K1503" s="17"/>
      <c r="L1503" s="17"/>
      <c r="M1503" s="17"/>
      <c r="N1503" s="17"/>
      <c r="O1503" s="17"/>
      <c r="P1503" s="17"/>
      <c r="Q1503" s="17"/>
      <c r="R1503" s="17"/>
      <c r="S1503" s="17"/>
      <c r="T1503" s="17"/>
      <c r="U1503" s="17"/>
      <c r="V1503" s="17"/>
      <c r="W1503" s="17"/>
      <c r="X1503" s="17"/>
      <c r="Y1503" s="17"/>
      <c r="Z1503" s="17"/>
      <c r="AA1503" s="17"/>
      <c r="AB1503" s="17"/>
      <c r="AC1503" s="17"/>
      <c r="AD1503" s="17"/>
      <c r="AE1503" s="17"/>
      <c r="AF1503" s="17"/>
      <c r="AG1503" s="17"/>
    </row>
    <row r="1504" spans="2:33" x14ac:dyDescent="0.25">
      <c r="B1504" s="17"/>
      <c r="C1504" s="17"/>
      <c r="D1504" s="17"/>
      <c r="E1504" s="17"/>
      <c r="F1504" s="17"/>
      <c r="G1504" s="17"/>
      <c r="H1504" s="17"/>
      <c r="I1504" s="17"/>
      <c r="J1504" s="17"/>
      <c r="K1504" s="17"/>
      <c r="L1504" s="17"/>
      <c r="M1504" s="17"/>
      <c r="N1504" s="17"/>
      <c r="O1504" s="17"/>
      <c r="P1504" s="17"/>
      <c r="Q1504" s="17"/>
      <c r="R1504" s="17"/>
      <c r="S1504" s="17"/>
      <c r="T1504" s="17"/>
      <c r="U1504" s="17"/>
      <c r="V1504" s="17"/>
      <c r="W1504" s="17"/>
      <c r="X1504" s="17"/>
      <c r="Y1504" s="17"/>
      <c r="Z1504" s="17"/>
      <c r="AA1504" s="17"/>
      <c r="AB1504" s="17"/>
      <c r="AC1504" s="17"/>
      <c r="AD1504" s="17"/>
      <c r="AE1504" s="17"/>
      <c r="AF1504" s="17"/>
      <c r="AG1504" s="17"/>
    </row>
    <row r="1505" spans="2:33" x14ac:dyDescent="0.25">
      <c r="B1505" s="17"/>
      <c r="C1505" s="17"/>
      <c r="D1505" s="17"/>
      <c r="E1505" s="17"/>
      <c r="F1505" s="17"/>
      <c r="G1505" s="17"/>
      <c r="H1505" s="17"/>
      <c r="I1505" s="17"/>
      <c r="J1505" s="17"/>
      <c r="K1505" s="17"/>
      <c r="L1505" s="17"/>
      <c r="M1505" s="17"/>
      <c r="N1505" s="17"/>
      <c r="O1505" s="17"/>
      <c r="P1505" s="17"/>
      <c r="Q1505" s="17"/>
      <c r="R1505" s="17"/>
      <c r="S1505" s="17"/>
      <c r="T1505" s="17"/>
      <c r="U1505" s="17"/>
      <c r="V1505" s="17"/>
      <c r="W1505" s="17"/>
      <c r="X1505" s="17"/>
      <c r="Y1505" s="17"/>
      <c r="Z1505" s="17"/>
      <c r="AA1505" s="17"/>
      <c r="AB1505" s="17"/>
      <c r="AC1505" s="17"/>
      <c r="AD1505" s="17"/>
      <c r="AE1505" s="17"/>
      <c r="AF1505" s="17"/>
      <c r="AG1505" s="17"/>
    </row>
    <row r="1506" spans="2:33" x14ac:dyDescent="0.25">
      <c r="B1506" s="17"/>
      <c r="C1506" s="17"/>
      <c r="D1506" s="17"/>
      <c r="E1506" s="17"/>
      <c r="F1506" s="17"/>
      <c r="G1506" s="17"/>
      <c r="H1506" s="17"/>
      <c r="I1506" s="17"/>
      <c r="J1506" s="17"/>
      <c r="K1506" s="17"/>
      <c r="L1506" s="17"/>
      <c r="M1506" s="17"/>
      <c r="N1506" s="17"/>
      <c r="O1506" s="17"/>
      <c r="P1506" s="17"/>
      <c r="Q1506" s="17"/>
      <c r="R1506" s="17"/>
      <c r="S1506" s="17"/>
      <c r="T1506" s="17"/>
      <c r="U1506" s="17"/>
      <c r="V1506" s="17"/>
      <c r="W1506" s="17"/>
      <c r="X1506" s="17"/>
      <c r="Y1506" s="17"/>
      <c r="Z1506" s="17"/>
      <c r="AA1506" s="17"/>
      <c r="AB1506" s="17"/>
      <c r="AC1506" s="17"/>
      <c r="AD1506" s="17"/>
      <c r="AE1506" s="17"/>
      <c r="AF1506" s="17"/>
      <c r="AG1506" s="17"/>
    </row>
    <row r="1507" spans="2:33" x14ac:dyDescent="0.25">
      <c r="B1507" s="17"/>
      <c r="C1507" s="17"/>
      <c r="D1507" s="17"/>
      <c r="E1507" s="17"/>
      <c r="F1507" s="17"/>
      <c r="G1507" s="17"/>
      <c r="H1507" s="17"/>
      <c r="I1507" s="17"/>
      <c r="J1507" s="17"/>
      <c r="K1507" s="17"/>
      <c r="L1507" s="17"/>
      <c r="M1507" s="17"/>
      <c r="N1507" s="17"/>
      <c r="O1507" s="17"/>
      <c r="P1507" s="17"/>
      <c r="Q1507" s="17"/>
      <c r="R1507" s="17"/>
      <c r="S1507" s="17"/>
      <c r="T1507" s="17"/>
      <c r="U1507" s="17"/>
      <c r="V1507" s="17"/>
      <c r="W1507" s="17"/>
      <c r="X1507" s="17"/>
      <c r="Y1507" s="17"/>
      <c r="Z1507" s="17"/>
      <c r="AA1507" s="17"/>
      <c r="AB1507" s="17"/>
      <c r="AC1507" s="17"/>
      <c r="AD1507" s="17"/>
      <c r="AE1507" s="17"/>
      <c r="AF1507" s="17"/>
      <c r="AG1507" s="17"/>
    </row>
    <row r="1508" spans="2:33" x14ac:dyDescent="0.25">
      <c r="B1508" s="17"/>
      <c r="C1508" s="17"/>
      <c r="D1508" s="17"/>
      <c r="E1508" s="17"/>
      <c r="F1508" s="17"/>
      <c r="G1508" s="17"/>
      <c r="H1508" s="17"/>
      <c r="I1508" s="17"/>
      <c r="J1508" s="17"/>
      <c r="K1508" s="17"/>
      <c r="L1508" s="17"/>
      <c r="M1508" s="17"/>
      <c r="N1508" s="17"/>
      <c r="O1508" s="17"/>
      <c r="P1508" s="17"/>
      <c r="Q1508" s="17"/>
      <c r="R1508" s="17"/>
      <c r="S1508" s="17"/>
      <c r="T1508" s="17"/>
      <c r="U1508" s="17"/>
      <c r="V1508" s="17"/>
      <c r="W1508" s="17"/>
      <c r="X1508" s="17"/>
      <c r="Y1508" s="17"/>
      <c r="Z1508" s="17"/>
      <c r="AA1508" s="17"/>
      <c r="AB1508" s="17"/>
      <c r="AC1508" s="17"/>
      <c r="AD1508" s="17"/>
      <c r="AE1508" s="17"/>
      <c r="AF1508" s="17"/>
      <c r="AG1508" s="17"/>
    </row>
    <row r="1509" spans="2:33" x14ac:dyDescent="0.25">
      <c r="B1509" s="17"/>
      <c r="C1509" s="17"/>
      <c r="D1509" s="17"/>
      <c r="E1509" s="17"/>
      <c r="F1509" s="17"/>
      <c r="G1509" s="17"/>
      <c r="H1509" s="17"/>
      <c r="I1509" s="17"/>
      <c r="J1509" s="17"/>
      <c r="K1509" s="17"/>
      <c r="L1509" s="17"/>
      <c r="M1509" s="17"/>
      <c r="N1509" s="17"/>
      <c r="O1509" s="17"/>
      <c r="P1509" s="17"/>
      <c r="Q1509" s="17"/>
      <c r="R1509" s="17"/>
      <c r="S1509" s="17"/>
      <c r="T1509" s="17"/>
      <c r="U1509" s="17"/>
      <c r="V1509" s="17"/>
      <c r="W1509" s="17"/>
      <c r="X1509" s="17"/>
      <c r="Y1509" s="17"/>
      <c r="Z1509" s="17"/>
      <c r="AA1509" s="17"/>
      <c r="AB1509" s="17"/>
      <c r="AC1509" s="17"/>
      <c r="AD1509" s="17"/>
      <c r="AE1509" s="17"/>
      <c r="AF1509" s="17"/>
      <c r="AG1509" s="17"/>
    </row>
    <row r="1510" spans="2:33" x14ac:dyDescent="0.25">
      <c r="B1510" s="17"/>
      <c r="C1510" s="17"/>
      <c r="D1510" s="17"/>
      <c r="E1510" s="17"/>
      <c r="F1510" s="17"/>
      <c r="G1510" s="17"/>
      <c r="H1510" s="17"/>
      <c r="I1510" s="17"/>
      <c r="J1510" s="17"/>
      <c r="K1510" s="17"/>
      <c r="L1510" s="17"/>
      <c r="M1510" s="17"/>
      <c r="N1510" s="17"/>
      <c r="O1510" s="17"/>
      <c r="P1510" s="17"/>
      <c r="Q1510" s="17"/>
      <c r="R1510" s="17"/>
      <c r="S1510" s="17"/>
      <c r="T1510" s="17"/>
      <c r="U1510" s="17"/>
      <c r="V1510" s="17"/>
      <c r="W1510" s="17"/>
      <c r="X1510" s="17"/>
      <c r="Y1510" s="17"/>
      <c r="Z1510" s="17"/>
      <c r="AA1510" s="17"/>
      <c r="AB1510" s="17"/>
      <c r="AC1510" s="17"/>
      <c r="AD1510" s="17"/>
      <c r="AE1510" s="17"/>
      <c r="AF1510" s="17"/>
      <c r="AG1510" s="17"/>
    </row>
    <row r="1511" spans="2:33" x14ac:dyDescent="0.25">
      <c r="B1511" s="17"/>
      <c r="C1511" s="17"/>
      <c r="D1511" s="17"/>
      <c r="E1511" s="17"/>
      <c r="F1511" s="17"/>
      <c r="G1511" s="17"/>
      <c r="H1511" s="17"/>
      <c r="I1511" s="17"/>
      <c r="J1511" s="17"/>
      <c r="K1511" s="17"/>
      <c r="L1511" s="17"/>
      <c r="M1511" s="17"/>
      <c r="N1511" s="17"/>
      <c r="O1511" s="17"/>
      <c r="P1511" s="17"/>
      <c r="Q1511" s="17"/>
      <c r="R1511" s="17"/>
      <c r="S1511" s="17"/>
      <c r="T1511" s="17"/>
      <c r="U1511" s="17"/>
      <c r="V1511" s="17"/>
      <c r="W1511" s="17"/>
      <c r="X1511" s="17"/>
      <c r="Y1511" s="17"/>
      <c r="Z1511" s="17"/>
      <c r="AA1511" s="17"/>
      <c r="AB1511" s="17"/>
      <c r="AC1511" s="17"/>
      <c r="AD1511" s="17"/>
      <c r="AE1511" s="17"/>
      <c r="AF1511" s="17"/>
      <c r="AG1511" s="17"/>
    </row>
    <row r="1512" spans="2:33" x14ac:dyDescent="0.25">
      <c r="B1512" s="17"/>
      <c r="C1512" s="17"/>
      <c r="D1512" s="17"/>
      <c r="E1512" s="17"/>
      <c r="F1512" s="17"/>
      <c r="G1512" s="17"/>
      <c r="H1512" s="17"/>
      <c r="I1512" s="17"/>
      <c r="J1512" s="17"/>
      <c r="K1512" s="17"/>
      <c r="L1512" s="17"/>
      <c r="M1512" s="17"/>
      <c r="N1512" s="17"/>
      <c r="O1512" s="17"/>
      <c r="P1512" s="17"/>
      <c r="Q1512" s="17"/>
      <c r="R1512" s="17"/>
      <c r="S1512" s="17"/>
      <c r="T1512" s="17"/>
      <c r="U1512" s="17"/>
      <c r="V1512" s="17"/>
      <c r="W1512" s="17"/>
      <c r="X1512" s="17"/>
      <c r="Y1512" s="17"/>
      <c r="Z1512" s="17"/>
      <c r="AA1512" s="17"/>
      <c r="AB1512" s="17"/>
      <c r="AC1512" s="17"/>
      <c r="AD1512" s="17"/>
      <c r="AE1512" s="17"/>
      <c r="AF1512" s="17"/>
      <c r="AG1512" s="17"/>
    </row>
    <row r="1513" spans="2:33" x14ac:dyDescent="0.25">
      <c r="B1513" s="17"/>
      <c r="C1513" s="17"/>
      <c r="D1513" s="17"/>
      <c r="E1513" s="17"/>
      <c r="F1513" s="17"/>
      <c r="G1513" s="17"/>
      <c r="H1513" s="17"/>
      <c r="I1513" s="17"/>
      <c r="J1513" s="17"/>
      <c r="K1513" s="17"/>
      <c r="L1513" s="17"/>
      <c r="M1513" s="17"/>
      <c r="N1513" s="17"/>
      <c r="O1513" s="17"/>
      <c r="P1513" s="17"/>
      <c r="Q1513" s="17"/>
      <c r="R1513" s="17"/>
      <c r="S1513" s="17"/>
      <c r="T1513" s="17"/>
      <c r="U1513" s="17"/>
      <c r="V1513" s="17"/>
      <c r="W1513" s="17"/>
      <c r="X1513" s="17"/>
      <c r="Y1513" s="17"/>
      <c r="Z1513" s="17"/>
      <c r="AA1513" s="17"/>
      <c r="AB1513" s="17"/>
      <c r="AC1513" s="17"/>
      <c r="AD1513" s="17"/>
      <c r="AE1513" s="17"/>
      <c r="AF1513" s="17"/>
      <c r="AG1513" s="17"/>
    </row>
    <row r="1514" spans="2:33" x14ac:dyDescent="0.25">
      <c r="B1514" s="17"/>
      <c r="C1514" s="17"/>
      <c r="D1514" s="17"/>
      <c r="E1514" s="17"/>
      <c r="F1514" s="17"/>
      <c r="G1514" s="17"/>
      <c r="H1514" s="17"/>
      <c r="I1514" s="17"/>
      <c r="J1514" s="17"/>
      <c r="K1514" s="17"/>
      <c r="L1514" s="17"/>
      <c r="M1514" s="17"/>
      <c r="N1514" s="17"/>
      <c r="O1514" s="17"/>
      <c r="P1514" s="17"/>
      <c r="Q1514" s="17"/>
      <c r="R1514" s="17"/>
      <c r="S1514" s="17"/>
      <c r="T1514" s="17"/>
      <c r="U1514" s="17"/>
      <c r="V1514" s="17"/>
      <c r="W1514" s="17"/>
      <c r="X1514" s="17"/>
      <c r="Y1514" s="17"/>
      <c r="Z1514" s="17"/>
      <c r="AA1514" s="17"/>
      <c r="AB1514" s="17"/>
      <c r="AC1514" s="17"/>
      <c r="AD1514" s="17"/>
      <c r="AE1514" s="17"/>
      <c r="AF1514" s="17"/>
      <c r="AG1514" s="17"/>
    </row>
    <row r="1515" spans="2:33" x14ac:dyDescent="0.25">
      <c r="B1515" s="17"/>
      <c r="C1515" s="17"/>
      <c r="D1515" s="17"/>
      <c r="E1515" s="17"/>
      <c r="F1515" s="17"/>
      <c r="G1515" s="17"/>
      <c r="H1515" s="17"/>
      <c r="I1515" s="17"/>
      <c r="J1515" s="17"/>
      <c r="K1515" s="17"/>
      <c r="L1515" s="17"/>
      <c r="M1515" s="17"/>
      <c r="N1515" s="17"/>
      <c r="O1515" s="17"/>
      <c r="P1515" s="17"/>
      <c r="Q1515" s="17"/>
      <c r="R1515" s="17"/>
      <c r="S1515" s="17"/>
      <c r="T1515" s="17"/>
      <c r="U1515" s="17"/>
      <c r="V1515" s="17"/>
      <c r="W1515" s="17"/>
      <c r="X1515" s="17"/>
      <c r="Y1515" s="17"/>
      <c r="Z1515" s="17"/>
      <c r="AA1515" s="17"/>
      <c r="AB1515" s="17"/>
      <c r="AC1515" s="17"/>
      <c r="AD1515" s="17"/>
      <c r="AE1515" s="17"/>
      <c r="AF1515" s="17"/>
      <c r="AG1515" s="17"/>
    </row>
    <row r="1516" spans="2:33" x14ac:dyDescent="0.25">
      <c r="B1516" s="17"/>
      <c r="C1516" s="17"/>
      <c r="D1516" s="17"/>
      <c r="E1516" s="17"/>
      <c r="F1516" s="17"/>
      <c r="G1516" s="17"/>
      <c r="H1516" s="17"/>
      <c r="I1516" s="17"/>
      <c r="J1516" s="17"/>
      <c r="K1516" s="17"/>
      <c r="L1516" s="17"/>
      <c r="M1516" s="17"/>
      <c r="N1516" s="17"/>
      <c r="O1516" s="17"/>
      <c r="P1516" s="17"/>
      <c r="Q1516" s="17"/>
      <c r="R1516" s="17"/>
      <c r="S1516" s="17"/>
      <c r="T1516" s="17"/>
      <c r="U1516" s="17"/>
      <c r="V1516" s="17"/>
      <c r="W1516" s="17"/>
      <c r="X1516" s="17"/>
      <c r="Y1516" s="17"/>
      <c r="Z1516" s="17"/>
      <c r="AA1516" s="17"/>
      <c r="AB1516" s="17"/>
      <c r="AC1516" s="17"/>
      <c r="AD1516" s="17"/>
      <c r="AE1516" s="17"/>
      <c r="AF1516" s="17"/>
      <c r="AG1516" s="17"/>
    </row>
    <row r="1517" spans="2:33" x14ac:dyDescent="0.25">
      <c r="B1517" s="17"/>
      <c r="C1517" s="17"/>
      <c r="D1517" s="17"/>
      <c r="E1517" s="17"/>
      <c r="F1517" s="17"/>
      <c r="G1517" s="17"/>
      <c r="H1517" s="17"/>
      <c r="I1517" s="17"/>
      <c r="J1517" s="17"/>
      <c r="K1517" s="17"/>
      <c r="L1517" s="17"/>
      <c r="M1517" s="17"/>
      <c r="N1517" s="17"/>
      <c r="O1517" s="17"/>
      <c r="P1517" s="17"/>
      <c r="Q1517" s="17"/>
      <c r="R1517" s="17"/>
      <c r="S1517" s="17"/>
      <c r="T1517" s="17"/>
      <c r="U1517" s="17"/>
      <c r="V1517" s="17"/>
      <c r="W1517" s="17"/>
      <c r="X1517" s="17"/>
      <c r="Y1517" s="17"/>
      <c r="Z1517" s="17"/>
      <c r="AA1517" s="17"/>
      <c r="AB1517" s="17"/>
      <c r="AC1517" s="17"/>
      <c r="AD1517" s="17"/>
      <c r="AE1517" s="17"/>
      <c r="AF1517" s="17"/>
      <c r="AG1517" s="17"/>
    </row>
    <row r="1518" spans="2:33" x14ac:dyDescent="0.25">
      <c r="B1518" s="17"/>
      <c r="C1518" s="17"/>
      <c r="D1518" s="17"/>
      <c r="E1518" s="17"/>
      <c r="F1518" s="17"/>
      <c r="G1518" s="17"/>
      <c r="H1518" s="17"/>
      <c r="I1518" s="17"/>
      <c r="J1518" s="17"/>
      <c r="K1518" s="17"/>
      <c r="L1518" s="17"/>
      <c r="M1518" s="17"/>
      <c r="N1518" s="17"/>
      <c r="O1518" s="17"/>
      <c r="P1518" s="17"/>
      <c r="Q1518" s="17"/>
      <c r="R1518" s="17"/>
      <c r="S1518" s="17"/>
      <c r="T1518" s="17"/>
      <c r="U1518" s="17"/>
      <c r="V1518" s="17"/>
      <c r="W1518" s="17"/>
      <c r="X1518" s="17"/>
      <c r="Y1518" s="17"/>
      <c r="Z1518" s="17"/>
      <c r="AA1518" s="17"/>
      <c r="AB1518" s="17"/>
      <c r="AC1518" s="17"/>
      <c r="AD1518" s="17"/>
      <c r="AE1518" s="17"/>
      <c r="AF1518" s="17"/>
      <c r="AG1518" s="17"/>
    </row>
    <row r="1519" spans="2:33" x14ac:dyDescent="0.25">
      <c r="B1519" s="17"/>
      <c r="C1519" s="17"/>
      <c r="D1519" s="17"/>
      <c r="E1519" s="17"/>
      <c r="F1519" s="17"/>
      <c r="G1519" s="17"/>
      <c r="H1519" s="17"/>
      <c r="I1519" s="17"/>
      <c r="J1519" s="17"/>
      <c r="K1519" s="17"/>
      <c r="L1519" s="17"/>
      <c r="M1519" s="17"/>
      <c r="N1519" s="17"/>
      <c r="O1519" s="17"/>
      <c r="P1519" s="17"/>
      <c r="Q1519" s="17"/>
      <c r="R1519" s="17"/>
      <c r="S1519" s="17"/>
      <c r="T1519" s="17"/>
      <c r="U1519" s="17"/>
      <c r="V1519" s="17"/>
      <c r="W1519" s="17"/>
      <c r="X1519" s="17"/>
      <c r="Y1519" s="17"/>
      <c r="Z1519" s="17"/>
      <c r="AA1519" s="17"/>
      <c r="AB1519" s="17"/>
      <c r="AC1519" s="17"/>
      <c r="AD1519" s="17"/>
      <c r="AE1519" s="17"/>
      <c r="AF1519" s="17"/>
      <c r="AG1519" s="17"/>
    </row>
    <row r="1520" spans="2:33" x14ac:dyDescent="0.25">
      <c r="B1520" s="17"/>
      <c r="C1520" s="17"/>
      <c r="D1520" s="17"/>
      <c r="E1520" s="17"/>
      <c r="F1520" s="17"/>
      <c r="G1520" s="17"/>
      <c r="H1520" s="17"/>
      <c r="I1520" s="17"/>
      <c r="J1520" s="17"/>
      <c r="K1520" s="17"/>
      <c r="L1520" s="17"/>
      <c r="M1520" s="17"/>
      <c r="N1520" s="17"/>
      <c r="O1520" s="17"/>
      <c r="P1520" s="17"/>
      <c r="Q1520" s="17"/>
      <c r="R1520" s="17"/>
      <c r="S1520" s="17"/>
      <c r="T1520" s="17"/>
      <c r="U1520" s="17"/>
      <c r="V1520" s="17"/>
      <c r="W1520" s="17"/>
      <c r="X1520" s="17"/>
      <c r="Y1520" s="17"/>
      <c r="Z1520" s="17"/>
      <c r="AA1520" s="17"/>
      <c r="AB1520" s="17"/>
      <c r="AC1520" s="17"/>
      <c r="AD1520" s="17"/>
      <c r="AE1520" s="17"/>
      <c r="AF1520" s="17"/>
      <c r="AG1520" s="17"/>
    </row>
    <row r="1521" spans="2:33" x14ac:dyDescent="0.25">
      <c r="B1521" s="17"/>
      <c r="C1521" s="17"/>
      <c r="D1521" s="17"/>
      <c r="E1521" s="17"/>
      <c r="F1521" s="17"/>
      <c r="G1521" s="17"/>
      <c r="H1521" s="17"/>
      <c r="I1521" s="17"/>
      <c r="J1521" s="17"/>
      <c r="K1521" s="17"/>
      <c r="L1521" s="17"/>
      <c r="M1521" s="17"/>
      <c r="N1521" s="17"/>
      <c r="O1521" s="17"/>
      <c r="P1521" s="17"/>
      <c r="Q1521" s="17"/>
      <c r="R1521" s="17"/>
      <c r="S1521" s="17"/>
      <c r="T1521" s="17"/>
      <c r="U1521" s="17"/>
      <c r="V1521" s="17"/>
      <c r="W1521" s="17"/>
      <c r="X1521" s="17"/>
      <c r="Y1521" s="17"/>
      <c r="Z1521" s="17"/>
      <c r="AA1521" s="17"/>
      <c r="AB1521" s="17"/>
      <c r="AC1521" s="17"/>
      <c r="AD1521" s="17"/>
      <c r="AE1521" s="17"/>
      <c r="AF1521" s="17"/>
      <c r="AG1521" s="17"/>
    </row>
    <row r="1522" spans="2:33" x14ac:dyDescent="0.25">
      <c r="B1522" s="17"/>
      <c r="C1522" s="17"/>
      <c r="D1522" s="17"/>
      <c r="E1522" s="17"/>
      <c r="F1522" s="17"/>
      <c r="G1522" s="17"/>
      <c r="H1522" s="17"/>
      <c r="I1522" s="17"/>
      <c r="J1522" s="17"/>
      <c r="K1522" s="17"/>
      <c r="L1522" s="17"/>
      <c r="M1522" s="17"/>
      <c r="N1522" s="17"/>
      <c r="O1522" s="17"/>
      <c r="P1522" s="17"/>
      <c r="Q1522" s="17"/>
      <c r="R1522" s="17"/>
      <c r="S1522" s="17"/>
      <c r="T1522" s="17"/>
      <c r="U1522" s="17"/>
      <c r="V1522" s="17"/>
      <c r="W1522" s="17"/>
      <c r="X1522" s="17"/>
      <c r="Y1522" s="17"/>
      <c r="Z1522" s="17"/>
      <c r="AA1522" s="17"/>
      <c r="AB1522" s="17"/>
      <c r="AC1522" s="17"/>
      <c r="AD1522" s="17"/>
      <c r="AE1522" s="17"/>
      <c r="AF1522" s="17"/>
      <c r="AG1522" s="17"/>
    </row>
    <row r="1523" spans="2:33" x14ac:dyDescent="0.25">
      <c r="B1523" s="17"/>
      <c r="C1523" s="17"/>
      <c r="D1523" s="17"/>
      <c r="E1523" s="17"/>
      <c r="F1523" s="17"/>
      <c r="G1523" s="17"/>
      <c r="H1523" s="17"/>
      <c r="I1523" s="17"/>
      <c r="J1523" s="17"/>
      <c r="K1523" s="17"/>
      <c r="L1523" s="17"/>
      <c r="M1523" s="17"/>
      <c r="N1523" s="17"/>
      <c r="O1523" s="17"/>
      <c r="P1523" s="17"/>
      <c r="Q1523" s="17"/>
      <c r="R1523" s="17"/>
      <c r="S1523" s="17"/>
      <c r="T1523" s="17"/>
      <c r="U1523" s="17"/>
      <c r="V1523" s="17"/>
      <c r="W1523" s="17"/>
      <c r="X1523" s="17"/>
      <c r="Y1523" s="17"/>
      <c r="Z1523" s="17"/>
      <c r="AA1523" s="17"/>
      <c r="AB1523" s="17"/>
      <c r="AC1523" s="17"/>
      <c r="AD1523" s="17"/>
      <c r="AE1523" s="17"/>
      <c r="AF1523" s="17"/>
      <c r="AG1523" s="17"/>
    </row>
    <row r="1524" spans="2:33" x14ac:dyDescent="0.25">
      <c r="B1524" s="17"/>
      <c r="C1524" s="17"/>
      <c r="D1524" s="17"/>
      <c r="E1524" s="17"/>
      <c r="F1524" s="17"/>
      <c r="G1524" s="17"/>
      <c r="H1524" s="17"/>
      <c r="I1524" s="17"/>
      <c r="J1524" s="17"/>
      <c r="K1524" s="17"/>
      <c r="L1524" s="17"/>
      <c r="M1524" s="17"/>
      <c r="N1524" s="17"/>
      <c r="O1524" s="17"/>
      <c r="P1524" s="17"/>
      <c r="Q1524" s="17"/>
      <c r="R1524" s="17"/>
      <c r="S1524" s="17"/>
      <c r="T1524" s="17"/>
      <c r="U1524" s="17"/>
      <c r="V1524" s="17"/>
      <c r="W1524" s="17"/>
      <c r="X1524" s="17"/>
      <c r="Y1524" s="17"/>
      <c r="Z1524" s="17"/>
      <c r="AA1524" s="17"/>
      <c r="AB1524" s="17"/>
      <c r="AC1524" s="17"/>
      <c r="AD1524" s="17"/>
      <c r="AE1524" s="17"/>
      <c r="AF1524" s="17"/>
      <c r="AG1524" s="17"/>
    </row>
    <row r="1525" spans="2:33" x14ac:dyDescent="0.25">
      <c r="B1525" s="17"/>
      <c r="C1525" s="17"/>
      <c r="D1525" s="17"/>
      <c r="E1525" s="17"/>
      <c r="F1525" s="17"/>
      <c r="G1525" s="17"/>
      <c r="H1525" s="17"/>
      <c r="I1525" s="17"/>
      <c r="J1525" s="17"/>
      <c r="K1525" s="17"/>
      <c r="L1525" s="17"/>
      <c r="M1525" s="17"/>
      <c r="N1525" s="17"/>
      <c r="O1525" s="17"/>
      <c r="P1525" s="17"/>
      <c r="Q1525" s="17"/>
      <c r="R1525" s="17"/>
      <c r="S1525" s="17"/>
      <c r="T1525" s="17"/>
      <c r="U1525" s="17"/>
      <c r="V1525" s="17"/>
      <c r="W1525" s="17"/>
      <c r="X1525" s="17"/>
      <c r="Y1525" s="17"/>
      <c r="Z1525" s="17"/>
      <c r="AA1525" s="17"/>
      <c r="AB1525" s="17"/>
      <c r="AC1525" s="17"/>
      <c r="AD1525" s="17"/>
      <c r="AE1525" s="17"/>
      <c r="AF1525" s="17"/>
      <c r="AG1525" s="17"/>
    </row>
    <row r="1526" spans="2:33" x14ac:dyDescent="0.25">
      <c r="B1526" s="17"/>
      <c r="C1526" s="17"/>
      <c r="D1526" s="17"/>
      <c r="E1526" s="17"/>
      <c r="F1526" s="17"/>
      <c r="G1526" s="17"/>
      <c r="H1526" s="17"/>
      <c r="I1526" s="17"/>
      <c r="J1526" s="17"/>
      <c r="K1526" s="17"/>
      <c r="L1526" s="17"/>
      <c r="M1526" s="17"/>
      <c r="N1526" s="17"/>
      <c r="O1526" s="17"/>
      <c r="P1526" s="17"/>
      <c r="Q1526" s="17"/>
      <c r="R1526" s="17"/>
      <c r="S1526" s="17"/>
      <c r="T1526" s="17"/>
      <c r="U1526" s="17"/>
      <c r="V1526" s="17"/>
      <c r="W1526" s="17"/>
      <c r="X1526" s="17"/>
      <c r="Y1526" s="17"/>
      <c r="Z1526" s="17"/>
      <c r="AA1526" s="17"/>
      <c r="AB1526" s="17"/>
      <c r="AC1526" s="17"/>
      <c r="AD1526" s="17"/>
      <c r="AE1526" s="17"/>
      <c r="AF1526" s="17"/>
      <c r="AG1526" s="17"/>
    </row>
    <row r="1527" spans="2:33" x14ac:dyDescent="0.25">
      <c r="B1527" s="17"/>
      <c r="C1527" s="17"/>
      <c r="D1527" s="17"/>
      <c r="E1527" s="17"/>
      <c r="F1527" s="17"/>
      <c r="G1527" s="17"/>
      <c r="H1527" s="17"/>
      <c r="I1527" s="17"/>
      <c r="J1527" s="17"/>
      <c r="K1527" s="17"/>
      <c r="L1527" s="17"/>
      <c r="M1527" s="17"/>
      <c r="N1527" s="17"/>
      <c r="O1527" s="17"/>
      <c r="P1527" s="17"/>
      <c r="Q1527" s="17"/>
      <c r="R1527" s="17"/>
      <c r="S1527" s="17"/>
      <c r="T1527" s="17"/>
      <c r="U1527" s="17"/>
      <c r="V1527" s="17"/>
      <c r="W1527" s="17"/>
      <c r="X1527" s="17"/>
      <c r="Y1527" s="17"/>
      <c r="Z1527" s="17"/>
      <c r="AA1527" s="17"/>
      <c r="AB1527" s="17"/>
      <c r="AC1527" s="17"/>
      <c r="AD1527" s="17"/>
      <c r="AE1527" s="17"/>
      <c r="AF1527" s="17"/>
      <c r="AG1527" s="17"/>
    </row>
    <row r="1528" spans="2:33" x14ac:dyDescent="0.25">
      <c r="B1528" s="17"/>
      <c r="C1528" s="17"/>
      <c r="D1528" s="17"/>
      <c r="E1528" s="17"/>
      <c r="F1528" s="17"/>
      <c r="G1528" s="17"/>
      <c r="H1528" s="17"/>
      <c r="I1528" s="17"/>
      <c r="J1528" s="17"/>
      <c r="K1528" s="17"/>
      <c r="L1528" s="17"/>
      <c r="M1528" s="17"/>
      <c r="N1528" s="17"/>
      <c r="O1528" s="17"/>
      <c r="P1528" s="17"/>
      <c r="Q1528" s="17"/>
      <c r="R1528" s="17"/>
      <c r="S1528" s="17"/>
      <c r="T1528" s="17"/>
      <c r="U1528" s="17"/>
      <c r="V1528" s="17"/>
      <c r="W1528" s="17"/>
      <c r="X1528" s="17"/>
      <c r="Y1528" s="17"/>
      <c r="Z1528" s="17"/>
      <c r="AA1528" s="17"/>
      <c r="AB1528" s="17"/>
      <c r="AC1528" s="17"/>
      <c r="AD1528" s="17"/>
      <c r="AE1528" s="17"/>
      <c r="AF1528" s="17"/>
      <c r="AG1528" s="17"/>
    </row>
    <row r="1529" spans="2:33" x14ac:dyDescent="0.25">
      <c r="B1529" s="17"/>
      <c r="C1529" s="17"/>
      <c r="D1529" s="17"/>
      <c r="E1529" s="17"/>
      <c r="F1529" s="17"/>
      <c r="G1529" s="17"/>
      <c r="H1529" s="17"/>
      <c r="I1529" s="17"/>
      <c r="J1529" s="17"/>
      <c r="K1529" s="17"/>
      <c r="L1529" s="17"/>
      <c r="M1529" s="17"/>
      <c r="N1529" s="17"/>
      <c r="O1529" s="17"/>
      <c r="P1529" s="17"/>
      <c r="Q1529" s="17"/>
      <c r="R1529" s="17"/>
      <c r="S1529" s="17"/>
      <c r="T1529" s="17"/>
      <c r="U1529" s="17"/>
      <c r="V1529" s="17"/>
      <c r="W1529" s="17"/>
      <c r="X1529" s="17"/>
      <c r="Y1529" s="17"/>
      <c r="Z1529" s="17"/>
      <c r="AA1529" s="17"/>
      <c r="AB1529" s="17"/>
      <c r="AC1529" s="17"/>
      <c r="AD1529" s="17"/>
      <c r="AE1529" s="17"/>
      <c r="AF1529" s="17"/>
      <c r="AG1529" s="17"/>
    </row>
    <row r="1530" spans="2:33" x14ac:dyDescent="0.25">
      <c r="B1530" s="17"/>
      <c r="C1530" s="17"/>
      <c r="D1530" s="17"/>
      <c r="E1530" s="17"/>
      <c r="F1530" s="17"/>
      <c r="G1530" s="17"/>
      <c r="H1530" s="17"/>
      <c r="I1530" s="17"/>
      <c r="J1530" s="17"/>
      <c r="K1530" s="17"/>
      <c r="L1530" s="17"/>
      <c r="M1530" s="17"/>
      <c r="N1530" s="17"/>
      <c r="O1530" s="17"/>
      <c r="P1530" s="17"/>
      <c r="Q1530" s="17"/>
      <c r="R1530" s="17"/>
      <c r="S1530" s="17"/>
      <c r="T1530" s="17"/>
      <c r="U1530" s="17"/>
      <c r="V1530" s="17"/>
      <c r="W1530" s="17"/>
      <c r="X1530" s="17"/>
      <c r="Y1530" s="17"/>
      <c r="Z1530" s="17"/>
      <c r="AA1530" s="17"/>
      <c r="AB1530" s="17"/>
      <c r="AC1530" s="17"/>
      <c r="AD1530" s="17"/>
      <c r="AE1530" s="17"/>
      <c r="AF1530" s="17"/>
      <c r="AG1530" s="17"/>
    </row>
    <row r="1531" spans="2:33" x14ac:dyDescent="0.25">
      <c r="B1531" s="17"/>
      <c r="C1531" s="17"/>
      <c r="D1531" s="17"/>
      <c r="E1531" s="17"/>
      <c r="F1531" s="17"/>
      <c r="G1531" s="17"/>
      <c r="H1531" s="17"/>
      <c r="I1531" s="17"/>
      <c r="J1531" s="17"/>
      <c r="K1531" s="17"/>
      <c r="L1531" s="17"/>
      <c r="M1531" s="17"/>
      <c r="N1531" s="17"/>
      <c r="O1531" s="17"/>
      <c r="P1531" s="17"/>
      <c r="Q1531" s="17"/>
      <c r="R1531" s="17"/>
      <c r="S1531" s="17"/>
      <c r="T1531" s="17"/>
      <c r="U1531" s="17"/>
      <c r="V1531" s="17"/>
      <c r="W1531" s="17"/>
      <c r="X1531" s="17"/>
      <c r="Y1531" s="17"/>
      <c r="Z1531" s="17"/>
      <c r="AA1531" s="17"/>
      <c r="AB1531" s="17"/>
      <c r="AC1531" s="17"/>
      <c r="AD1531" s="17"/>
      <c r="AE1531" s="17"/>
      <c r="AF1531" s="17"/>
      <c r="AG1531" s="17"/>
    </row>
    <row r="1532" spans="2:33" x14ac:dyDescent="0.25">
      <c r="B1532" s="17"/>
      <c r="C1532" s="17"/>
      <c r="D1532" s="17"/>
      <c r="E1532" s="17"/>
      <c r="F1532" s="17"/>
      <c r="G1532" s="17"/>
      <c r="H1532" s="17"/>
      <c r="I1532" s="17"/>
      <c r="J1532" s="17"/>
      <c r="K1532" s="17"/>
      <c r="L1532" s="17"/>
      <c r="M1532" s="17"/>
      <c r="N1532" s="17"/>
      <c r="O1532" s="17"/>
      <c r="P1532" s="17"/>
      <c r="Q1532" s="17"/>
      <c r="R1532" s="17"/>
      <c r="S1532" s="17"/>
      <c r="T1532" s="17"/>
      <c r="U1532" s="17"/>
      <c r="V1532" s="17"/>
      <c r="W1532" s="17"/>
      <c r="X1532" s="17"/>
      <c r="Y1532" s="17"/>
      <c r="Z1532" s="17"/>
      <c r="AA1532" s="17"/>
      <c r="AB1532" s="17"/>
      <c r="AC1532" s="17"/>
      <c r="AD1532" s="17"/>
      <c r="AE1532" s="17"/>
      <c r="AF1532" s="17"/>
      <c r="AG1532" s="17"/>
    </row>
    <row r="1533" spans="2:33" x14ac:dyDescent="0.25">
      <c r="B1533" s="17"/>
      <c r="C1533" s="17"/>
      <c r="D1533" s="17"/>
      <c r="E1533" s="17"/>
      <c r="F1533" s="17"/>
      <c r="G1533" s="17"/>
      <c r="H1533" s="17"/>
      <c r="I1533" s="17"/>
      <c r="J1533" s="17"/>
      <c r="K1533" s="17"/>
      <c r="L1533" s="17"/>
      <c r="M1533" s="17"/>
      <c r="N1533" s="17"/>
      <c r="O1533" s="17"/>
      <c r="P1533" s="17"/>
      <c r="Q1533" s="17"/>
      <c r="R1533" s="17"/>
      <c r="S1533" s="17"/>
      <c r="T1533" s="17"/>
      <c r="U1533" s="17"/>
      <c r="V1533" s="17"/>
      <c r="W1533" s="17"/>
      <c r="X1533" s="17"/>
      <c r="Y1533" s="17"/>
      <c r="Z1533" s="17"/>
      <c r="AA1533" s="17"/>
      <c r="AB1533" s="17"/>
      <c r="AC1533" s="17"/>
      <c r="AD1533" s="17"/>
      <c r="AE1533" s="17"/>
      <c r="AF1533" s="17"/>
      <c r="AG1533" s="17"/>
    </row>
    <row r="1534" spans="2:33" x14ac:dyDescent="0.25">
      <c r="B1534" s="17"/>
      <c r="C1534" s="17"/>
      <c r="D1534" s="17"/>
      <c r="E1534" s="17"/>
      <c r="F1534" s="17"/>
      <c r="G1534" s="17"/>
      <c r="H1534" s="17"/>
      <c r="I1534" s="17"/>
      <c r="J1534" s="17"/>
      <c r="K1534" s="17"/>
      <c r="L1534" s="17"/>
      <c r="M1534" s="17"/>
      <c r="N1534" s="17"/>
      <c r="O1534" s="17"/>
      <c r="P1534" s="17"/>
      <c r="Q1534" s="17"/>
      <c r="R1534" s="17"/>
      <c r="S1534" s="17"/>
      <c r="T1534" s="17"/>
      <c r="U1534" s="17"/>
      <c r="V1534" s="17"/>
      <c r="W1534" s="17"/>
      <c r="X1534" s="17"/>
      <c r="Y1534" s="17"/>
      <c r="Z1534" s="17"/>
      <c r="AA1534" s="17"/>
      <c r="AB1534" s="17"/>
      <c r="AC1534" s="17"/>
      <c r="AD1534" s="17"/>
      <c r="AE1534" s="17"/>
      <c r="AF1534" s="17"/>
      <c r="AG1534" s="17"/>
    </row>
    <row r="1535" spans="2:33" x14ac:dyDescent="0.25">
      <c r="B1535" s="17"/>
      <c r="C1535" s="17"/>
      <c r="D1535" s="17"/>
      <c r="E1535" s="17"/>
      <c r="F1535" s="17"/>
      <c r="G1535" s="17"/>
      <c r="H1535" s="17"/>
      <c r="I1535" s="17"/>
      <c r="J1535" s="17"/>
      <c r="K1535" s="17"/>
      <c r="L1535" s="17"/>
      <c r="M1535" s="17"/>
      <c r="N1535" s="17"/>
      <c r="O1535" s="17"/>
      <c r="P1535" s="17"/>
      <c r="Q1535" s="17"/>
      <c r="R1535" s="17"/>
      <c r="S1535" s="17"/>
      <c r="T1535" s="17"/>
      <c r="U1535" s="17"/>
      <c r="V1535" s="17"/>
      <c r="W1535" s="17"/>
      <c r="X1535" s="17"/>
      <c r="Y1535" s="17"/>
      <c r="Z1535" s="17"/>
      <c r="AA1535" s="17"/>
      <c r="AB1535" s="17"/>
      <c r="AC1535" s="17"/>
      <c r="AD1535" s="17"/>
      <c r="AE1535" s="17"/>
      <c r="AF1535" s="17"/>
      <c r="AG1535" s="17"/>
    </row>
    <row r="1536" spans="2:33" x14ac:dyDescent="0.25">
      <c r="B1536" s="17"/>
      <c r="C1536" s="17"/>
      <c r="D1536" s="17"/>
      <c r="E1536" s="17"/>
      <c r="F1536" s="17"/>
      <c r="G1536" s="17"/>
      <c r="H1536" s="17"/>
      <c r="I1536" s="17"/>
      <c r="J1536" s="17"/>
      <c r="K1536" s="17"/>
      <c r="L1536" s="17"/>
      <c r="M1536" s="17"/>
      <c r="N1536" s="17"/>
      <c r="O1536" s="17"/>
      <c r="P1536" s="17"/>
      <c r="Q1536" s="17"/>
      <c r="R1536" s="17"/>
      <c r="S1536" s="17"/>
      <c r="T1536" s="17"/>
      <c r="U1536" s="17"/>
      <c r="V1536" s="17"/>
      <c r="W1536" s="17"/>
      <c r="X1536" s="17"/>
      <c r="Y1536" s="17"/>
      <c r="Z1536" s="17"/>
      <c r="AA1536" s="17"/>
      <c r="AB1536" s="17"/>
      <c r="AC1536" s="17"/>
      <c r="AD1536" s="17"/>
      <c r="AE1536" s="17"/>
      <c r="AF1536" s="17"/>
      <c r="AG1536" s="17"/>
    </row>
    <row r="1537" spans="2:33" x14ac:dyDescent="0.25">
      <c r="B1537" s="17"/>
      <c r="C1537" s="17"/>
      <c r="D1537" s="17"/>
      <c r="E1537" s="17"/>
      <c r="F1537" s="17"/>
      <c r="G1537" s="17"/>
      <c r="H1537" s="17"/>
      <c r="I1537" s="17"/>
      <c r="J1537" s="17"/>
      <c r="K1537" s="17"/>
      <c r="L1537" s="17"/>
      <c r="M1537" s="17"/>
      <c r="N1537" s="17"/>
      <c r="O1537" s="17"/>
      <c r="P1537" s="17"/>
      <c r="Q1537" s="17"/>
      <c r="R1537" s="17"/>
      <c r="S1537" s="17"/>
      <c r="T1537" s="17"/>
      <c r="U1537" s="17"/>
      <c r="V1537" s="17"/>
      <c r="W1537" s="17"/>
      <c r="X1537" s="17"/>
      <c r="Y1537" s="17"/>
      <c r="Z1537" s="17"/>
      <c r="AA1537" s="17"/>
      <c r="AB1537" s="17"/>
      <c r="AC1537" s="17"/>
      <c r="AD1537" s="17"/>
      <c r="AE1537" s="17"/>
      <c r="AF1537" s="17"/>
      <c r="AG1537" s="17"/>
    </row>
    <row r="1538" spans="2:33" x14ac:dyDescent="0.25">
      <c r="B1538" s="17"/>
      <c r="C1538" s="17"/>
      <c r="D1538" s="17"/>
      <c r="E1538" s="17"/>
      <c r="F1538" s="17"/>
      <c r="G1538" s="17"/>
      <c r="H1538" s="17"/>
      <c r="I1538" s="17"/>
      <c r="J1538" s="17"/>
      <c r="K1538" s="17"/>
      <c r="L1538" s="17"/>
      <c r="M1538" s="17"/>
      <c r="N1538" s="17"/>
      <c r="O1538" s="17"/>
      <c r="P1538" s="17"/>
      <c r="Q1538" s="17"/>
      <c r="R1538" s="17"/>
      <c r="S1538" s="17"/>
      <c r="T1538" s="17"/>
      <c r="U1538" s="17"/>
      <c r="V1538" s="17"/>
      <c r="W1538" s="17"/>
      <c r="X1538" s="17"/>
      <c r="Y1538" s="17"/>
      <c r="Z1538" s="17"/>
      <c r="AA1538" s="17"/>
      <c r="AB1538" s="17"/>
      <c r="AC1538" s="17"/>
      <c r="AD1538" s="17"/>
      <c r="AE1538" s="17"/>
      <c r="AF1538" s="17"/>
      <c r="AG1538" s="17"/>
    </row>
    <row r="1539" spans="2:33" x14ac:dyDescent="0.25">
      <c r="B1539" s="17"/>
      <c r="C1539" s="17"/>
      <c r="D1539" s="17"/>
      <c r="E1539" s="17"/>
      <c r="F1539" s="17"/>
      <c r="G1539" s="17"/>
      <c r="H1539" s="17"/>
      <c r="I1539" s="17"/>
      <c r="J1539" s="17"/>
      <c r="K1539" s="17"/>
      <c r="L1539" s="17"/>
      <c r="M1539" s="17"/>
      <c r="N1539" s="17"/>
      <c r="O1539" s="17"/>
      <c r="P1539" s="17"/>
      <c r="Q1539" s="17"/>
      <c r="R1539" s="17"/>
      <c r="S1539" s="17"/>
      <c r="T1539" s="17"/>
      <c r="U1539" s="17"/>
      <c r="V1539" s="17"/>
      <c r="W1539" s="17"/>
      <c r="X1539" s="17"/>
      <c r="Y1539" s="17"/>
      <c r="Z1539" s="17"/>
      <c r="AA1539" s="17"/>
      <c r="AB1539" s="17"/>
      <c r="AC1539" s="17"/>
      <c r="AD1539" s="17"/>
      <c r="AE1539" s="17"/>
      <c r="AF1539" s="17"/>
      <c r="AG1539" s="17"/>
    </row>
    <row r="1540" spans="2:33" x14ac:dyDescent="0.25">
      <c r="B1540" s="17"/>
      <c r="C1540" s="17"/>
      <c r="D1540" s="17"/>
      <c r="E1540" s="17"/>
      <c r="F1540" s="17"/>
      <c r="G1540" s="17"/>
      <c r="H1540" s="17"/>
      <c r="I1540" s="17"/>
      <c r="J1540" s="17"/>
      <c r="K1540" s="17"/>
      <c r="L1540" s="17"/>
      <c r="M1540" s="17"/>
      <c r="N1540" s="17"/>
      <c r="O1540" s="17"/>
      <c r="P1540" s="17"/>
      <c r="Q1540" s="17"/>
      <c r="R1540" s="17"/>
      <c r="S1540" s="17"/>
      <c r="T1540" s="17"/>
      <c r="U1540" s="17"/>
      <c r="V1540" s="17"/>
      <c r="W1540" s="17"/>
      <c r="X1540" s="17"/>
      <c r="Y1540" s="17"/>
      <c r="Z1540" s="17"/>
      <c r="AA1540" s="17"/>
      <c r="AB1540" s="17"/>
      <c r="AC1540" s="17"/>
      <c r="AD1540" s="17"/>
      <c r="AE1540" s="17"/>
      <c r="AF1540" s="17"/>
      <c r="AG1540" s="17"/>
    </row>
    <row r="1541" spans="2:33" x14ac:dyDescent="0.25">
      <c r="B1541" s="17"/>
      <c r="C1541" s="17"/>
      <c r="D1541" s="17"/>
      <c r="E1541" s="17"/>
      <c r="F1541" s="17"/>
      <c r="G1541" s="17"/>
      <c r="H1541" s="17"/>
      <c r="I1541" s="17"/>
      <c r="J1541" s="17"/>
      <c r="K1541" s="17"/>
      <c r="L1541" s="17"/>
      <c r="M1541" s="17"/>
      <c r="N1541" s="17"/>
      <c r="O1541" s="17"/>
      <c r="P1541" s="17"/>
      <c r="Q1541" s="17"/>
      <c r="R1541" s="17"/>
      <c r="S1541" s="17"/>
      <c r="T1541" s="17"/>
      <c r="U1541" s="17"/>
      <c r="V1541" s="17"/>
      <c r="W1541" s="17"/>
      <c r="X1541" s="17"/>
      <c r="Y1541" s="17"/>
      <c r="Z1541" s="17"/>
      <c r="AA1541" s="17"/>
      <c r="AB1541" s="17"/>
      <c r="AC1541" s="17"/>
      <c r="AD1541" s="17"/>
      <c r="AE1541" s="17"/>
      <c r="AF1541" s="17"/>
      <c r="AG1541" s="17"/>
    </row>
    <row r="1542" spans="2:33" x14ac:dyDescent="0.25">
      <c r="B1542" s="17"/>
      <c r="C1542" s="17"/>
      <c r="D1542" s="17"/>
      <c r="E1542" s="17"/>
      <c r="F1542" s="17"/>
      <c r="G1542" s="17"/>
      <c r="H1542" s="17"/>
      <c r="I1542" s="17"/>
      <c r="J1542" s="17"/>
      <c r="K1542" s="17"/>
      <c r="L1542" s="17"/>
      <c r="M1542" s="17"/>
      <c r="N1542" s="17"/>
      <c r="O1542" s="17"/>
      <c r="P1542" s="17"/>
      <c r="Q1542" s="17"/>
      <c r="R1542" s="17"/>
      <c r="S1542" s="17"/>
      <c r="T1542" s="17"/>
      <c r="U1542" s="17"/>
      <c r="V1542" s="17"/>
      <c r="W1542" s="17"/>
      <c r="X1542" s="17"/>
      <c r="Y1542" s="17"/>
      <c r="Z1542" s="17"/>
      <c r="AA1542" s="17"/>
      <c r="AB1542" s="17"/>
      <c r="AC1542" s="17"/>
      <c r="AD1542" s="17"/>
      <c r="AE1542" s="17"/>
      <c r="AF1542" s="17"/>
      <c r="AG1542" s="17"/>
    </row>
    <row r="1543" spans="2:33" x14ac:dyDescent="0.25">
      <c r="B1543" s="17"/>
      <c r="C1543" s="17"/>
      <c r="D1543" s="17"/>
      <c r="E1543" s="17"/>
      <c r="F1543" s="17"/>
      <c r="G1543" s="17"/>
      <c r="H1543" s="17"/>
      <c r="I1543" s="17"/>
      <c r="J1543" s="17"/>
      <c r="K1543" s="17"/>
      <c r="L1543" s="17"/>
      <c r="M1543" s="17"/>
      <c r="N1543" s="17"/>
      <c r="O1543" s="17"/>
      <c r="P1543" s="17"/>
      <c r="Q1543" s="17"/>
      <c r="R1543" s="17"/>
      <c r="S1543" s="17"/>
      <c r="T1543" s="17"/>
      <c r="U1543" s="17"/>
      <c r="V1543" s="17"/>
      <c r="W1543" s="17"/>
      <c r="X1543" s="17"/>
      <c r="Y1543" s="17"/>
      <c r="Z1543" s="17"/>
      <c r="AA1543" s="17"/>
      <c r="AB1543" s="17"/>
      <c r="AC1543" s="17"/>
      <c r="AD1543" s="17"/>
      <c r="AE1543" s="17"/>
      <c r="AF1543" s="17"/>
      <c r="AG1543" s="17"/>
    </row>
    <row r="1544" spans="2:33" x14ac:dyDescent="0.25">
      <c r="B1544" s="17"/>
      <c r="C1544" s="17"/>
      <c r="D1544" s="17"/>
      <c r="E1544" s="17"/>
      <c r="F1544" s="17"/>
      <c r="G1544" s="17"/>
      <c r="H1544" s="17"/>
      <c r="I1544" s="17"/>
      <c r="J1544" s="17"/>
      <c r="K1544" s="17"/>
      <c r="L1544" s="17"/>
      <c r="M1544" s="17"/>
      <c r="N1544" s="17"/>
      <c r="O1544" s="17"/>
      <c r="P1544" s="17"/>
      <c r="Q1544" s="17"/>
      <c r="R1544" s="17"/>
      <c r="S1544" s="17"/>
      <c r="T1544" s="17"/>
      <c r="U1544" s="17"/>
      <c r="V1544" s="17"/>
      <c r="W1544" s="17"/>
      <c r="X1544" s="17"/>
      <c r="Y1544" s="17"/>
      <c r="Z1544" s="17"/>
      <c r="AA1544" s="17"/>
      <c r="AB1544" s="17"/>
      <c r="AC1544" s="17"/>
      <c r="AD1544" s="17"/>
      <c r="AE1544" s="17"/>
      <c r="AF1544" s="17"/>
      <c r="AG1544" s="17"/>
    </row>
    <row r="1545" spans="2:33" x14ac:dyDescent="0.25">
      <c r="B1545" s="17"/>
      <c r="C1545" s="17"/>
      <c r="D1545" s="17"/>
      <c r="E1545" s="17"/>
      <c r="F1545" s="17"/>
      <c r="G1545" s="17"/>
      <c r="H1545" s="17"/>
      <c r="I1545" s="17"/>
      <c r="J1545" s="17"/>
      <c r="K1545" s="17"/>
      <c r="L1545" s="17"/>
      <c r="M1545" s="17"/>
      <c r="N1545" s="17"/>
      <c r="O1545" s="17"/>
      <c r="P1545" s="17"/>
      <c r="Q1545" s="17"/>
      <c r="R1545" s="17"/>
      <c r="S1545" s="17"/>
      <c r="T1545" s="17"/>
      <c r="U1545" s="17"/>
      <c r="V1545" s="17"/>
      <c r="W1545" s="17"/>
      <c r="X1545" s="17"/>
      <c r="Y1545" s="17"/>
      <c r="Z1545" s="17"/>
      <c r="AA1545" s="17"/>
      <c r="AB1545" s="17"/>
      <c r="AC1545" s="17"/>
      <c r="AD1545" s="17"/>
      <c r="AE1545" s="17"/>
      <c r="AF1545" s="17"/>
      <c r="AG1545" s="17"/>
    </row>
    <row r="1546" spans="2:33" x14ac:dyDescent="0.25">
      <c r="B1546" s="17"/>
      <c r="C1546" s="17"/>
      <c r="D1546" s="17"/>
      <c r="E1546" s="17"/>
      <c r="F1546" s="17"/>
      <c r="G1546" s="17"/>
      <c r="H1546" s="17"/>
      <c r="I1546" s="17"/>
      <c r="J1546" s="17"/>
      <c r="K1546" s="17"/>
      <c r="L1546" s="17"/>
      <c r="M1546" s="17"/>
      <c r="N1546" s="17"/>
      <c r="O1546" s="17"/>
      <c r="P1546" s="17"/>
      <c r="Q1546" s="17"/>
      <c r="R1546" s="17"/>
      <c r="S1546" s="17"/>
      <c r="T1546" s="17"/>
      <c r="U1546" s="17"/>
      <c r="V1546" s="17"/>
      <c r="W1546" s="17"/>
      <c r="X1546" s="17"/>
      <c r="Y1546" s="17"/>
      <c r="Z1546" s="17"/>
      <c r="AA1546" s="17"/>
      <c r="AB1546" s="17"/>
      <c r="AC1546" s="17"/>
      <c r="AD1546" s="17"/>
      <c r="AE1546" s="17"/>
      <c r="AF1546" s="17"/>
      <c r="AG1546" s="17"/>
    </row>
    <row r="1547" spans="2:33" x14ac:dyDescent="0.25">
      <c r="B1547" s="17"/>
      <c r="C1547" s="17"/>
      <c r="D1547" s="17"/>
      <c r="E1547" s="17"/>
      <c r="F1547" s="17"/>
      <c r="G1547" s="17"/>
      <c r="H1547" s="17"/>
      <c r="I1547" s="17"/>
      <c r="J1547" s="17"/>
      <c r="K1547" s="17"/>
      <c r="L1547" s="17"/>
      <c r="M1547" s="17"/>
      <c r="N1547" s="17"/>
      <c r="O1547" s="17"/>
      <c r="P1547" s="17"/>
      <c r="Q1547" s="17"/>
      <c r="R1547" s="17"/>
      <c r="S1547" s="17"/>
      <c r="T1547" s="17"/>
      <c r="U1547" s="17"/>
      <c r="V1547" s="17"/>
      <c r="W1547" s="17"/>
      <c r="X1547" s="17"/>
      <c r="Y1547" s="17"/>
      <c r="Z1547" s="17"/>
      <c r="AA1547" s="17"/>
      <c r="AB1547" s="17"/>
      <c r="AC1547" s="17"/>
      <c r="AD1547" s="17"/>
      <c r="AE1547" s="17"/>
      <c r="AF1547" s="17"/>
      <c r="AG1547" s="17"/>
    </row>
    <row r="1548" spans="2:33" x14ac:dyDescent="0.25">
      <c r="B1548" s="17"/>
      <c r="C1548" s="17"/>
      <c r="D1548" s="17"/>
      <c r="E1548" s="17"/>
      <c r="F1548" s="17"/>
      <c r="G1548" s="17"/>
      <c r="H1548" s="17"/>
      <c r="I1548" s="17"/>
      <c r="J1548" s="17"/>
      <c r="K1548" s="17"/>
      <c r="L1548" s="17"/>
      <c r="M1548" s="17"/>
      <c r="N1548" s="17"/>
      <c r="O1548" s="17"/>
      <c r="P1548" s="17"/>
      <c r="Q1548" s="17"/>
      <c r="R1548" s="17"/>
      <c r="S1548" s="17"/>
      <c r="T1548" s="17"/>
      <c r="U1548" s="17"/>
      <c r="V1548" s="17"/>
      <c r="W1548" s="17"/>
      <c r="X1548" s="17"/>
      <c r="Y1548" s="17"/>
      <c r="Z1548" s="17"/>
      <c r="AA1548" s="17"/>
      <c r="AB1548" s="17"/>
      <c r="AC1548" s="17"/>
      <c r="AD1548" s="17"/>
      <c r="AE1548" s="17"/>
      <c r="AF1548" s="17"/>
      <c r="AG1548" s="17"/>
    </row>
    <row r="1549" spans="2:33" x14ac:dyDescent="0.25">
      <c r="B1549" s="17"/>
      <c r="C1549" s="17"/>
      <c r="D1549" s="17"/>
      <c r="E1549" s="17"/>
      <c r="F1549" s="17"/>
      <c r="G1549" s="17"/>
      <c r="H1549" s="17"/>
      <c r="I1549" s="17"/>
      <c r="J1549" s="17"/>
      <c r="K1549" s="17"/>
      <c r="L1549" s="17"/>
      <c r="M1549" s="17"/>
      <c r="N1549" s="17"/>
      <c r="O1549" s="17"/>
      <c r="P1549" s="17"/>
      <c r="Q1549" s="17"/>
      <c r="R1549" s="17"/>
      <c r="S1549" s="17"/>
      <c r="T1549" s="17"/>
      <c r="U1549" s="17"/>
      <c r="V1549" s="17"/>
      <c r="W1549" s="17"/>
      <c r="X1549" s="17"/>
      <c r="Y1549" s="17"/>
      <c r="Z1549" s="17"/>
      <c r="AA1549" s="17"/>
      <c r="AB1549" s="17"/>
      <c r="AC1549" s="17"/>
      <c r="AD1549" s="17"/>
      <c r="AE1549" s="17"/>
      <c r="AF1549" s="17"/>
      <c r="AG1549" s="17"/>
    </row>
    <row r="1550" spans="2:33" x14ac:dyDescent="0.25">
      <c r="B1550" s="17"/>
      <c r="C1550" s="17"/>
      <c r="D1550" s="17"/>
      <c r="E1550" s="17"/>
      <c r="F1550" s="17"/>
      <c r="G1550" s="17"/>
      <c r="H1550" s="17"/>
      <c r="I1550" s="17"/>
      <c r="J1550" s="17"/>
      <c r="K1550" s="17"/>
      <c r="L1550" s="17"/>
      <c r="M1550" s="17"/>
      <c r="N1550" s="17"/>
      <c r="O1550" s="17"/>
      <c r="P1550" s="17"/>
      <c r="Q1550" s="17"/>
      <c r="R1550" s="17"/>
      <c r="S1550" s="17"/>
      <c r="T1550" s="17"/>
      <c r="U1550" s="17"/>
      <c r="V1550" s="17"/>
      <c r="W1550" s="17"/>
      <c r="X1550" s="17"/>
      <c r="Y1550" s="17"/>
      <c r="Z1550" s="17"/>
      <c r="AA1550" s="17"/>
      <c r="AB1550" s="17"/>
      <c r="AC1550" s="17"/>
      <c r="AD1550" s="17"/>
      <c r="AE1550" s="17"/>
      <c r="AF1550" s="17"/>
      <c r="AG1550" s="17"/>
    </row>
    <row r="1551" spans="2:33" x14ac:dyDescent="0.25">
      <c r="B1551" s="17"/>
      <c r="C1551" s="17"/>
      <c r="D1551" s="17"/>
      <c r="E1551" s="17"/>
      <c r="F1551" s="17"/>
      <c r="G1551" s="17"/>
      <c r="H1551" s="17"/>
      <c r="I1551" s="17"/>
      <c r="J1551" s="17"/>
      <c r="K1551" s="17"/>
      <c r="L1551" s="17"/>
      <c r="M1551" s="17"/>
      <c r="N1551" s="17"/>
      <c r="O1551" s="17"/>
      <c r="P1551" s="17"/>
      <c r="Q1551" s="17"/>
      <c r="R1551" s="17"/>
      <c r="S1551" s="17"/>
      <c r="T1551" s="17"/>
      <c r="U1551" s="17"/>
      <c r="V1551" s="17"/>
      <c r="W1551" s="17"/>
      <c r="X1551" s="17"/>
      <c r="Y1551" s="17"/>
      <c r="Z1551" s="17"/>
      <c r="AA1551" s="17"/>
      <c r="AB1551" s="17"/>
      <c r="AC1551" s="17"/>
      <c r="AD1551" s="17"/>
      <c r="AE1551" s="17"/>
      <c r="AF1551" s="17"/>
      <c r="AG1551" s="17"/>
    </row>
    <row r="1552" spans="2:33" x14ac:dyDescent="0.25">
      <c r="B1552" s="17"/>
      <c r="C1552" s="17"/>
      <c r="D1552" s="17"/>
      <c r="E1552" s="17"/>
      <c r="F1552" s="17"/>
      <c r="G1552" s="17"/>
      <c r="H1552" s="17"/>
      <c r="I1552" s="17"/>
      <c r="J1552" s="17"/>
      <c r="K1552" s="17"/>
      <c r="L1552" s="17"/>
      <c r="M1552" s="17"/>
      <c r="N1552" s="17"/>
      <c r="O1552" s="17"/>
      <c r="P1552" s="17"/>
      <c r="Q1552" s="17"/>
      <c r="R1552" s="17"/>
      <c r="S1552" s="17"/>
      <c r="T1552" s="17"/>
      <c r="U1552" s="17"/>
      <c r="V1552" s="17"/>
      <c r="W1552" s="17"/>
      <c r="X1552" s="17"/>
      <c r="Y1552" s="17"/>
      <c r="Z1552" s="17"/>
      <c r="AA1552" s="17"/>
      <c r="AB1552" s="17"/>
      <c r="AC1552" s="17"/>
      <c r="AD1552" s="17"/>
      <c r="AE1552" s="17"/>
      <c r="AF1552" s="17"/>
      <c r="AG1552" s="17"/>
    </row>
    <row r="1553" spans="2:33" x14ac:dyDescent="0.25">
      <c r="B1553" s="17"/>
      <c r="C1553" s="17"/>
      <c r="D1553" s="17"/>
      <c r="E1553" s="17"/>
      <c r="F1553" s="17"/>
      <c r="G1553" s="17"/>
      <c r="H1553" s="17"/>
      <c r="I1553" s="17"/>
      <c r="J1553" s="17"/>
      <c r="K1553" s="17"/>
      <c r="L1553" s="17"/>
      <c r="M1553" s="17"/>
      <c r="N1553" s="17"/>
      <c r="O1553" s="17"/>
      <c r="P1553" s="17"/>
      <c r="Q1553" s="17"/>
      <c r="R1553" s="17"/>
      <c r="S1553" s="17"/>
      <c r="T1553" s="17"/>
      <c r="U1553" s="17"/>
      <c r="V1553" s="17"/>
      <c r="W1553" s="17"/>
      <c r="X1553" s="17"/>
      <c r="Y1553" s="17"/>
      <c r="Z1553" s="17"/>
      <c r="AA1553" s="17"/>
      <c r="AB1553" s="17"/>
      <c r="AC1553" s="17"/>
      <c r="AD1553" s="17"/>
      <c r="AE1553" s="17"/>
      <c r="AF1553" s="17"/>
      <c r="AG1553" s="17"/>
    </row>
    <row r="1554" spans="2:33" x14ac:dyDescent="0.25">
      <c r="B1554" s="17"/>
      <c r="C1554" s="17"/>
      <c r="D1554" s="17"/>
      <c r="E1554" s="17"/>
      <c r="F1554" s="17"/>
      <c r="G1554" s="17"/>
      <c r="H1554" s="17"/>
      <c r="I1554" s="17"/>
      <c r="J1554" s="17"/>
      <c r="K1554" s="17"/>
      <c r="L1554" s="17"/>
      <c r="M1554" s="17"/>
      <c r="N1554" s="17"/>
      <c r="O1554" s="17"/>
      <c r="P1554" s="17"/>
      <c r="Q1554" s="17"/>
      <c r="R1554" s="17"/>
      <c r="S1554" s="17"/>
      <c r="T1554" s="17"/>
      <c r="U1554" s="17"/>
      <c r="V1554" s="17"/>
      <c r="W1554" s="17"/>
      <c r="X1554" s="17"/>
      <c r="Y1554" s="17"/>
      <c r="Z1554" s="17"/>
      <c r="AA1554" s="17"/>
      <c r="AB1554" s="17"/>
      <c r="AC1554" s="17"/>
      <c r="AD1554" s="17"/>
      <c r="AE1554" s="17"/>
      <c r="AF1554" s="17"/>
      <c r="AG1554" s="17"/>
    </row>
    <row r="1555" spans="2:33" x14ac:dyDescent="0.25">
      <c r="B1555" s="17"/>
      <c r="C1555" s="17"/>
      <c r="D1555" s="17"/>
      <c r="E1555" s="17"/>
      <c r="F1555" s="17"/>
      <c r="G1555" s="17"/>
      <c r="H1555" s="17"/>
      <c r="I1555" s="17"/>
      <c r="J1555" s="17"/>
      <c r="K1555" s="17"/>
      <c r="L1555" s="17"/>
      <c r="M1555" s="17"/>
      <c r="N1555" s="17"/>
      <c r="O1555" s="17"/>
      <c r="P1555" s="17"/>
      <c r="Q1555" s="17"/>
      <c r="R1555" s="17"/>
      <c r="S1555" s="17"/>
      <c r="T1555" s="17"/>
      <c r="U1555" s="17"/>
      <c r="V1555" s="17"/>
      <c r="W1555" s="17"/>
      <c r="X1555" s="17"/>
      <c r="Y1555" s="17"/>
      <c r="Z1555" s="17"/>
      <c r="AA1555" s="17"/>
      <c r="AB1555" s="17"/>
      <c r="AC1555" s="17"/>
      <c r="AD1555" s="17"/>
      <c r="AE1555" s="17"/>
      <c r="AF1555" s="17"/>
      <c r="AG1555" s="17"/>
    </row>
    <row r="1556" spans="2:33" x14ac:dyDescent="0.25">
      <c r="B1556" s="17"/>
      <c r="C1556" s="17"/>
      <c r="D1556" s="17"/>
      <c r="E1556" s="17"/>
      <c r="F1556" s="17"/>
      <c r="G1556" s="17"/>
      <c r="H1556" s="17"/>
      <c r="I1556" s="17"/>
      <c r="J1556" s="17"/>
      <c r="K1556" s="17"/>
      <c r="L1556" s="17"/>
      <c r="M1556" s="17"/>
      <c r="N1556" s="17"/>
      <c r="O1556" s="17"/>
      <c r="P1556" s="17"/>
      <c r="Q1556" s="17"/>
      <c r="R1556" s="17"/>
      <c r="S1556" s="17"/>
      <c r="T1556" s="17"/>
      <c r="U1556" s="17"/>
      <c r="V1556" s="17"/>
      <c r="W1556" s="17"/>
      <c r="X1556" s="17"/>
      <c r="Y1556" s="17"/>
      <c r="Z1556" s="17"/>
      <c r="AA1556" s="17"/>
      <c r="AB1556" s="17"/>
      <c r="AC1556" s="17"/>
      <c r="AD1556" s="17"/>
      <c r="AE1556" s="17"/>
      <c r="AF1556" s="17"/>
      <c r="AG1556" s="17"/>
    </row>
    <row r="1557" spans="2:33" x14ac:dyDescent="0.25">
      <c r="B1557" s="17"/>
      <c r="C1557" s="17"/>
      <c r="D1557" s="17"/>
      <c r="E1557" s="17"/>
      <c r="F1557" s="17"/>
      <c r="G1557" s="17"/>
      <c r="H1557" s="17"/>
      <c r="I1557" s="17"/>
      <c r="J1557" s="17"/>
      <c r="K1557" s="17"/>
      <c r="L1557" s="17"/>
      <c r="M1557" s="17"/>
      <c r="N1557" s="17"/>
      <c r="O1557" s="17"/>
      <c r="P1557" s="17"/>
      <c r="Q1557" s="17"/>
      <c r="R1557" s="17"/>
      <c r="S1557" s="17"/>
      <c r="T1557" s="17"/>
      <c r="U1557" s="17"/>
      <c r="V1557" s="17"/>
      <c r="W1557" s="17"/>
      <c r="X1557" s="17"/>
      <c r="Y1557" s="17"/>
      <c r="Z1557" s="17"/>
      <c r="AA1557" s="17"/>
      <c r="AB1557" s="17"/>
      <c r="AC1557" s="17"/>
      <c r="AD1557" s="17"/>
      <c r="AE1557" s="17"/>
      <c r="AF1557" s="17"/>
      <c r="AG1557" s="17"/>
    </row>
    <row r="1558" spans="2:33" x14ac:dyDescent="0.25">
      <c r="B1558" s="17"/>
      <c r="C1558" s="17"/>
      <c r="D1558" s="17"/>
      <c r="E1558" s="17"/>
      <c r="F1558" s="17"/>
      <c r="G1558" s="17"/>
      <c r="H1558" s="17"/>
      <c r="I1558" s="17"/>
      <c r="J1558" s="17"/>
      <c r="K1558" s="17"/>
      <c r="L1558" s="17"/>
      <c r="M1558" s="17"/>
      <c r="N1558" s="17"/>
      <c r="O1558" s="17"/>
      <c r="P1558" s="17"/>
      <c r="Q1558" s="17"/>
      <c r="R1558" s="17"/>
      <c r="S1558" s="17"/>
      <c r="T1558" s="17"/>
      <c r="U1558" s="17"/>
      <c r="V1558" s="17"/>
      <c r="W1558" s="17"/>
      <c r="X1558" s="17"/>
      <c r="Y1558" s="17"/>
      <c r="Z1558" s="17"/>
      <c r="AA1558" s="17"/>
      <c r="AB1558" s="17"/>
      <c r="AC1558" s="17"/>
      <c r="AD1558" s="17"/>
      <c r="AE1558" s="17"/>
      <c r="AF1558" s="17"/>
      <c r="AG1558" s="17"/>
    </row>
    <row r="1559" spans="2:33" x14ac:dyDescent="0.25">
      <c r="B1559" s="17"/>
      <c r="C1559" s="17"/>
      <c r="D1559" s="17"/>
      <c r="E1559" s="17"/>
      <c r="F1559" s="17"/>
      <c r="G1559" s="17"/>
      <c r="H1559" s="17"/>
      <c r="I1559" s="17"/>
      <c r="J1559" s="17"/>
      <c r="K1559" s="17"/>
      <c r="L1559" s="17"/>
      <c r="M1559" s="17"/>
      <c r="N1559" s="17"/>
      <c r="O1559" s="17"/>
      <c r="P1559" s="17"/>
      <c r="Q1559" s="17"/>
      <c r="R1559" s="17"/>
      <c r="S1559" s="17"/>
      <c r="T1559" s="17"/>
      <c r="U1559" s="17"/>
      <c r="V1559" s="17"/>
      <c r="W1559" s="17"/>
      <c r="X1559" s="17"/>
      <c r="Y1559" s="17"/>
      <c r="Z1559" s="17"/>
      <c r="AA1559" s="17"/>
      <c r="AB1559" s="17"/>
      <c r="AC1559" s="17"/>
      <c r="AD1559" s="17"/>
      <c r="AE1559" s="17"/>
      <c r="AF1559" s="17"/>
      <c r="AG1559" s="17"/>
    </row>
    <row r="1560" spans="2:33" x14ac:dyDescent="0.25">
      <c r="B1560" s="17"/>
      <c r="C1560" s="17"/>
      <c r="D1560" s="17"/>
      <c r="E1560" s="17"/>
      <c r="F1560" s="17"/>
      <c r="G1560" s="17"/>
      <c r="H1560" s="17"/>
      <c r="I1560" s="17"/>
      <c r="J1560" s="17"/>
      <c r="K1560" s="17"/>
      <c r="L1560" s="17"/>
      <c r="M1560" s="17"/>
      <c r="N1560" s="17"/>
      <c r="O1560" s="17"/>
      <c r="P1560" s="17"/>
      <c r="Q1560" s="17"/>
      <c r="R1560" s="17"/>
      <c r="S1560" s="17"/>
      <c r="T1560" s="17"/>
      <c r="U1560" s="17"/>
      <c r="V1560" s="17"/>
      <c r="W1560" s="17"/>
      <c r="X1560" s="17"/>
      <c r="Y1560" s="17"/>
      <c r="Z1560" s="17"/>
      <c r="AA1560" s="17"/>
      <c r="AB1560" s="17"/>
      <c r="AC1560" s="17"/>
      <c r="AD1560" s="17"/>
      <c r="AE1560" s="17"/>
      <c r="AF1560" s="17"/>
      <c r="AG1560" s="17"/>
    </row>
    <row r="1561" spans="2:33" x14ac:dyDescent="0.25">
      <c r="B1561" s="17"/>
      <c r="C1561" s="17"/>
      <c r="D1561" s="17"/>
      <c r="E1561" s="17"/>
      <c r="F1561" s="17"/>
      <c r="G1561" s="17"/>
      <c r="H1561" s="17"/>
      <c r="I1561" s="17"/>
      <c r="J1561" s="17"/>
      <c r="K1561" s="17"/>
      <c r="L1561" s="17"/>
      <c r="M1561" s="17"/>
      <c r="N1561" s="17"/>
      <c r="O1561" s="17"/>
      <c r="P1561" s="17"/>
      <c r="Q1561" s="17"/>
      <c r="R1561" s="17"/>
      <c r="S1561" s="17"/>
      <c r="T1561" s="17"/>
      <c r="U1561" s="17"/>
      <c r="V1561" s="17"/>
      <c r="W1561" s="17"/>
      <c r="X1561" s="17"/>
      <c r="Y1561" s="17"/>
      <c r="Z1561" s="17"/>
      <c r="AA1561" s="17"/>
      <c r="AB1561" s="17"/>
      <c r="AC1561" s="17"/>
      <c r="AD1561" s="17"/>
      <c r="AE1561" s="17"/>
      <c r="AF1561" s="17"/>
      <c r="AG1561" s="17"/>
    </row>
    <row r="1562" spans="2:33" x14ac:dyDescent="0.25">
      <c r="B1562" s="17"/>
      <c r="C1562" s="17"/>
      <c r="D1562" s="17"/>
      <c r="E1562" s="17"/>
      <c r="F1562" s="17"/>
      <c r="G1562" s="17"/>
      <c r="H1562" s="17"/>
      <c r="I1562" s="17"/>
      <c r="J1562" s="17"/>
      <c r="K1562" s="17"/>
      <c r="L1562" s="17"/>
      <c r="M1562" s="17"/>
      <c r="N1562" s="17"/>
      <c r="O1562" s="17"/>
      <c r="P1562" s="17"/>
      <c r="Q1562" s="17"/>
      <c r="R1562" s="17"/>
      <c r="S1562" s="17"/>
      <c r="T1562" s="17"/>
      <c r="U1562" s="17"/>
      <c r="V1562" s="17"/>
      <c r="W1562" s="17"/>
      <c r="X1562" s="17"/>
      <c r="Y1562" s="17"/>
      <c r="Z1562" s="17"/>
      <c r="AA1562" s="17"/>
      <c r="AB1562" s="17"/>
      <c r="AC1562" s="17"/>
      <c r="AD1562" s="17"/>
      <c r="AE1562" s="17"/>
      <c r="AF1562" s="17"/>
      <c r="AG1562" s="17"/>
    </row>
    <row r="1563" spans="2:33" x14ac:dyDescent="0.25">
      <c r="B1563" s="17"/>
      <c r="C1563" s="17"/>
      <c r="D1563" s="17"/>
      <c r="E1563" s="17"/>
      <c r="F1563" s="17"/>
      <c r="G1563" s="17"/>
      <c r="H1563" s="17"/>
      <c r="I1563" s="17"/>
      <c r="J1563" s="17"/>
      <c r="K1563" s="17"/>
      <c r="L1563" s="17"/>
      <c r="M1563" s="17"/>
      <c r="N1563" s="17"/>
      <c r="O1563" s="17"/>
      <c r="P1563" s="17"/>
      <c r="Q1563" s="17"/>
      <c r="R1563" s="17"/>
      <c r="S1563" s="17"/>
      <c r="T1563" s="17"/>
      <c r="U1563" s="17"/>
      <c r="V1563" s="17"/>
      <c r="W1563" s="17"/>
      <c r="X1563" s="17"/>
      <c r="Y1563" s="17"/>
      <c r="Z1563" s="17"/>
      <c r="AA1563" s="17"/>
      <c r="AB1563" s="17"/>
      <c r="AC1563" s="17"/>
      <c r="AD1563" s="17"/>
      <c r="AE1563" s="17"/>
      <c r="AF1563" s="17"/>
      <c r="AG1563" s="17"/>
    </row>
    <row r="1564" spans="2:33" x14ac:dyDescent="0.25">
      <c r="B1564" s="17"/>
      <c r="C1564" s="17"/>
      <c r="D1564" s="17"/>
      <c r="E1564" s="17"/>
      <c r="F1564" s="17"/>
      <c r="G1564" s="17"/>
      <c r="H1564" s="17"/>
      <c r="I1564" s="17"/>
      <c r="J1564" s="17"/>
      <c r="K1564" s="17"/>
      <c r="L1564" s="17"/>
      <c r="M1564" s="17"/>
      <c r="N1564" s="17"/>
      <c r="O1564" s="17"/>
      <c r="P1564" s="17"/>
      <c r="Q1564" s="17"/>
      <c r="R1564" s="17"/>
      <c r="S1564" s="17"/>
      <c r="T1564" s="17"/>
      <c r="U1564" s="17"/>
      <c r="V1564" s="17"/>
      <c r="W1564" s="17"/>
      <c r="X1564" s="17"/>
      <c r="Y1564" s="17"/>
      <c r="Z1564" s="17"/>
      <c r="AA1564" s="17"/>
      <c r="AB1564" s="17"/>
      <c r="AC1564" s="17"/>
      <c r="AD1564" s="17"/>
      <c r="AE1564" s="17"/>
      <c r="AF1564" s="17"/>
      <c r="AG1564" s="17"/>
    </row>
    <row r="1565" spans="2:33" x14ac:dyDescent="0.25">
      <c r="B1565" s="17"/>
      <c r="C1565" s="17"/>
      <c r="D1565" s="17"/>
      <c r="E1565" s="17"/>
      <c r="F1565" s="17"/>
      <c r="G1565" s="17"/>
      <c r="H1565" s="17"/>
      <c r="I1565" s="17"/>
      <c r="J1565" s="17"/>
      <c r="K1565" s="17"/>
      <c r="L1565" s="17"/>
      <c r="M1565" s="17"/>
      <c r="N1565" s="17"/>
      <c r="O1565" s="17"/>
      <c r="P1565" s="17"/>
      <c r="Q1565" s="17"/>
      <c r="R1565" s="17"/>
      <c r="S1565" s="17"/>
      <c r="T1565" s="17"/>
      <c r="U1565" s="17"/>
      <c r="V1565" s="17"/>
      <c r="W1565" s="17"/>
      <c r="X1565" s="17"/>
      <c r="Y1565" s="17"/>
      <c r="Z1565" s="17"/>
      <c r="AA1565" s="17"/>
      <c r="AB1565" s="17"/>
      <c r="AC1565" s="17"/>
      <c r="AD1565" s="17"/>
      <c r="AE1565" s="17"/>
      <c r="AF1565" s="17"/>
      <c r="AG1565" s="17"/>
    </row>
    <row r="1566" spans="2:33" x14ac:dyDescent="0.25">
      <c r="B1566" s="17"/>
      <c r="C1566" s="17"/>
      <c r="D1566" s="17"/>
      <c r="E1566" s="17"/>
      <c r="F1566" s="17"/>
      <c r="G1566" s="17"/>
      <c r="H1566" s="17"/>
      <c r="I1566" s="17"/>
      <c r="J1566" s="17"/>
      <c r="K1566" s="17"/>
      <c r="L1566" s="17"/>
      <c r="M1566" s="17"/>
      <c r="N1566" s="17"/>
      <c r="O1566" s="17"/>
      <c r="P1566" s="17"/>
      <c r="Q1566" s="17"/>
      <c r="R1566" s="17"/>
      <c r="S1566" s="17"/>
      <c r="T1566" s="17"/>
      <c r="U1566" s="17"/>
      <c r="V1566" s="17"/>
      <c r="W1566" s="17"/>
      <c r="X1566" s="17"/>
      <c r="Y1566" s="17"/>
      <c r="Z1566" s="17"/>
      <c r="AA1566" s="17"/>
      <c r="AB1566" s="17"/>
      <c r="AC1566" s="17"/>
      <c r="AD1566" s="17"/>
      <c r="AE1566" s="17"/>
      <c r="AF1566" s="17"/>
      <c r="AG1566" s="17"/>
    </row>
    <row r="1567" spans="2:33" x14ac:dyDescent="0.25">
      <c r="B1567" s="17"/>
      <c r="C1567" s="17"/>
      <c r="D1567" s="17"/>
      <c r="E1567" s="17"/>
      <c r="F1567" s="17"/>
      <c r="G1567" s="17"/>
      <c r="H1567" s="17"/>
      <c r="I1567" s="17"/>
      <c r="J1567" s="17"/>
      <c r="K1567" s="17"/>
      <c r="L1567" s="17"/>
      <c r="M1567" s="17"/>
      <c r="N1567" s="17"/>
      <c r="O1567" s="17"/>
      <c r="P1567" s="17"/>
      <c r="Q1567" s="17"/>
      <c r="R1567" s="17"/>
      <c r="S1567" s="17"/>
      <c r="T1567" s="17"/>
      <c r="U1567" s="17"/>
      <c r="V1567" s="17"/>
      <c r="W1567" s="17"/>
      <c r="X1567" s="17"/>
      <c r="Y1567" s="17"/>
      <c r="Z1567" s="17"/>
      <c r="AA1567" s="17"/>
      <c r="AB1567" s="17"/>
      <c r="AC1567" s="17"/>
      <c r="AD1567" s="17"/>
      <c r="AE1567" s="17"/>
      <c r="AF1567" s="17"/>
      <c r="AG1567" s="17"/>
    </row>
    <row r="1568" spans="2:33" x14ac:dyDescent="0.25">
      <c r="B1568" s="17"/>
      <c r="C1568" s="17"/>
      <c r="D1568" s="17"/>
      <c r="E1568" s="17"/>
      <c r="F1568" s="17"/>
      <c r="G1568" s="17"/>
      <c r="H1568" s="17"/>
      <c r="I1568" s="17"/>
      <c r="J1568" s="17"/>
      <c r="K1568" s="17"/>
      <c r="L1568" s="17"/>
      <c r="M1568" s="17"/>
      <c r="N1568" s="17"/>
      <c r="O1568" s="17"/>
      <c r="P1568" s="17"/>
      <c r="Q1568" s="17"/>
      <c r="R1568" s="17"/>
      <c r="S1568" s="17"/>
      <c r="T1568" s="17"/>
      <c r="U1568" s="17"/>
      <c r="V1568" s="17"/>
      <c r="W1568" s="17"/>
      <c r="X1568" s="17"/>
      <c r="Y1568" s="17"/>
      <c r="Z1568" s="17"/>
      <c r="AA1568" s="17"/>
      <c r="AB1568" s="17"/>
      <c r="AC1568" s="17"/>
      <c r="AD1568" s="17"/>
      <c r="AE1568" s="17"/>
      <c r="AF1568" s="17"/>
      <c r="AG1568" s="17"/>
    </row>
    <row r="1569" spans="2:33" x14ac:dyDescent="0.25">
      <c r="B1569" s="17"/>
      <c r="C1569" s="17"/>
      <c r="D1569" s="17"/>
      <c r="E1569" s="17"/>
      <c r="F1569" s="17"/>
      <c r="G1569" s="17"/>
      <c r="H1569" s="17"/>
      <c r="I1569" s="17"/>
      <c r="J1569" s="17"/>
      <c r="K1569" s="17"/>
      <c r="L1569" s="17"/>
      <c r="M1569" s="17"/>
      <c r="N1569" s="17"/>
      <c r="O1569" s="17"/>
      <c r="P1569" s="17"/>
      <c r="Q1569" s="17"/>
      <c r="R1569" s="17"/>
      <c r="S1569" s="17"/>
      <c r="T1569" s="17"/>
      <c r="U1569" s="17"/>
      <c r="V1569" s="17"/>
      <c r="W1569" s="17"/>
      <c r="X1569" s="17"/>
      <c r="Y1569" s="17"/>
      <c r="Z1569" s="17"/>
      <c r="AA1569" s="17"/>
      <c r="AB1569" s="17"/>
      <c r="AC1569" s="17"/>
      <c r="AD1569" s="17"/>
      <c r="AE1569" s="17"/>
      <c r="AF1569" s="17"/>
      <c r="AG1569" s="17"/>
    </row>
    <row r="1570" spans="2:33" x14ac:dyDescent="0.25">
      <c r="B1570" s="17"/>
      <c r="C1570" s="17"/>
      <c r="D1570" s="17"/>
      <c r="E1570" s="17"/>
      <c r="F1570" s="17"/>
      <c r="G1570" s="17"/>
      <c r="H1570" s="17"/>
      <c r="I1570" s="17"/>
      <c r="J1570" s="17"/>
      <c r="K1570" s="17"/>
      <c r="L1570" s="17"/>
      <c r="M1570" s="17"/>
      <c r="N1570" s="17"/>
      <c r="O1570" s="17"/>
      <c r="P1570" s="17"/>
      <c r="Q1570" s="17"/>
      <c r="R1570" s="17"/>
      <c r="S1570" s="17"/>
      <c r="T1570" s="17"/>
      <c r="U1570" s="17"/>
      <c r="V1570" s="17"/>
      <c r="W1570" s="17"/>
      <c r="X1570" s="17"/>
      <c r="Y1570" s="17"/>
      <c r="Z1570" s="17"/>
      <c r="AA1570" s="17"/>
      <c r="AB1570" s="17"/>
      <c r="AC1570" s="17"/>
      <c r="AD1570" s="17"/>
      <c r="AE1570" s="17"/>
      <c r="AF1570" s="17"/>
      <c r="AG1570" s="17"/>
    </row>
    <row r="1571" spans="2:33" x14ac:dyDescent="0.25">
      <c r="B1571" s="17"/>
      <c r="C1571" s="17"/>
      <c r="D1571" s="17"/>
      <c r="E1571" s="17"/>
      <c r="F1571" s="17"/>
      <c r="G1571" s="17"/>
      <c r="H1571" s="17"/>
      <c r="I1571" s="17"/>
      <c r="J1571" s="17"/>
      <c r="K1571" s="17"/>
      <c r="L1571" s="17"/>
      <c r="M1571" s="17"/>
      <c r="N1571" s="17"/>
      <c r="O1571" s="17"/>
      <c r="P1571" s="17"/>
      <c r="Q1571" s="17"/>
      <c r="R1571" s="17"/>
      <c r="S1571" s="17"/>
      <c r="T1571" s="17"/>
      <c r="U1571" s="17"/>
      <c r="V1571" s="17"/>
      <c r="W1571" s="17"/>
      <c r="X1571" s="17"/>
      <c r="Y1571" s="17"/>
      <c r="Z1571" s="17"/>
      <c r="AA1571" s="17"/>
      <c r="AB1571" s="17"/>
      <c r="AC1571" s="17"/>
      <c r="AD1571" s="17"/>
      <c r="AE1571" s="17"/>
      <c r="AF1571" s="17"/>
      <c r="AG1571" s="17"/>
    </row>
    <row r="1572" spans="2:33" x14ac:dyDescent="0.25">
      <c r="B1572" s="17"/>
      <c r="C1572" s="17"/>
      <c r="D1572" s="17"/>
      <c r="E1572" s="17"/>
      <c r="F1572" s="17"/>
      <c r="G1572" s="17"/>
      <c r="H1572" s="17"/>
      <c r="I1572" s="17"/>
      <c r="J1572" s="17"/>
      <c r="K1572" s="17"/>
      <c r="L1572" s="17"/>
      <c r="M1572" s="17"/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  <c r="Y1572" s="17"/>
      <c r="Z1572" s="17"/>
      <c r="AA1572" s="17"/>
      <c r="AB1572" s="17"/>
      <c r="AC1572" s="17"/>
      <c r="AD1572" s="17"/>
      <c r="AE1572" s="17"/>
      <c r="AF1572" s="17"/>
      <c r="AG1572" s="17"/>
    </row>
    <row r="1573" spans="2:33" x14ac:dyDescent="0.25">
      <c r="B1573" s="17"/>
      <c r="C1573" s="17"/>
      <c r="D1573" s="17"/>
      <c r="E1573" s="17"/>
      <c r="F1573" s="17"/>
      <c r="G1573" s="17"/>
      <c r="H1573" s="17"/>
      <c r="I1573" s="17"/>
      <c r="J1573" s="17"/>
      <c r="K1573" s="17"/>
      <c r="L1573" s="17"/>
      <c r="M1573" s="17"/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  <c r="Y1573" s="17"/>
      <c r="Z1573" s="17"/>
      <c r="AA1573" s="17"/>
      <c r="AB1573" s="17"/>
      <c r="AC1573" s="17"/>
      <c r="AD1573" s="17"/>
      <c r="AE1573" s="17"/>
      <c r="AF1573" s="17"/>
      <c r="AG1573" s="17"/>
    </row>
    <row r="1574" spans="2:33" x14ac:dyDescent="0.25">
      <c r="B1574" s="17"/>
      <c r="C1574" s="17"/>
      <c r="D1574" s="17"/>
      <c r="E1574" s="17"/>
      <c r="F1574" s="17"/>
      <c r="G1574" s="17"/>
      <c r="H1574" s="17"/>
      <c r="I1574" s="17"/>
      <c r="J1574" s="17"/>
      <c r="K1574" s="17"/>
      <c r="L1574" s="17"/>
      <c r="M1574" s="17"/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  <c r="Y1574" s="17"/>
      <c r="Z1574" s="17"/>
      <c r="AA1574" s="17"/>
      <c r="AB1574" s="17"/>
      <c r="AC1574" s="17"/>
      <c r="AD1574" s="17"/>
      <c r="AE1574" s="17"/>
      <c r="AF1574" s="17"/>
      <c r="AG1574" s="17"/>
    </row>
    <row r="1575" spans="2:33" x14ac:dyDescent="0.25">
      <c r="B1575" s="17"/>
      <c r="C1575" s="17"/>
      <c r="D1575" s="17"/>
      <c r="E1575" s="17"/>
      <c r="F1575" s="17"/>
      <c r="G1575" s="17"/>
      <c r="H1575" s="17"/>
      <c r="I1575" s="17"/>
      <c r="J1575" s="17"/>
      <c r="K1575" s="17"/>
      <c r="L1575" s="17"/>
      <c r="M1575" s="17"/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  <c r="AA1575" s="17"/>
      <c r="AB1575" s="17"/>
      <c r="AC1575" s="17"/>
      <c r="AD1575" s="17"/>
      <c r="AE1575" s="17"/>
      <c r="AF1575" s="17"/>
      <c r="AG1575" s="17"/>
    </row>
    <row r="1576" spans="2:33" x14ac:dyDescent="0.25">
      <c r="B1576" s="17"/>
      <c r="C1576" s="17"/>
      <c r="D1576" s="17"/>
      <c r="E1576" s="17"/>
      <c r="F1576" s="17"/>
      <c r="G1576" s="17"/>
      <c r="H1576" s="17"/>
      <c r="I1576" s="17"/>
      <c r="J1576" s="17"/>
      <c r="K1576" s="17"/>
      <c r="L1576" s="17"/>
      <c r="M1576" s="17"/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  <c r="AA1576" s="17"/>
      <c r="AB1576" s="17"/>
      <c r="AC1576" s="17"/>
      <c r="AD1576" s="17"/>
      <c r="AE1576" s="17"/>
      <c r="AF1576" s="17"/>
      <c r="AG1576" s="17"/>
    </row>
    <row r="1577" spans="2:33" x14ac:dyDescent="0.25">
      <c r="B1577" s="17"/>
      <c r="C1577" s="17"/>
      <c r="D1577" s="17"/>
      <c r="E1577" s="17"/>
      <c r="F1577" s="17"/>
      <c r="G1577" s="17"/>
      <c r="H1577" s="17"/>
      <c r="I1577" s="17"/>
      <c r="J1577" s="17"/>
      <c r="K1577" s="17"/>
      <c r="L1577" s="17"/>
      <c r="M1577" s="17"/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  <c r="AA1577" s="17"/>
      <c r="AB1577" s="17"/>
      <c r="AC1577" s="17"/>
      <c r="AD1577" s="17"/>
      <c r="AE1577" s="17"/>
      <c r="AF1577" s="17"/>
      <c r="AG1577" s="17"/>
    </row>
    <row r="1578" spans="2:33" x14ac:dyDescent="0.25">
      <c r="B1578" s="17"/>
      <c r="C1578" s="17"/>
      <c r="D1578" s="17"/>
      <c r="E1578" s="17"/>
      <c r="F1578" s="17"/>
      <c r="G1578" s="17"/>
      <c r="H1578" s="17"/>
      <c r="I1578" s="17"/>
      <c r="J1578" s="17"/>
      <c r="K1578" s="17"/>
      <c r="L1578" s="17"/>
      <c r="M1578" s="17"/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  <c r="AA1578" s="17"/>
      <c r="AB1578" s="17"/>
      <c r="AC1578" s="17"/>
      <c r="AD1578" s="17"/>
      <c r="AE1578" s="17"/>
      <c r="AF1578" s="17"/>
      <c r="AG1578" s="17"/>
    </row>
    <row r="1579" spans="2:33" x14ac:dyDescent="0.25">
      <c r="B1579" s="17"/>
      <c r="C1579" s="17"/>
      <c r="D1579" s="17"/>
      <c r="E1579" s="17"/>
      <c r="F1579" s="17"/>
      <c r="G1579" s="17"/>
      <c r="H1579" s="17"/>
      <c r="I1579" s="17"/>
      <c r="J1579" s="17"/>
      <c r="K1579" s="17"/>
      <c r="L1579" s="17"/>
      <c r="M1579" s="17"/>
      <c r="N1579" s="17"/>
      <c r="O1579" s="17"/>
      <c r="P1579" s="17"/>
      <c r="Q1579" s="17"/>
      <c r="R1579" s="17"/>
      <c r="S1579" s="17"/>
      <c r="T1579" s="17"/>
      <c r="U1579" s="17"/>
      <c r="V1579" s="17"/>
      <c r="W1579" s="17"/>
      <c r="X1579" s="17"/>
      <c r="Y1579" s="17"/>
      <c r="Z1579" s="17"/>
      <c r="AA1579" s="17"/>
      <c r="AB1579" s="17"/>
      <c r="AC1579" s="17"/>
      <c r="AD1579" s="17"/>
      <c r="AE1579" s="17"/>
      <c r="AF1579" s="17"/>
      <c r="AG1579" s="17"/>
    </row>
    <row r="1580" spans="2:33" x14ac:dyDescent="0.25">
      <c r="B1580" s="17"/>
      <c r="C1580" s="17"/>
      <c r="D1580" s="17"/>
      <c r="E1580" s="17"/>
      <c r="F1580" s="17"/>
      <c r="G1580" s="17"/>
      <c r="H1580" s="17"/>
      <c r="I1580" s="17"/>
      <c r="J1580" s="17"/>
      <c r="K1580" s="17"/>
      <c r="L1580" s="17"/>
      <c r="M1580" s="17"/>
      <c r="N1580" s="17"/>
      <c r="O1580" s="17"/>
      <c r="P1580" s="17"/>
      <c r="Q1580" s="17"/>
      <c r="R1580" s="17"/>
      <c r="S1580" s="17"/>
      <c r="T1580" s="17"/>
      <c r="U1580" s="17"/>
      <c r="V1580" s="17"/>
      <c r="W1580" s="17"/>
      <c r="X1580" s="17"/>
      <c r="Y1580" s="17"/>
      <c r="Z1580" s="17"/>
      <c r="AA1580" s="17"/>
      <c r="AB1580" s="17"/>
      <c r="AC1580" s="17"/>
      <c r="AD1580" s="17"/>
      <c r="AE1580" s="17"/>
      <c r="AF1580" s="17"/>
      <c r="AG1580" s="17"/>
    </row>
    <row r="1581" spans="2:33" x14ac:dyDescent="0.25">
      <c r="B1581" s="17"/>
      <c r="C1581" s="17"/>
      <c r="D1581" s="17"/>
      <c r="E1581" s="17"/>
      <c r="F1581" s="17"/>
      <c r="G1581" s="17"/>
      <c r="H1581" s="17"/>
      <c r="I1581" s="17"/>
      <c r="J1581" s="17"/>
      <c r="K1581" s="17"/>
      <c r="L1581" s="17"/>
      <c r="M1581" s="17"/>
      <c r="N1581" s="17"/>
      <c r="O1581" s="17"/>
      <c r="P1581" s="17"/>
      <c r="Q1581" s="17"/>
      <c r="R1581" s="17"/>
      <c r="S1581" s="17"/>
      <c r="T1581" s="17"/>
      <c r="U1581" s="17"/>
      <c r="V1581" s="17"/>
      <c r="W1581" s="17"/>
      <c r="X1581" s="17"/>
      <c r="Y1581" s="17"/>
      <c r="Z1581" s="17"/>
      <c r="AA1581" s="17"/>
      <c r="AB1581" s="17"/>
      <c r="AC1581" s="17"/>
      <c r="AD1581" s="17"/>
      <c r="AE1581" s="17"/>
      <c r="AF1581" s="17"/>
      <c r="AG1581" s="17"/>
    </row>
    <row r="1582" spans="2:33" x14ac:dyDescent="0.25">
      <c r="B1582" s="17"/>
      <c r="C1582" s="17"/>
      <c r="D1582" s="17"/>
      <c r="E1582" s="17"/>
      <c r="F1582" s="17"/>
      <c r="G1582" s="17"/>
      <c r="H1582" s="17"/>
      <c r="I1582" s="17"/>
      <c r="J1582" s="17"/>
      <c r="K1582" s="17"/>
      <c r="L1582" s="17"/>
      <c r="M1582" s="17"/>
      <c r="N1582" s="17"/>
      <c r="O1582" s="17"/>
      <c r="P1582" s="17"/>
      <c r="Q1582" s="17"/>
      <c r="R1582" s="17"/>
      <c r="S1582" s="17"/>
      <c r="T1582" s="17"/>
      <c r="U1582" s="17"/>
      <c r="V1582" s="17"/>
      <c r="W1582" s="17"/>
      <c r="X1582" s="17"/>
      <c r="Y1582" s="17"/>
      <c r="Z1582" s="17"/>
      <c r="AA1582" s="17"/>
      <c r="AB1582" s="17"/>
      <c r="AC1582" s="17"/>
      <c r="AD1582" s="17"/>
      <c r="AE1582" s="17"/>
      <c r="AF1582" s="17"/>
      <c r="AG1582" s="17"/>
    </row>
    <row r="1583" spans="2:33" x14ac:dyDescent="0.25">
      <c r="B1583" s="17"/>
      <c r="C1583" s="17"/>
      <c r="D1583" s="17"/>
      <c r="E1583" s="17"/>
      <c r="F1583" s="17"/>
      <c r="G1583" s="17"/>
      <c r="H1583" s="17"/>
      <c r="I1583" s="17"/>
      <c r="J1583" s="17"/>
      <c r="K1583" s="17"/>
      <c r="L1583" s="17"/>
      <c r="M1583" s="17"/>
      <c r="N1583" s="17"/>
      <c r="O1583" s="17"/>
      <c r="P1583" s="17"/>
      <c r="Q1583" s="17"/>
      <c r="R1583" s="17"/>
      <c r="S1583" s="17"/>
      <c r="T1583" s="17"/>
      <c r="U1583" s="17"/>
      <c r="V1583" s="17"/>
      <c r="W1583" s="17"/>
      <c r="X1583" s="17"/>
      <c r="Y1583" s="17"/>
      <c r="Z1583" s="17"/>
      <c r="AA1583" s="17"/>
      <c r="AB1583" s="17"/>
      <c r="AC1583" s="17"/>
      <c r="AD1583" s="17"/>
      <c r="AE1583" s="17"/>
      <c r="AF1583" s="17"/>
      <c r="AG1583" s="17"/>
    </row>
    <row r="1584" spans="2:33" x14ac:dyDescent="0.25">
      <c r="B1584" s="17"/>
      <c r="C1584" s="17"/>
      <c r="D1584" s="17"/>
      <c r="E1584" s="17"/>
      <c r="F1584" s="17"/>
      <c r="G1584" s="17"/>
      <c r="H1584" s="17"/>
      <c r="I1584" s="17"/>
      <c r="J1584" s="17"/>
      <c r="K1584" s="17"/>
      <c r="L1584" s="17"/>
      <c r="M1584" s="17"/>
      <c r="N1584" s="17"/>
      <c r="O1584" s="17"/>
      <c r="P1584" s="17"/>
      <c r="Q1584" s="17"/>
      <c r="R1584" s="17"/>
      <c r="S1584" s="17"/>
      <c r="T1584" s="17"/>
      <c r="U1584" s="17"/>
      <c r="V1584" s="17"/>
      <c r="W1584" s="17"/>
      <c r="X1584" s="17"/>
      <c r="Y1584" s="17"/>
      <c r="Z1584" s="17"/>
      <c r="AA1584" s="17"/>
      <c r="AB1584" s="17"/>
      <c r="AC1584" s="17"/>
      <c r="AD1584" s="17"/>
      <c r="AE1584" s="17"/>
      <c r="AF1584" s="17"/>
      <c r="AG1584" s="17"/>
    </row>
    <row r="1585" spans="2:33" x14ac:dyDescent="0.25">
      <c r="B1585" s="17"/>
      <c r="C1585" s="17"/>
      <c r="D1585" s="17"/>
      <c r="E1585" s="17"/>
      <c r="F1585" s="17"/>
      <c r="G1585" s="17"/>
      <c r="H1585" s="17"/>
      <c r="I1585" s="17"/>
      <c r="J1585" s="17"/>
      <c r="K1585" s="17"/>
      <c r="L1585" s="17"/>
      <c r="M1585" s="17"/>
      <c r="N1585" s="17"/>
      <c r="O1585" s="17"/>
      <c r="P1585" s="17"/>
      <c r="Q1585" s="17"/>
      <c r="R1585" s="17"/>
      <c r="S1585" s="17"/>
      <c r="T1585" s="17"/>
      <c r="U1585" s="17"/>
      <c r="V1585" s="17"/>
      <c r="W1585" s="17"/>
      <c r="X1585" s="17"/>
      <c r="Y1585" s="17"/>
      <c r="Z1585" s="17"/>
      <c r="AA1585" s="17"/>
      <c r="AB1585" s="17"/>
      <c r="AC1585" s="17"/>
      <c r="AD1585" s="17"/>
      <c r="AE1585" s="17"/>
      <c r="AF1585" s="17"/>
      <c r="AG1585" s="17"/>
    </row>
    <row r="1586" spans="2:33" x14ac:dyDescent="0.25">
      <c r="B1586" s="17"/>
      <c r="C1586" s="17"/>
      <c r="D1586" s="17"/>
      <c r="E1586" s="17"/>
      <c r="F1586" s="17"/>
      <c r="G1586" s="17"/>
      <c r="H1586" s="17"/>
      <c r="I1586" s="17"/>
      <c r="J1586" s="17"/>
      <c r="K1586" s="17"/>
      <c r="L1586" s="17"/>
      <c r="M1586" s="17"/>
      <c r="N1586" s="17"/>
      <c r="O1586" s="17"/>
      <c r="P1586" s="17"/>
      <c r="Q1586" s="17"/>
      <c r="R1586" s="17"/>
      <c r="S1586" s="17"/>
      <c r="T1586" s="17"/>
      <c r="U1586" s="17"/>
      <c r="V1586" s="17"/>
      <c r="W1586" s="17"/>
      <c r="X1586" s="17"/>
      <c r="Y1586" s="17"/>
      <c r="Z1586" s="17"/>
      <c r="AA1586" s="17"/>
      <c r="AB1586" s="17"/>
      <c r="AC1586" s="17"/>
      <c r="AD1586" s="17"/>
      <c r="AE1586" s="17"/>
      <c r="AF1586" s="17"/>
      <c r="AG1586" s="17"/>
    </row>
    <row r="1587" spans="2:33" x14ac:dyDescent="0.25">
      <c r="B1587" s="17"/>
      <c r="C1587" s="17"/>
      <c r="D1587" s="17"/>
      <c r="E1587" s="17"/>
      <c r="F1587" s="17"/>
      <c r="G1587" s="17"/>
      <c r="H1587" s="17"/>
      <c r="I1587" s="17"/>
      <c r="J1587" s="17"/>
      <c r="K1587" s="17"/>
      <c r="L1587" s="17"/>
      <c r="M1587" s="17"/>
      <c r="N1587" s="17"/>
      <c r="O1587" s="17"/>
      <c r="P1587" s="17"/>
      <c r="Q1587" s="17"/>
      <c r="R1587" s="17"/>
      <c r="S1587" s="17"/>
      <c r="T1587" s="17"/>
      <c r="U1587" s="17"/>
      <c r="V1587" s="17"/>
      <c r="W1587" s="17"/>
      <c r="X1587" s="17"/>
      <c r="Y1587" s="17"/>
      <c r="Z1587" s="17"/>
      <c r="AA1587" s="17"/>
      <c r="AB1587" s="17"/>
      <c r="AC1587" s="17"/>
      <c r="AD1587" s="17"/>
      <c r="AE1587" s="17"/>
      <c r="AF1587" s="17"/>
      <c r="AG1587" s="17"/>
    </row>
    <row r="1588" spans="2:33" x14ac:dyDescent="0.25">
      <c r="B1588" s="17"/>
      <c r="C1588" s="17"/>
      <c r="D1588" s="17"/>
      <c r="E1588" s="17"/>
      <c r="F1588" s="17"/>
      <c r="G1588" s="17"/>
      <c r="H1588" s="17"/>
      <c r="I1588" s="17"/>
      <c r="J1588" s="17"/>
      <c r="K1588" s="17"/>
      <c r="L1588" s="17"/>
      <c r="M1588" s="17"/>
      <c r="N1588" s="17"/>
      <c r="O1588" s="17"/>
      <c r="P1588" s="17"/>
      <c r="Q1588" s="17"/>
      <c r="R1588" s="17"/>
      <c r="S1588" s="17"/>
      <c r="T1588" s="17"/>
      <c r="U1588" s="17"/>
      <c r="V1588" s="17"/>
      <c r="W1588" s="17"/>
      <c r="X1588" s="17"/>
      <c r="Y1588" s="17"/>
      <c r="Z1588" s="17"/>
      <c r="AA1588" s="17"/>
      <c r="AB1588" s="17"/>
      <c r="AC1588" s="17"/>
      <c r="AD1588" s="17"/>
      <c r="AE1588" s="17"/>
      <c r="AF1588" s="17"/>
      <c r="AG1588" s="17"/>
    </row>
    <row r="1589" spans="2:33" x14ac:dyDescent="0.25">
      <c r="B1589" s="17"/>
      <c r="C1589" s="17"/>
      <c r="D1589" s="17"/>
      <c r="E1589" s="17"/>
      <c r="F1589" s="17"/>
      <c r="G1589" s="17"/>
      <c r="H1589" s="17"/>
      <c r="I1589" s="17"/>
      <c r="J1589" s="17"/>
      <c r="K1589" s="17"/>
      <c r="L1589" s="17"/>
      <c r="M1589" s="17"/>
      <c r="N1589" s="17"/>
      <c r="O1589" s="17"/>
      <c r="P1589" s="17"/>
      <c r="Q1589" s="17"/>
      <c r="R1589" s="17"/>
      <c r="S1589" s="17"/>
      <c r="T1589" s="17"/>
      <c r="U1589" s="17"/>
      <c r="V1589" s="17"/>
      <c r="W1589" s="17"/>
      <c r="X1589" s="17"/>
      <c r="Y1589" s="17"/>
      <c r="Z1589" s="17"/>
      <c r="AA1589" s="17"/>
      <c r="AB1589" s="17"/>
      <c r="AC1589" s="17"/>
      <c r="AD1589" s="17"/>
      <c r="AE1589" s="17"/>
      <c r="AF1589" s="17"/>
      <c r="AG1589" s="17"/>
    </row>
    <row r="1590" spans="2:33" x14ac:dyDescent="0.25">
      <c r="B1590" s="17"/>
      <c r="C1590" s="17"/>
      <c r="D1590" s="17"/>
      <c r="E1590" s="17"/>
      <c r="F1590" s="17"/>
      <c r="G1590" s="17"/>
      <c r="H1590" s="17"/>
      <c r="I1590" s="17"/>
      <c r="J1590" s="17"/>
      <c r="K1590" s="17"/>
      <c r="L1590" s="17"/>
      <c r="M1590" s="17"/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  <c r="Y1590" s="17"/>
      <c r="Z1590" s="17"/>
      <c r="AA1590" s="17"/>
      <c r="AB1590" s="17"/>
      <c r="AC1590" s="17"/>
      <c r="AD1590" s="17"/>
      <c r="AE1590" s="17"/>
      <c r="AF1590" s="17"/>
      <c r="AG1590" s="17"/>
    </row>
    <row r="1591" spans="2:33" x14ac:dyDescent="0.25">
      <c r="B1591" s="17"/>
      <c r="C1591" s="17"/>
      <c r="D1591" s="17"/>
      <c r="E1591" s="17"/>
      <c r="F1591" s="17"/>
      <c r="G1591" s="17"/>
      <c r="H1591" s="17"/>
      <c r="I1591" s="17"/>
      <c r="J1591" s="17"/>
      <c r="K1591" s="17"/>
      <c r="L1591" s="17"/>
      <c r="M1591" s="17"/>
      <c r="N1591" s="17"/>
      <c r="O1591" s="17"/>
      <c r="P1591" s="17"/>
      <c r="Q1591" s="17"/>
      <c r="R1591" s="17"/>
      <c r="S1591" s="17"/>
      <c r="T1591" s="17"/>
      <c r="U1591" s="17"/>
      <c r="V1591" s="17"/>
      <c r="W1591" s="17"/>
      <c r="X1591" s="17"/>
      <c r="Y1591" s="17"/>
      <c r="Z1591" s="17"/>
      <c r="AA1591" s="17"/>
      <c r="AB1591" s="17"/>
      <c r="AC1591" s="17"/>
      <c r="AD1591" s="17"/>
      <c r="AE1591" s="17"/>
      <c r="AF1591" s="17"/>
      <c r="AG1591" s="17"/>
    </row>
    <row r="1592" spans="2:33" x14ac:dyDescent="0.25">
      <c r="B1592" s="17"/>
      <c r="C1592" s="17"/>
      <c r="D1592" s="17"/>
      <c r="E1592" s="17"/>
      <c r="F1592" s="17"/>
      <c r="G1592" s="17"/>
      <c r="H1592" s="17"/>
      <c r="I1592" s="17"/>
      <c r="J1592" s="17"/>
      <c r="K1592" s="17"/>
      <c r="L1592" s="17"/>
      <c r="M1592" s="17"/>
      <c r="N1592" s="17"/>
      <c r="O1592" s="17"/>
      <c r="P1592" s="17"/>
      <c r="Q1592" s="17"/>
      <c r="R1592" s="17"/>
      <c r="S1592" s="17"/>
      <c r="T1592" s="17"/>
      <c r="U1592" s="17"/>
      <c r="V1592" s="17"/>
      <c r="W1592" s="17"/>
      <c r="X1592" s="17"/>
      <c r="Y1592" s="17"/>
      <c r="Z1592" s="17"/>
      <c r="AA1592" s="17"/>
      <c r="AB1592" s="17"/>
      <c r="AC1592" s="17"/>
      <c r="AD1592" s="17"/>
      <c r="AE1592" s="17"/>
      <c r="AF1592" s="17"/>
      <c r="AG1592" s="17"/>
    </row>
    <row r="1593" spans="2:33" x14ac:dyDescent="0.25">
      <c r="B1593" s="17"/>
      <c r="C1593" s="17"/>
      <c r="D1593" s="17"/>
      <c r="E1593" s="17"/>
      <c r="F1593" s="17"/>
      <c r="G1593" s="17"/>
      <c r="H1593" s="17"/>
      <c r="I1593" s="17"/>
      <c r="J1593" s="17"/>
      <c r="K1593" s="17"/>
      <c r="L1593" s="17"/>
      <c r="M1593" s="17"/>
      <c r="N1593" s="17"/>
      <c r="O1593" s="17"/>
      <c r="P1593" s="17"/>
      <c r="Q1593" s="17"/>
      <c r="R1593" s="17"/>
      <c r="S1593" s="17"/>
      <c r="T1593" s="17"/>
      <c r="U1593" s="17"/>
      <c r="V1593" s="17"/>
      <c r="W1593" s="17"/>
      <c r="X1593" s="17"/>
      <c r="Y1593" s="17"/>
      <c r="Z1593" s="17"/>
      <c r="AA1593" s="17"/>
      <c r="AB1593" s="17"/>
      <c r="AC1593" s="17"/>
      <c r="AD1593" s="17"/>
      <c r="AE1593" s="17"/>
      <c r="AF1593" s="17"/>
      <c r="AG1593" s="17"/>
    </row>
    <row r="1594" spans="2:33" x14ac:dyDescent="0.25">
      <c r="B1594" s="17"/>
      <c r="C1594" s="17"/>
      <c r="D1594" s="17"/>
      <c r="E1594" s="17"/>
      <c r="F1594" s="17"/>
      <c r="G1594" s="17"/>
      <c r="H1594" s="17"/>
      <c r="I1594" s="17"/>
      <c r="J1594" s="17"/>
      <c r="K1594" s="17"/>
      <c r="L1594" s="17"/>
      <c r="M1594" s="17"/>
      <c r="N1594" s="17"/>
      <c r="O1594" s="17"/>
      <c r="P1594" s="17"/>
      <c r="Q1594" s="17"/>
      <c r="R1594" s="17"/>
      <c r="S1594" s="17"/>
      <c r="T1594" s="17"/>
      <c r="U1594" s="17"/>
      <c r="V1594" s="17"/>
      <c r="W1594" s="17"/>
      <c r="X1594" s="17"/>
      <c r="Y1594" s="17"/>
      <c r="Z1594" s="17"/>
      <c r="AA1594" s="17"/>
      <c r="AB1594" s="17"/>
      <c r="AC1594" s="17"/>
      <c r="AD1594" s="17"/>
      <c r="AE1594" s="17"/>
      <c r="AF1594" s="17"/>
      <c r="AG1594" s="17"/>
    </row>
    <row r="1595" spans="2:33" x14ac:dyDescent="0.25">
      <c r="B1595" s="17"/>
      <c r="C1595" s="17"/>
      <c r="D1595" s="17"/>
      <c r="E1595" s="17"/>
      <c r="F1595" s="17"/>
      <c r="G1595" s="17"/>
      <c r="H1595" s="17"/>
      <c r="I1595" s="17"/>
      <c r="J1595" s="17"/>
      <c r="K1595" s="17"/>
      <c r="L1595" s="17"/>
      <c r="M1595" s="17"/>
      <c r="N1595" s="17"/>
      <c r="O1595" s="17"/>
      <c r="P1595" s="17"/>
      <c r="Q1595" s="17"/>
      <c r="R1595" s="17"/>
      <c r="S1595" s="17"/>
      <c r="T1595" s="17"/>
      <c r="U1595" s="17"/>
      <c r="V1595" s="17"/>
      <c r="W1595" s="17"/>
      <c r="X1595" s="17"/>
      <c r="Y1595" s="17"/>
      <c r="Z1595" s="17"/>
      <c r="AA1595" s="17"/>
      <c r="AB1595" s="17"/>
      <c r="AC1595" s="17"/>
      <c r="AD1595" s="17"/>
      <c r="AE1595" s="17"/>
      <c r="AF1595" s="17"/>
      <c r="AG1595" s="17"/>
    </row>
    <row r="1596" spans="2:33" x14ac:dyDescent="0.25">
      <c r="B1596" s="17"/>
      <c r="C1596" s="17"/>
      <c r="D1596" s="17"/>
      <c r="E1596" s="17"/>
      <c r="F1596" s="17"/>
      <c r="G1596" s="17"/>
      <c r="H1596" s="17"/>
      <c r="I1596" s="17"/>
      <c r="J1596" s="17"/>
      <c r="K1596" s="17"/>
      <c r="L1596" s="17"/>
      <c r="M1596" s="17"/>
      <c r="N1596" s="17"/>
      <c r="O1596" s="17"/>
      <c r="P1596" s="17"/>
      <c r="Q1596" s="17"/>
      <c r="R1596" s="17"/>
      <c r="S1596" s="17"/>
      <c r="T1596" s="17"/>
      <c r="U1596" s="17"/>
      <c r="V1596" s="17"/>
      <c r="W1596" s="17"/>
      <c r="X1596" s="17"/>
      <c r="Y1596" s="17"/>
      <c r="Z1596" s="17"/>
      <c r="AA1596" s="17"/>
      <c r="AB1596" s="17"/>
      <c r="AC1596" s="17"/>
      <c r="AD1596" s="17"/>
      <c r="AE1596" s="17"/>
      <c r="AF1596" s="17"/>
      <c r="AG1596" s="17"/>
    </row>
    <row r="1597" spans="2:33" x14ac:dyDescent="0.25">
      <c r="B1597" s="17"/>
      <c r="C1597" s="17"/>
      <c r="D1597" s="17"/>
      <c r="E1597" s="17"/>
      <c r="F1597" s="17"/>
      <c r="G1597" s="17"/>
      <c r="H1597" s="17"/>
      <c r="I1597" s="17"/>
      <c r="J1597" s="17"/>
      <c r="K1597" s="17"/>
      <c r="L1597" s="17"/>
      <c r="M1597" s="17"/>
      <c r="N1597" s="17"/>
      <c r="O1597" s="17"/>
      <c r="P1597" s="17"/>
      <c r="Q1597" s="17"/>
      <c r="R1597" s="17"/>
      <c r="S1597" s="17"/>
      <c r="T1597" s="17"/>
      <c r="U1597" s="17"/>
      <c r="V1597" s="17"/>
      <c r="W1597" s="17"/>
      <c r="X1597" s="17"/>
      <c r="Y1597" s="17"/>
      <c r="Z1597" s="17"/>
      <c r="AA1597" s="17"/>
      <c r="AB1597" s="17"/>
      <c r="AC1597" s="17"/>
      <c r="AD1597" s="17"/>
      <c r="AE1597" s="17"/>
      <c r="AF1597" s="17"/>
      <c r="AG1597" s="17"/>
    </row>
    <row r="1598" spans="2:33" x14ac:dyDescent="0.25">
      <c r="B1598" s="17"/>
      <c r="C1598" s="17"/>
      <c r="D1598" s="17"/>
      <c r="E1598" s="17"/>
      <c r="F1598" s="17"/>
      <c r="G1598" s="17"/>
      <c r="H1598" s="17"/>
      <c r="I1598" s="17"/>
      <c r="J1598" s="17"/>
      <c r="K1598" s="17"/>
      <c r="L1598" s="17"/>
      <c r="M1598" s="17"/>
      <c r="N1598" s="17"/>
      <c r="O1598" s="17"/>
      <c r="P1598" s="17"/>
      <c r="Q1598" s="17"/>
      <c r="R1598" s="17"/>
      <c r="S1598" s="17"/>
      <c r="T1598" s="17"/>
      <c r="U1598" s="17"/>
      <c r="V1598" s="17"/>
      <c r="W1598" s="17"/>
      <c r="X1598" s="17"/>
      <c r="Y1598" s="17"/>
      <c r="Z1598" s="17"/>
      <c r="AA1598" s="17"/>
      <c r="AB1598" s="17"/>
      <c r="AC1598" s="17"/>
      <c r="AD1598" s="17"/>
      <c r="AE1598" s="17"/>
      <c r="AF1598" s="17"/>
      <c r="AG1598" s="17"/>
    </row>
    <row r="1599" spans="2:33" x14ac:dyDescent="0.25">
      <c r="B1599" s="17"/>
      <c r="C1599" s="17"/>
      <c r="D1599" s="17"/>
      <c r="E1599" s="17"/>
      <c r="F1599" s="17"/>
      <c r="G1599" s="17"/>
      <c r="H1599" s="17"/>
      <c r="I1599" s="17"/>
      <c r="J1599" s="17"/>
      <c r="K1599" s="17"/>
      <c r="L1599" s="17"/>
      <c r="M1599" s="17"/>
      <c r="N1599" s="17"/>
      <c r="O1599" s="17"/>
      <c r="P1599" s="17"/>
      <c r="Q1599" s="17"/>
      <c r="R1599" s="17"/>
      <c r="S1599" s="17"/>
      <c r="T1599" s="17"/>
      <c r="U1599" s="17"/>
      <c r="V1599" s="17"/>
      <c r="W1599" s="17"/>
      <c r="X1599" s="17"/>
      <c r="Y1599" s="17"/>
      <c r="Z1599" s="17"/>
      <c r="AA1599" s="17"/>
      <c r="AB1599" s="17"/>
      <c r="AC1599" s="17"/>
      <c r="AD1599" s="17"/>
      <c r="AE1599" s="17"/>
      <c r="AF1599" s="17"/>
      <c r="AG1599" s="17"/>
    </row>
    <row r="1600" spans="2:33" x14ac:dyDescent="0.25">
      <c r="B1600" s="17"/>
      <c r="C1600" s="17"/>
      <c r="D1600" s="17"/>
      <c r="E1600" s="17"/>
      <c r="F1600" s="17"/>
      <c r="G1600" s="17"/>
      <c r="H1600" s="17"/>
      <c r="I1600" s="17"/>
      <c r="J1600" s="17"/>
      <c r="K1600" s="17"/>
      <c r="L1600" s="17"/>
      <c r="M1600" s="17"/>
      <c r="N1600" s="17"/>
      <c r="O1600" s="17"/>
      <c r="P1600" s="17"/>
      <c r="Q1600" s="17"/>
      <c r="R1600" s="17"/>
      <c r="S1600" s="17"/>
      <c r="T1600" s="17"/>
      <c r="U1600" s="17"/>
      <c r="V1600" s="17"/>
      <c r="W1600" s="17"/>
      <c r="X1600" s="17"/>
      <c r="Y1600" s="17"/>
      <c r="Z1600" s="17"/>
      <c r="AA1600" s="17"/>
      <c r="AB1600" s="17"/>
      <c r="AC1600" s="17"/>
      <c r="AD1600" s="17"/>
      <c r="AE1600" s="17"/>
      <c r="AF1600" s="17"/>
      <c r="AG1600" s="17"/>
    </row>
    <row r="1601" spans="2:33" x14ac:dyDescent="0.25">
      <c r="B1601" s="17"/>
      <c r="C1601" s="17"/>
      <c r="D1601" s="17"/>
      <c r="E1601" s="17"/>
      <c r="F1601" s="17"/>
      <c r="G1601" s="17"/>
      <c r="H1601" s="17"/>
      <c r="I1601" s="17"/>
      <c r="J1601" s="17"/>
      <c r="K1601" s="17"/>
      <c r="L1601" s="17"/>
      <c r="M1601" s="17"/>
      <c r="N1601" s="17"/>
      <c r="O1601" s="17"/>
      <c r="P1601" s="17"/>
      <c r="Q1601" s="17"/>
      <c r="R1601" s="17"/>
      <c r="S1601" s="17"/>
      <c r="T1601" s="17"/>
      <c r="U1601" s="17"/>
      <c r="V1601" s="17"/>
      <c r="W1601" s="17"/>
      <c r="X1601" s="17"/>
      <c r="Y1601" s="17"/>
      <c r="Z1601" s="17"/>
      <c r="AA1601" s="17"/>
      <c r="AB1601" s="17"/>
      <c r="AC1601" s="17"/>
      <c r="AD1601" s="17"/>
      <c r="AE1601" s="17"/>
      <c r="AF1601" s="17"/>
      <c r="AG1601" s="17"/>
    </row>
    <row r="1602" spans="2:33" x14ac:dyDescent="0.25">
      <c r="B1602" s="17"/>
      <c r="C1602" s="17"/>
      <c r="D1602" s="17"/>
      <c r="E1602" s="17"/>
      <c r="F1602" s="17"/>
      <c r="G1602" s="17"/>
      <c r="H1602" s="17"/>
      <c r="I1602" s="17"/>
      <c r="J1602" s="17"/>
      <c r="K1602" s="17"/>
      <c r="L1602" s="17"/>
      <c r="M1602" s="17"/>
      <c r="N1602" s="17"/>
      <c r="O1602" s="17"/>
      <c r="P1602" s="17"/>
      <c r="Q1602" s="17"/>
      <c r="R1602" s="17"/>
      <c r="S1602" s="17"/>
      <c r="T1602" s="17"/>
      <c r="U1602" s="17"/>
      <c r="V1602" s="17"/>
      <c r="W1602" s="17"/>
      <c r="X1602" s="17"/>
      <c r="Y1602" s="17"/>
      <c r="Z1602" s="17"/>
      <c r="AA1602" s="17"/>
      <c r="AB1602" s="17"/>
      <c r="AC1602" s="17"/>
      <c r="AD1602" s="17"/>
      <c r="AE1602" s="17"/>
      <c r="AF1602" s="17"/>
      <c r="AG1602" s="17"/>
    </row>
    <row r="1603" spans="2:33" x14ac:dyDescent="0.25">
      <c r="B1603" s="17"/>
      <c r="C1603" s="17"/>
      <c r="D1603" s="17"/>
      <c r="E1603" s="17"/>
      <c r="F1603" s="17"/>
      <c r="G1603" s="17"/>
      <c r="H1603" s="17"/>
      <c r="I1603" s="17"/>
      <c r="J1603" s="17"/>
      <c r="K1603" s="17"/>
      <c r="L1603" s="17"/>
      <c r="M1603" s="17"/>
      <c r="N1603" s="17"/>
      <c r="O1603" s="17"/>
      <c r="P1603" s="17"/>
      <c r="Q1603" s="17"/>
      <c r="R1603" s="17"/>
      <c r="S1603" s="17"/>
      <c r="T1603" s="17"/>
      <c r="U1603" s="17"/>
      <c r="V1603" s="17"/>
      <c r="W1603" s="17"/>
      <c r="X1603" s="17"/>
      <c r="Y1603" s="17"/>
      <c r="Z1603" s="17"/>
      <c r="AA1603" s="17"/>
      <c r="AB1603" s="17"/>
      <c r="AC1603" s="17"/>
      <c r="AD1603" s="17"/>
      <c r="AE1603" s="17"/>
      <c r="AF1603" s="17"/>
      <c r="AG1603" s="17"/>
    </row>
    <row r="1604" spans="2:33" x14ac:dyDescent="0.25">
      <c r="B1604" s="17"/>
      <c r="C1604" s="17"/>
      <c r="D1604" s="17"/>
      <c r="E1604" s="17"/>
      <c r="F1604" s="17"/>
      <c r="G1604" s="17"/>
      <c r="H1604" s="17"/>
      <c r="I1604" s="17"/>
      <c r="J1604" s="17"/>
      <c r="K1604" s="17"/>
      <c r="L1604" s="17"/>
      <c r="M1604" s="17"/>
      <c r="N1604" s="17"/>
      <c r="O1604" s="17"/>
      <c r="P1604" s="17"/>
      <c r="Q1604" s="17"/>
      <c r="R1604" s="17"/>
      <c r="S1604" s="17"/>
      <c r="T1604" s="17"/>
      <c r="U1604" s="17"/>
      <c r="V1604" s="17"/>
      <c r="W1604" s="17"/>
      <c r="X1604" s="17"/>
      <c r="Y1604" s="17"/>
      <c r="Z1604" s="17"/>
      <c r="AA1604" s="17"/>
      <c r="AB1604" s="17"/>
      <c r="AC1604" s="17"/>
      <c r="AD1604" s="17"/>
      <c r="AE1604" s="17"/>
      <c r="AF1604" s="17"/>
      <c r="AG1604" s="17"/>
    </row>
    <row r="1605" spans="2:33" x14ac:dyDescent="0.25">
      <c r="B1605" s="17"/>
      <c r="C1605" s="17"/>
      <c r="D1605" s="17"/>
      <c r="E1605" s="17"/>
      <c r="F1605" s="17"/>
      <c r="G1605" s="17"/>
      <c r="H1605" s="17"/>
      <c r="I1605" s="17"/>
      <c r="J1605" s="17"/>
      <c r="K1605" s="17"/>
      <c r="L1605" s="17"/>
      <c r="M1605" s="17"/>
      <c r="N1605" s="17"/>
      <c r="O1605" s="17"/>
      <c r="P1605" s="17"/>
      <c r="Q1605" s="17"/>
      <c r="R1605" s="17"/>
      <c r="S1605" s="17"/>
      <c r="T1605" s="17"/>
      <c r="U1605" s="17"/>
      <c r="V1605" s="17"/>
      <c r="W1605" s="17"/>
      <c r="X1605" s="17"/>
      <c r="Y1605" s="17"/>
      <c r="Z1605" s="17"/>
      <c r="AA1605" s="17"/>
      <c r="AB1605" s="17"/>
      <c r="AC1605" s="17"/>
      <c r="AD1605" s="17"/>
      <c r="AE1605" s="17"/>
      <c r="AF1605" s="17"/>
      <c r="AG1605" s="17"/>
    </row>
    <row r="1606" spans="2:33" x14ac:dyDescent="0.25">
      <c r="B1606" s="17"/>
      <c r="C1606" s="17"/>
      <c r="D1606" s="17"/>
      <c r="E1606" s="17"/>
      <c r="F1606" s="17"/>
      <c r="G1606" s="17"/>
      <c r="H1606" s="17"/>
      <c r="I1606" s="17"/>
      <c r="J1606" s="17"/>
      <c r="K1606" s="17"/>
      <c r="L1606" s="17"/>
      <c r="M1606" s="17"/>
      <c r="N1606" s="17"/>
      <c r="O1606" s="17"/>
      <c r="P1606" s="17"/>
      <c r="Q1606" s="17"/>
      <c r="R1606" s="17"/>
      <c r="S1606" s="17"/>
      <c r="T1606" s="17"/>
      <c r="U1606" s="17"/>
      <c r="V1606" s="17"/>
      <c r="W1606" s="17"/>
      <c r="X1606" s="17"/>
      <c r="Y1606" s="17"/>
      <c r="Z1606" s="17"/>
      <c r="AA1606" s="17"/>
      <c r="AB1606" s="17"/>
      <c r="AC1606" s="17"/>
      <c r="AD1606" s="17"/>
      <c r="AE1606" s="17"/>
      <c r="AF1606" s="17"/>
      <c r="AG1606" s="17"/>
    </row>
    <row r="1607" spans="2:33" x14ac:dyDescent="0.25">
      <c r="B1607" s="17"/>
      <c r="C1607" s="17"/>
      <c r="D1607" s="17"/>
      <c r="E1607" s="17"/>
      <c r="F1607" s="17"/>
      <c r="G1607" s="17"/>
      <c r="H1607" s="17"/>
      <c r="I1607" s="17"/>
      <c r="J1607" s="17"/>
      <c r="K1607" s="17"/>
      <c r="L1607" s="17"/>
      <c r="M1607" s="17"/>
      <c r="N1607" s="17"/>
      <c r="O1607" s="17"/>
      <c r="P1607" s="17"/>
      <c r="Q1607" s="17"/>
      <c r="R1607" s="17"/>
      <c r="S1607" s="17"/>
      <c r="T1607" s="17"/>
      <c r="U1607" s="17"/>
      <c r="V1607" s="17"/>
      <c r="W1607" s="17"/>
      <c r="X1607" s="17"/>
      <c r="Y1607" s="17"/>
      <c r="Z1607" s="17"/>
      <c r="AA1607" s="17"/>
      <c r="AB1607" s="17"/>
      <c r="AC1607" s="17"/>
      <c r="AD1607" s="17"/>
      <c r="AE1607" s="17"/>
      <c r="AF1607" s="17"/>
      <c r="AG1607" s="17"/>
    </row>
    <row r="1608" spans="2:33" x14ac:dyDescent="0.25">
      <c r="B1608" s="17"/>
      <c r="C1608" s="17"/>
      <c r="D1608" s="17"/>
      <c r="E1608" s="17"/>
      <c r="F1608" s="17"/>
      <c r="G1608" s="17"/>
      <c r="H1608" s="17"/>
      <c r="I1608" s="17"/>
      <c r="J1608" s="17"/>
      <c r="K1608" s="17"/>
      <c r="L1608" s="17"/>
      <c r="M1608" s="17"/>
      <c r="N1608" s="17"/>
      <c r="O1608" s="17"/>
      <c r="P1608" s="17"/>
      <c r="Q1608" s="17"/>
      <c r="R1608" s="17"/>
      <c r="S1608" s="17"/>
      <c r="T1608" s="17"/>
      <c r="U1608" s="17"/>
      <c r="V1608" s="17"/>
      <c r="W1608" s="17"/>
      <c r="X1608" s="17"/>
      <c r="Y1608" s="17"/>
      <c r="Z1608" s="17"/>
      <c r="AA1608" s="17"/>
      <c r="AB1608" s="17"/>
      <c r="AC1608" s="17"/>
      <c r="AD1608" s="17"/>
      <c r="AE1608" s="17"/>
      <c r="AF1608" s="17"/>
      <c r="AG1608" s="17"/>
    </row>
    <row r="1609" spans="2:33" x14ac:dyDescent="0.25">
      <c r="B1609" s="17"/>
      <c r="C1609" s="17"/>
      <c r="D1609" s="17"/>
      <c r="E1609" s="17"/>
      <c r="F1609" s="17"/>
      <c r="G1609" s="17"/>
      <c r="H1609" s="17"/>
      <c r="I1609" s="17"/>
      <c r="J1609" s="17"/>
      <c r="K1609" s="17"/>
      <c r="L1609" s="17"/>
      <c r="M1609" s="17"/>
      <c r="N1609" s="17"/>
      <c r="O1609" s="17"/>
      <c r="P1609" s="17"/>
      <c r="Q1609" s="17"/>
      <c r="R1609" s="17"/>
      <c r="S1609" s="17"/>
      <c r="T1609" s="17"/>
      <c r="U1609" s="17"/>
      <c r="V1609" s="17"/>
      <c r="W1609" s="17"/>
      <c r="X1609" s="17"/>
      <c r="Y1609" s="17"/>
      <c r="Z1609" s="17"/>
      <c r="AA1609" s="17"/>
      <c r="AB1609" s="17"/>
      <c r="AC1609" s="17"/>
      <c r="AD1609" s="17"/>
      <c r="AE1609" s="17"/>
      <c r="AF1609" s="17"/>
      <c r="AG1609" s="17"/>
    </row>
    <row r="1610" spans="2:33" x14ac:dyDescent="0.25">
      <c r="B1610" s="17"/>
      <c r="C1610" s="17"/>
      <c r="D1610" s="17"/>
      <c r="E1610" s="17"/>
      <c r="F1610" s="17"/>
      <c r="G1610" s="17"/>
      <c r="H1610" s="17"/>
      <c r="I1610" s="17"/>
      <c r="J1610" s="17"/>
      <c r="K1610" s="17"/>
      <c r="L1610" s="17"/>
      <c r="M1610" s="17"/>
      <c r="N1610" s="17"/>
      <c r="O1610" s="17"/>
      <c r="P1610" s="17"/>
      <c r="Q1610" s="17"/>
      <c r="R1610" s="17"/>
      <c r="S1610" s="17"/>
      <c r="T1610" s="17"/>
      <c r="U1610" s="17"/>
      <c r="V1610" s="17"/>
      <c r="W1610" s="17"/>
      <c r="X1610" s="17"/>
      <c r="Y1610" s="17"/>
      <c r="Z1610" s="17"/>
      <c r="AA1610" s="17"/>
      <c r="AB1610" s="17"/>
      <c r="AC1610" s="17"/>
      <c r="AD1610" s="17"/>
      <c r="AE1610" s="17"/>
      <c r="AF1610" s="17"/>
      <c r="AG1610" s="17"/>
    </row>
    <row r="1611" spans="2:33" x14ac:dyDescent="0.25">
      <c r="B1611" s="17"/>
      <c r="C1611" s="17"/>
      <c r="D1611" s="17"/>
      <c r="E1611" s="17"/>
      <c r="F1611" s="17"/>
      <c r="G1611" s="17"/>
      <c r="H1611" s="17"/>
      <c r="I1611" s="17"/>
      <c r="J1611" s="17"/>
      <c r="K1611" s="17"/>
      <c r="L1611" s="17"/>
      <c r="M1611" s="17"/>
      <c r="N1611" s="17"/>
      <c r="O1611" s="17"/>
      <c r="P1611" s="17"/>
      <c r="Q1611" s="17"/>
      <c r="R1611" s="17"/>
      <c r="S1611" s="17"/>
      <c r="T1611" s="17"/>
      <c r="U1611" s="17"/>
      <c r="V1611" s="17"/>
      <c r="W1611" s="17"/>
      <c r="X1611" s="17"/>
      <c r="Y1611" s="17"/>
      <c r="Z1611" s="17"/>
      <c r="AA1611" s="17"/>
      <c r="AB1611" s="17"/>
      <c r="AC1611" s="17"/>
      <c r="AD1611" s="17"/>
      <c r="AE1611" s="17"/>
      <c r="AF1611" s="17"/>
      <c r="AG1611" s="17"/>
    </row>
    <row r="1612" spans="2:33" x14ac:dyDescent="0.25">
      <c r="B1612" s="17"/>
      <c r="C1612" s="17"/>
      <c r="D1612" s="17"/>
      <c r="E1612" s="17"/>
      <c r="F1612" s="17"/>
      <c r="G1612" s="17"/>
      <c r="H1612" s="17"/>
      <c r="I1612" s="17"/>
      <c r="J1612" s="17"/>
      <c r="K1612" s="17"/>
      <c r="L1612" s="17"/>
      <c r="M1612" s="17"/>
      <c r="N1612" s="17"/>
      <c r="O1612" s="17"/>
      <c r="P1612" s="17"/>
      <c r="Q1612" s="17"/>
      <c r="R1612" s="17"/>
      <c r="S1612" s="17"/>
      <c r="T1612" s="17"/>
      <c r="U1612" s="17"/>
      <c r="V1612" s="17"/>
      <c r="W1612" s="17"/>
      <c r="X1612" s="17"/>
      <c r="Y1612" s="17"/>
      <c r="Z1612" s="17"/>
      <c r="AA1612" s="17"/>
      <c r="AB1612" s="17"/>
      <c r="AC1612" s="17"/>
      <c r="AD1612" s="17"/>
      <c r="AE1612" s="17"/>
      <c r="AF1612" s="17"/>
      <c r="AG1612" s="17"/>
    </row>
    <row r="1613" spans="2:33" x14ac:dyDescent="0.25">
      <c r="B1613" s="17"/>
      <c r="C1613" s="17"/>
      <c r="D1613" s="17"/>
      <c r="E1613" s="17"/>
      <c r="F1613" s="17"/>
      <c r="G1613" s="17"/>
      <c r="H1613" s="17"/>
      <c r="I1613" s="17"/>
      <c r="J1613" s="17"/>
      <c r="K1613" s="17"/>
      <c r="L1613" s="17"/>
      <c r="M1613" s="17"/>
      <c r="N1613" s="17"/>
      <c r="O1613" s="17"/>
      <c r="P1613" s="17"/>
      <c r="Q1613" s="17"/>
      <c r="R1613" s="17"/>
      <c r="S1613" s="17"/>
      <c r="T1613" s="17"/>
      <c r="U1613" s="17"/>
      <c r="V1613" s="17"/>
      <c r="W1613" s="17"/>
      <c r="X1613" s="17"/>
      <c r="Y1613" s="17"/>
      <c r="Z1613" s="17"/>
      <c r="AA1613" s="17"/>
      <c r="AB1613" s="17"/>
      <c r="AC1613" s="17"/>
      <c r="AD1613" s="17"/>
      <c r="AE1613" s="17"/>
      <c r="AF1613" s="17"/>
      <c r="AG1613" s="17"/>
    </row>
    <row r="1614" spans="2:33" x14ac:dyDescent="0.25">
      <c r="B1614" s="17"/>
      <c r="C1614" s="17"/>
      <c r="D1614" s="17"/>
      <c r="E1614" s="17"/>
      <c r="F1614" s="17"/>
      <c r="G1614" s="17"/>
      <c r="H1614" s="17"/>
      <c r="I1614" s="17"/>
      <c r="J1614" s="17"/>
      <c r="K1614" s="17"/>
      <c r="L1614" s="17"/>
      <c r="M1614" s="17"/>
      <c r="N1614" s="17"/>
      <c r="O1614" s="17"/>
      <c r="P1614" s="17"/>
      <c r="Q1614" s="17"/>
      <c r="R1614" s="17"/>
      <c r="S1614" s="17"/>
      <c r="T1614" s="17"/>
      <c r="U1614" s="17"/>
      <c r="V1614" s="17"/>
      <c r="W1614" s="17"/>
      <c r="X1614" s="17"/>
      <c r="Y1614" s="17"/>
      <c r="Z1614" s="17"/>
      <c r="AA1614" s="17"/>
      <c r="AB1614" s="17"/>
      <c r="AC1614" s="17"/>
      <c r="AD1614" s="17"/>
      <c r="AE1614" s="17"/>
      <c r="AF1614" s="17"/>
      <c r="AG1614" s="17"/>
    </row>
    <row r="1615" spans="2:33" x14ac:dyDescent="0.25">
      <c r="B1615" s="17"/>
      <c r="C1615" s="17"/>
      <c r="D1615" s="17"/>
      <c r="E1615" s="17"/>
      <c r="F1615" s="17"/>
      <c r="G1615" s="17"/>
      <c r="H1615" s="17"/>
      <c r="I1615" s="17"/>
      <c r="J1615" s="17"/>
      <c r="K1615" s="17"/>
      <c r="L1615" s="17"/>
      <c r="M1615" s="17"/>
      <c r="N1615" s="17"/>
      <c r="O1615" s="17"/>
      <c r="P1615" s="17"/>
      <c r="Q1615" s="17"/>
      <c r="R1615" s="17"/>
      <c r="S1615" s="17"/>
      <c r="T1615" s="17"/>
      <c r="U1615" s="17"/>
      <c r="V1615" s="17"/>
      <c r="W1615" s="17"/>
      <c r="X1615" s="17"/>
      <c r="Y1615" s="17"/>
      <c r="Z1615" s="17"/>
      <c r="AA1615" s="17"/>
      <c r="AB1615" s="17"/>
      <c r="AC1615" s="17"/>
      <c r="AD1615" s="17"/>
      <c r="AE1615" s="17"/>
      <c r="AF1615" s="17"/>
      <c r="AG1615" s="17"/>
    </row>
    <row r="1616" spans="2:33" x14ac:dyDescent="0.25">
      <c r="B1616" s="17"/>
      <c r="C1616" s="17"/>
      <c r="D1616" s="17"/>
      <c r="E1616" s="17"/>
      <c r="F1616" s="17"/>
      <c r="G1616" s="17"/>
      <c r="H1616" s="17"/>
      <c r="I1616" s="17"/>
      <c r="J1616" s="17"/>
      <c r="K1616" s="17"/>
      <c r="L1616" s="17"/>
      <c r="M1616" s="17"/>
      <c r="N1616" s="17"/>
      <c r="O1616" s="17"/>
      <c r="P1616" s="17"/>
      <c r="Q1616" s="17"/>
      <c r="R1616" s="17"/>
      <c r="S1616" s="17"/>
      <c r="T1616" s="17"/>
      <c r="U1616" s="17"/>
      <c r="V1616" s="17"/>
      <c r="W1616" s="17"/>
      <c r="X1616" s="17"/>
      <c r="Y1616" s="17"/>
      <c r="Z1616" s="17"/>
      <c r="AA1616" s="17"/>
      <c r="AB1616" s="17"/>
      <c r="AC1616" s="17"/>
      <c r="AD1616" s="17"/>
      <c r="AE1616" s="17"/>
      <c r="AF1616" s="17"/>
      <c r="AG1616" s="17"/>
    </row>
    <row r="1617" spans="2:33" x14ac:dyDescent="0.25">
      <c r="B1617" s="17"/>
      <c r="C1617" s="17"/>
      <c r="D1617" s="17"/>
      <c r="E1617" s="17"/>
      <c r="F1617" s="17"/>
      <c r="G1617" s="17"/>
      <c r="H1617" s="17"/>
      <c r="I1617" s="17"/>
      <c r="J1617" s="17"/>
      <c r="K1617" s="17"/>
      <c r="L1617" s="17"/>
      <c r="M1617" s="17"/>
      <c r="N1617" s="17"/>
      <c r="O1617" s="17"/>
      <c r="P1617" s="17"/>
      <c r="Q1617" s="17"/>
      <c r="R1617" s="17"/>
      <c r="S1617" s="17"/>
      <c r="T1617" s="17"/>
      <c r="U1617" s="17"/>
      <c r="V1617" s="17"/>
      <c r="W1617" s="17"/>
      <c r="X1617" s="17"/>
      <c r="Y1617" s="17"/>
      <c r="Z1617" s="17"/>
      <c r="AA1617" s="17"/>
      <c r="AB1617" s="17"/>
      <c r="AC1617" s="17"/>
      <c r="AD1617" s="17"/>
      <c r="AE1617" s="17"/>
      <c r="AF1617" s="17"/>
      <c r="AG1617" s="17"/>
    </row>
    <row r="1618" spans="2:33" x14ac:dyDescent="0.25">
      <c r="B1618" s="17"/>
      <c r="C1618" s="17"/>
      <c r="D1618" s="17"/>
      <c r="E1618" s="17"/>
      <c r="F1618" s="17"/>
      <c r="G1618" s="17"/>
      <c r="H1618" s="17"/>
      <c r="I1618" s="17"/>
      <c r="J1618" s="17"/>
      <c r="K1618" s="17"/>
      <c r="L1618" s="17"/>
      <c r="M1618" s="17"/>
      <c r="N1618" s="17"/>
      <c r="O1618" s="17"/>
      <c r="P1618" s="17"/>
      <c r="Q1618" s="17"/>
      <c r="R1618" s="17"/>
      <c r="S1618" s="17"/>
      <c r="T1618" s="17"/>
      <c r="U1618" s="17"/>
      <c r="V1618" s="17"/>
      <c r="W1618" s="17"/>
      <c r="X1618" s="17"/>
      <c r="Y1618" s="17"/>
      <c r="Z1618" s="17"/>
      <c r="AA1618" s="17"/>
      <c r="AB1618" s="17"/>
      <c r="AC1618" s="17"/>
      <c r="AD1618" s="17"/>
      <c r="AE1618" s="17"/>
      <c r="AF1618" s="17"/>
      <c r="AG1618" s="17"/>
    </row>
    <row r="1619" spans="2:33" x14ac:dyDescent="0.25">
      <c r="B1619" s="17"/>
      <c r="C1619" s="17"/>
      <c r="D1619" s="17"/>
      <c r="E1619" s="17"/>
      <c r="F1619" s="17"/>
      <c r="G1619" s="17"/>
      <c r="H1619" s="17"/>
      <c r="I1619" s="17"/>
      <c r="J1619" s="17"/>
      <c r="K1619" s="17"/>
      <c r="L1619" s="17"/>
      <c r="M1619" s="17"/>
      <c r="N1619" s="17"/>
      <c r="O1619" s="17"/>
      <c r="P1619" s="17"/>
      <c r="Q1619" s="17"/>
      <c r="R1619" s="17"/>
      <c r="S1619" s="17"/>
      <c r="T1619" s="17"/>
      <c r="U1619" s="17"/>
      <c r="V1619" s="17"/>
      <c r="W1619" s="17"/>
      <c r="X1619" s="17"/>
      <c r="Y1619" s="17"/>
      <c r="Z1619" s="17"/>
      <c r="AA1619" s="17"/>
      <c r="AB1619" s="17"/>
      <c r="AC1619" s="17"/>
      <c r="AD1619" s="17"/>
      <c r="AE1619" s="17"/>
      <c r="AF1619" s="17"/>
      <c r="AG1619" s="17"/>
    </row>
    <row r="1620" spans="2:33" x14ac:dyDescent="0.25">
      <c r="B1620" s="17"/>
      <c r="C1620" s="17"/>
      <c r="D1620" s="17"/>
      <c r="E1620" s="17"/>
      <c r="F1620" s="17"/>
      <c r="G1620" s="17"/>
      <c r="H1620" s="17"/>
      <c r="I1620" s="17"/>
      <c r="J1620" s="17"/>
      <c r="K1620" s="17"/>
      <c r="L1620" s="17"/>
      <c r="M1620" s="17"/>
      <c r="N1620" s="17"/>
      <c r="O1620" s="17"/>
      <c r="P1620" s="17"/>
      <c r="Q1620" s="17"/>
      <c r="R1620" s="17"/>
      <c r="S1620" s="17"/>
      <c r="T1620" s="17"/>
      <c r="U1620" s="17"/>
      <c r="V1620" s="17"/>
      <c r="W1620" s="17"/>
      <c r="X1620" s="17"/>
      <c r="Y1620" s="17"/>
      <c r="Z1620" s="17"/>
      <c r="AA1620" s="17"/>
      <c r="AB1620" s="17"/>
      <c r="AC1620" s="17"/>
      <c r="AD1620" s="17"/>
      <c r="AE1620" s="17"/>
      <c r="AF1620" s="17"/>
      <c r="AG1620" s="17"/>
    </row>
    <row r="1621" spans="2:33" x14ac:dyDescent="0.25">
      <c r="B1621" s="17"/>
      <c r="C1621" s="17"/>
      <c r="D1621" s="17"/>
      <c r="E1621" s="17"/>
      <c r="F1621" s="17"/>
      <c r="G1621" s="17"/>
      <c r="H1621" s="17"/>
      <c r="I1621" s="17"/>
      <c r="J1621" s="17"/>
      <c r="K1621" s="17"/>
      <c r="L1621" s="17"/>
      <c r="M1621" s="17"/>
      <c r="N1621" s="17"/>
      <c r="O1621" s="17"/>
      <c r="P1621" s="17"/>
      <c r="Q1621" s="17"/>
      <c r="R1621" s="17"/>
      <c r="S1621" s="17"/>
      <c r="T1621" s="17"/>
      <c r="U1621" s="17"/>
      <c r="V1621" s="17"/>
      <c r="W1621" s="17"/>
      <c r="X1621" s="17"/>
      <c r="Y1621" s="17"/>
      <c r="Z1621" s="17"/>
      <c r="AA1621" s="17"/>
      <c r="AB1621" s="17"/>
      <c r="AC1621" s="17"/>
      <c r="AD1621" s="17"/>
      <c r="AE1621" s="17"/>
      <c r="AF1621" s="17"/>
      <c r="AG1621" s="17"/>
    </row>
    <row r="1622" spans="2:33" x14ac:dyDescent="0.25">
      <c r="B1622" s="17"/>
      <c r="C1622" s="17"/>
      <c r="D1622" s="17"/>
      <c r="E1622" s="17"/>
      <c r="F1622" s="17"/>
      <c r="G1622" s="17"/>
      <c r="H1622" s="17"/>
      <c r="I1622" s="17"/>
      <c r="J1622" s="17"/>
      <c r="K1622" s="17"/>
      <c r="L1622" s="17"/>
      <c r="M1622" s="17"/>
      <c r="N1622" s="17"/>
      <c r="O1622" s="17"/>
      <c r="P1622" s="17"/>
      <c r="Q1622" s="17"/>
      <c r="R1622" s="17"/>
      <c r="S1622" s="17"/>
      <c r="T1622" s="17"/>
      <c r="U1622" s="17"/>
      <c r="V1622" s="17"/>
      <c r="W1622" s="17"/>
      <c r="X1622" s="17"/>
      <c r="Y1622" s="17"/>
      <c r="Z1622" s="17"/>
      <c r="AA1622" s="17"/>
      <c r="AB1622" s="17"/>
      <c r="AC1622" s="17"/>
      <c r="AD1622" s="17"/>
      <c r="AE1622" s="17"/>
      <c r="AF1622" s="17"/>
      <c r="AG1622" s="17"/>
    </row>
    <row r="1623" spans="2:33" x14ac:dyDescent="0.25">
      <c r="B1623" s="17"/>
      <c r="C1623" s="17"/>
      <c r="D1623" s="17"/>
      <c r="E1623" s="17"/>
      <c r="F1623" s="17"/>
      <c r="G1623" s="17"/>
      <c r="H1623" s="17"/>
      <c r="I1623" s="17"/>
      <c r="J1623" s="17"/>
      <c r="K1623" s="17"/>
      <c r="L1623" s="17"/>
      <c r="M1623" s="17"/>
      <c r="N1623" s="17"/>
      <c r="O1623" s="17"/>
      <c r="P1623" s="17"/>
      <c r="Q1623" s="17"/>
      <c r="R1623" s="17"/>
      <c r="S1623" s="17"/>
      <c r="T1623" s="17"/>
      <c r="U1623" s="17"/>
      <c r="V1623" s="17"/>
      <c r="W1623" s="17"/>
      <c r="X1623" s="17"/>
      <c r="Y1623" s="17"/>
      <c r="Z1623" s="17"/>
      <c r="AA1623" s="17"/>
      <c r="AB1623" s="17"/>
      <c r="AC1623" s="17"/>
      <c r="AD1623" s="17"/>
      <c r="AE1623" s="17"/>
      <c r="AF1623" s="17"/>
      <c r="AG1623" s="17"/>
    </row>
    <row r="1624" spans="2:33" x14ac:dyDescent="0.25">
      <c r="B1624" s="17"/>
      <c r="C1624" s="17"/>
      <c r="D1624" s="17"/>
      <c r="E1624" s="17"/>
      <c r="F1624" s="17"/>
      <c r="G1624" s="17"/>
      <c r="H1624" s="17"/>
      <c r="I1624" s="17"/>
      <c r="J1624" s="17"/>
      <c r="K1624" s="17"/>
      <c r="L1624" s="17"/>
      <c r="M1624" s="17"/>
      <c r="N1624" s="17"/>
      <c r="O1624" s="17"/>
      <c r="P1624" s="17"/>
      <c r="Q1624" s="17"/>
      <c r="R1624" s="17"/>
      <c r="S1624" s="17"/>
      <c r="T1624" s="17"/>
      <c r="U1624" s="17"/>
      <c r="V1624" s="17"/>
      <c r="W1624" s="17"/>
      <c r="X1624" s="17"/>
      <c r="Y1624" s="17"/>
      <c r="Z1624" s="17"/>
      <c r="AA1624" s="17"/>
      <c r="AB1624" s="17"/>
      <c r="AC1624" s="17"/>
      <c r="AD1624" s="17"/>
      <c r="AE1624" s="17"/>
      <c r="AF1624" s="17"/>
      <c r="AG1624" s="17"/>
    </row>
    <row r="1625" spans="2:33" x14ac:dyDescent="0.25">
      <c r="B1625" s="17"/>
      <c r="C1625" s="17"/>
      <c r="D1625" s="17"/>
      <c r="E1625" s="17"/>
      <c r="F1625" s="17"/>
      <c r="G1625" s="17"/>
      <c r="H1625" s="17"/>
      <c r="I1625" s="17"/>
      <c r="J1625" s="17"/>
      <c r="K1625" s="17"/>
      <c r="L1625" s="17"/>
      <c r="M1625" s="17"/>
      <c r="N1625" s="17"/>
      <c r="O1625" s="17"/>
      <c r="P1625" s="17"/>
      <c r="Q1625" s="17"/>
      <c r="R1625" s="17"/>
      <c r="S1625" s="17"/>
      <c r="T1625" s="17"/>
      <c r="U1625" s="17"/>
      <c r="V1625" s="17"/>
      <c r="W1625" s="17"/>
      <c r="X1625" s="17"/>
      <c r="Y1625" s="17"/>
      <c r="Z1625" s="17"/>
      <c r="AA1625" s="17"/>
      <c r="AB1625" s="17"/>
      <c r="AC1625" s="17"/>
      <c r="AD1625" s="17"/>
      <c r="AE1625" s="17"/>
      <c r="AF1625" s="17"/>
      <c r="AG1625" s="17"/>
    </row>
    <row r="1626" spans="2:33" x14ac:dyDescent="0.25">
      <c r="B1626" s="17"/>
      <c r="C1626" s="17"/>
      <c r="D1626" s="17"/>
      <c r="E1626" s="17"/>
      <c r="F1626" s="17"/>
      <c r="G1626" s="17"/>
      <c r="H1626" s="17"/>
      <c r="I1626" s="17"/>
      <c r="J1626" s="17"/>
      <c r="K1626" s="17"/>
      <c r="L1626" s="17"/>
      <c r="M1626" s="17"/>
      <c r="N1626" s="17"/>
      <c r="O1626" s="17"/>
      <c r="P1626" s="17"/>
      <c r="Q1626" s="17"/>
      <c r="R1626" s="17"/>
      <c r="S1626" s="17"/>
      <c r="T1626" s="17"/>
      <c r="U1626" s="17"/>
      <c r="V1626" s="17"/>
      <c r="W1626" s="17"/>
      <c r="X1626" s="17"/>
      <c r="Y1626" s="17"/>
      <c r="Z1626" s="17"/>
      <c r="AA1626" s="17"/>
      <c r="AB1626" s="17"/>
      <c r="AC1626" s="17"/>
      <c r="AD1626" s="17"/>
      <c r="AE1626" s="17"/>
      <c r="AF1626" s="17"/>
      <c r="AG1626" s="17"/>
    </row>
    <row r="1627" spans="2:33" x14ac:dyDescent="0.25">
      <c r="B1627" s="17"/>
      <c r="C1627" s="17"/>
      <c r="D1627" s="17"/>
      <c r="E1627" s="17"/>
      <c r="F1627" s="17"/>
      <c r="G1627" s="17"/>
      <c r="H1627" s="17"/>
      <c r="I1627" s="17"/>
      <c r="J1627" s="17"/>
      <c r="K1627" s="17"/>
      <c r="L1627" s="17"/>
      <c r="M1627" s="17"/>
      <c r="N1627" s="17"/>
      <c r="O1627" s="17"/>
      <c r="P1627" s="17"/>
      <c r="Q1627" s="17"/>
      <c r="R1627" s="17"/>
      <c r="S1627" s="17"/>
      <c r="T1627" s="17"/>
      <c r="U1627" s="17"/>
      <c r="V1627" s="17"/>
      <c r="W1627" s="17"/>
      <c r="X1627" s="17"/>
      <c r="Y1627" s="17"/>
      <c r="Z1627" s="17"/>
      <c r="AA1627" s="17"/>
      <c r="AB1627" s="17"/>
      <c r="AC1627" s="17"/>
      <c r="AD1627" s="17"/>
      <c r="AE1627" s="17"/>
      <c r="AF1627" s="17"/>
      <c r="AG1627" s="17"/>
    </row>
    <row r="1628" spans="2:33" x14ac:dyDescent="0.25">
      <c r="B1628" s="17"/>
      <c r="C1628" s="17"/>
      <c r="D1628" s="17"/>
      <c r="E1628" s="17"/>
      <c r="F1628" s="17"/>
      <c r="G1628" s="17"/>
      <c r="H1628" s="17"/>
      <c r="I1628" s="17"/>
      <c r="J1628" s="17"/>
      <c r="K1628" s="17"/>
      <c r="L1628" s="17"/>
      <c r="M1628" s="17"/>
      <c r="N1628" s="17"/>
      <c r="O1628" s="17"/>
      <c r="P1628" s="17"/>
      <c r="Q1628" s="17"/>
      <c r="R1628" s="17"/>
      <c r="S1628" s="17"/>
      <c r="T1628" s="17"/>
      <c r="U1628" s="17"/>
      <c r="V1628" s="17"/>
      <c r="W1628" s="17"/>
      <c r="X1628" s="17"/>
      <c r="Y1628" s="17"/>
      <c r="Z1628" s="17"/>
      <c r="AA1628" s="17"/>
      <c r="AB1628" s="17"/>
      <c r="AC1628" s="17"/>
      <c r="AD1628" s="17"/>
      <c r="AE1628" s="17"/>
      <c r="AF1628" s="17"/>
      <c r="AG1628" s="17"/>
    </row>
    <row r="1629" spans="2:33" x14ac:dyDescent="0.25">
      <c r="B1629" s="17"/>
      <c r="C1629" s="17"/>
      <c r="D1629" s="17"/>
      <c r="E1629" s="17"/>
      <c r="F1629" s="17"/>
      <c r="G1629" s="17"/>
      <c r="H1629" s="17"/>
      <c r="I1629" s="17"/>
      <c r="J1629" s="17"/>
      <c r="K1629" s="17"/>
      <c r="L1629" s="17"/>
      <c r="M1629" s="17"/>
      <c r="N1629" s="17"/>
      <c r="O1629" s="17"/>
      <c r="P1629" s="17"/>
      <c r="Q1629" s="17"/>
      <c r="R1629" s="17"/>
      <c r="S1629" s="17"/>
      <c r="T1629" s="17"/>
      <c r="U1629" s="17"/>
      <c r="V1629" s="17"/>
      <c r="W1629" s="17"/>
      <c r="X1629" s="17"/>
      <c r="Y1629" s="17"/>
      <c r="Z1629" s="17"/>
      <c r="AA1629" s="17"/>
      <c r="AB1629" s="17"/>
      <c r="AC1629" s="17"/>
      <c r="AD1629" s="17"/>
      <c r="AE1629" s="17"/>
      <c r="AF1629" s="17"/>
      <c r="AG1629" s="17"/>
    </row>
    <row r="1630" spans="2:33" x14ac:dyDescent="0.25">
      <c r="B1630" s="17"/>
      <c r="C1630" s="17"/>
      <c r="D1630" s="17"/>
      <c r="E1630" s="17"/>
      <c r="F1630" s="17"/>
      <c r="G1630" s="17"/>
      <c r="H1630" s="17"/>
      <c r="I1630" s="17"/>
      <c r="J1630" s="17"/>
      <c r="K1630" s="17"/>
      <c r="L1630" s="17"/>
      <c r="M1630" s="17"/>
      <c r="N1630" s="17"/>
      <c r="O1630" s="17"/>
      <c r="P1630" s="17"/>
      <c r="Q1630" s="17"/>
      <c r="R1630" s="17"/>
      <c r="S1630" s="17"/>
      <c r="T1630" s="17"/>
      <c r="U1630" s="17"/>
      <c r="V1630" s="17"/>
      <c r="W1630" s="17"/>
      <c r="X1630" s="17"/>
      <c r="Y1630" s="17"/>
      <c r="Z1630" s="17"/>
      <c r="AA1630" s="17"/>
      <c r="AB1630" s="17"/>
      <c r="AC1630" s="17"/>
      <c r="AD1630" s="17"/>
      <c r="AE1630" s="17"/>
      <c r="AF1630" s="17"/>
      <c r="AG1630" s="17"/>
    </row>
    <row r="1631" spans="2:33" x14ac:dyDescent="0.25">
      <c r="B1631" s="17"/>
      <c r="C1631" s="17"/>
      <c r="D1631" s="17"/>
      <c r="E1631" s="17"/>
      <c r="F1631" s="17"/>
      <c r="G1631" s="17"/>
      <c r="H1631" s="17"/>
      <c r="I1631" s="17"/>
      <c r="J1631" s="17"/>
      <c r="K1631" s="17"/>
      <c r="L1631" s="17"/>
      <c r="M1631" s="17"/>
      <c r="N1631" s="17"/>
      <c r="O1631" s="17"/>
      <c r="P1631" s="17"/>
      <c r="Q1631" s="17"/>
      <c r="R1631" s="17"/>
      <c r="S1631" s="17"/>
      <c r="T1631" s="17"/>
      <c r="U1631" s="17"/>
      <c r="V1631" s="17"/>
      <c r="W1631" s="17"/>
      <c r="X1631" s="17"/>
      <c r="Y1631" s="17"/>
      <c r="Z1631" s="17"/>
      <c r="AA1631" s="17"/>
      <c r="AB1631" s="17"/>
      <c r="AC1631" s="17"/>
      <c r="AD1631" s="17"/>
      <c r="AE1631" s="17"/>
      <c r="AF1631" s="17"/>
      <c r="AG1631" s="17"/>
    </row>
    <row r="1632" spans="2:33" x14ac:dyDescent="0.25">
      <c r="B1632" s="17"/>
      <c r="C1632" s="17"/>
      <c r="D1632" s="17"/>
      <c r="E1632" s="17"/>
      <c r="F1632" s="17"/>
      <c r="G1632" s="17"/>
      <c r="H1632" s="17"/>
      <c r="I1632" s="17"/>
      <c r="J1632" s="17"/>
      <c r="K1632" s="17"/>
      <c r="L1632" s="17"/>
      <c r="M1632" s="17"/>
      <c r="N1632" s="17"/>
      <c r="O1632" s="17"/>
      <c r="P1632" s="17"/>
      <c r="Q1632" s="17"/>
      <c r="R1632" s="17"/>
      <c r="S1632" s="17"/>
      <c r="T1632" s="17"/>
      <c r="U1632" s="17"/>
      <c r="V1632" s="17"/>
      <c r="W1632" s="17"/>
      <c r="X1632" s="17"/>
      <c r="Y1632" s="17"/>
      <c r="Z1632" s="17"/>
      <c r="AA1632" s="17"/>
      <c r="AB1632" s="17"/>
      <c r="AC1632" s="17"/>
      <c r="AD1632" s="17"/>
      <c r="AE1632" s="17"/>
      <c r="AF1632" s="17"/>
      <c r="AG1632" s="17"/>
    </row>
    <row r="1633" spans="2:33" x14ac:dyDescent="0.25">
      <c r="B1633" s="17"/>
      <c r="C1633" s="17"/>
      <c r="D1633" s="17"/>
      <c r="E1633" s="17"/>
      <c r="F1633" s="17"/>
      <c r="G1633" s="17"/>
      <c r="H1633" s="17"/>
      <c r="I1633" s="17"/>
      <c r="J1633" s="17"/>
      <c r="K1633" s="17"/>
      <c r="L1633" s="17"/>
      <c r="M1633" s="17"/>
      <c r="N1633" s="17"/>
      <c r="O1633" s="17"/>
      <c r="P1633" s="17"/>
      <c r="Q1633" s="17"/>
      <c r="R1633" s="17"/>
      <c r="S1633" s="17"/>
      <c r="T1633" s="17"/>
      <c r="U1633" s="17"/>
      <c r="V1633" s="17"/>
      <c r="W1633" s="17"/>
      <c r="X1633" s="17"/>
      <c r="Y1633" s="17"/>
      <c r="Z1633" s="17"/>
      <c r="AA1633" s="17"/>
      <c r="AB1633" s="17"/>
      <c r="AC1633" s="17"/>
      <c r="AD1633" s="17"/>
      <c r="AE1633" s="17"/>
      <c r="AF1633" s="17"/>
      <c r="AG1633" s="17"/>
    </row>
    <row r="1634" spans="2:33" x14ac:dyDescent="0.25">
      <c r="B1634" s="17"/>
      <c r="C1634" s="17"/>
      <c r="D1634" s="17"/>
      <c r="E1634" s="17"/>
      <c r="F1634" s="17"/>
      <c r="G1634" s="17"/>
      <c r="H1634" s="17"/>
      <c r="I1634" s="17"/>
      <c r="J1634" s="17"/>
      <c r="K1634" s="17"/>
      <c r="L1634" s="17"/>
      <c r="M1634" s="17"/>
      <c r="N1634" s="17"/>
      <c r="O1634" s="17"/>
      <c r="P1634" s="17"/>
      <c r="Q1634" s="17"/>
      <c r="R1634" s="17"/>
      <c r="S1634" s="17"/>
      <c r="T1634" s="17"/>
      <c r="U1634" s="17"/>
      <c r="V1634" s="17"/>
      <c r="W1634" s="17"/>
      <c r="X1634" s="17"/>
      <c r="Y1634" s="17"/>
      <c r="Z1634" s="17"/>
      <c r="AA1634" s="17"/>
      <c r="AB1634" s="17"/>
      <c r="AC1634" s="17"/>
      <c r="AD1634" s="17"/>
      <c r="AE1634" s="17"/>
      <c r="AF1634" s="17"/>
      <c r="AG1634" s="17"/>
    </row>
    <row r="1635" spans="2:33" x14ac:dyDescent="0.25">
      <c r="B1635" s="17"/>
      <c r="C1635" s="17"/>
      <c r="D1635" s="17"/>
      <c r="E1635" s="17"/>
      <c r="F1635" s="17"/>
      <c r="G1635" s="17"/>
      <c r="H1635" s="17"/>
      <c r="I1635" s="17"/>
      <c r="J1635" s="17"/>
      <c r="K1635" s="17"/>
      <c r="L1635" s="17"/>
      <c r="M1635" s="17"/>
      <c r="N1635" s="17"/>
      <c r="O1635" s="17"/>
      <c r="P1635" s="17"/>
      <c r="Q1635" s="17"/>
      <c r="R1635" s="17"/>
      <c r="S1635" s="17"/>
      <c r="T1635" s="17"/>
      <c r="U1635" s="17"/>
      <c r="V1635" s="17"/>
      <c r="W1635" s="17"/>
      <c r="X1635" s="17"/>
      <c r="Y1635" s="17"/>
      <c r="Z1635" s="17"/>
      <c r="AA1635" s="17"/>
      <c r="AB1635" s="17"/>
      <c r="AC1635" s="17"/>
      <c r="AD1635" s="17"/>
      <c r="AE1635" s="17"/>
      <c r="AF1635" s="17"/>
      <c r="AG1635" s="17"/>
    </row>
    <row r="1636" spans="2:33" x14ac:dyDescent="0.25">
      <c r="B1636" s="17"/>
      <c r="C1636" s="17"/>
      <c r="D1636" s="17"/>
      <c r="E1636" s="17"/>
      <c r="F1636" s="17"/>
      <c r="G1636" s="17"/>
      <c r="H1636" s="17"/>
      <c r="I1636" s="17"/>
      <c r="J1636" s="17"/>
      <c r="K1636" s="17"/>
      <c r="L1636" s="17"/>
      <c r="M1636" s="17"/>
      <c r="N1636" s="17"/>
      <c r="O1636" s="17"/>
      <c r="P1636" s="17"/>
      <c r="Q1636" s="17"/>
      <c r="R1636" s="17"/>
      <c r="S1636" s="17"/>
      <c r="T1636" s="17"/>
      <c r="U1636" s="17"/>
      <c r="V1636" s="17"/>
      <c r="W1636" s="17"/>
      <c r="X1636" s="17"/>
      <c r="Y1636" s="17"/>
      <c r="Z1636" s="17"/>
      <c r="AA1636" s="17"/>
      <c r="AB1636" s="17"/>
      <c r="AC1636" s="17"/>
      <c r="AD1636" s="17"/>
      <c r="AE1636" s="17"/>
      <c r="AF1636" s="17"/>
      <c r="AG1636" s="17"/>
    </row>
    <row r="1637" spans="2:33" x14ac:dyDescent="0.25">
      <c r="B1637" s="17"/>
      <c r="C1637" s="17"/>
      <c r="D1637" s="17"/>
      <c r="E1637" s="17"/>
      <c r="F1637" s="17"/>
      <c r="G1637" s="17"/>
      <c r="H1637" s="17"/>
      <c r="I1637" s="17"/>
      <c r="J1637" s="17"/>
      <c r="K1637" s="17"/>
      <c r="L1637" s="17"/>
      <c r="M1637" s="17"/>
      <c r="N1637" s="17"/>
      <c r="O1637" s="17"/>
      <c r="P1637" s="17"/>
      <c r="Q1637" s="17"/>
      <c r="R1637" s="17"/>
      <c r="S1637" s="17"/>
      <c r="T1637" s="17"/>
      <c r="U1637" s="17"/>
      <c r="V1637" s="17"/>
      <c r="W1637" s="17"/>
      <c r="X1637" s="17"/>
      <c r="Y1637" s="17"/>
      <c r="Z1637" s="17"/>
      <c r="AA1637" s="17"/>
      <c r="AB1637" s="17"/>
      <c r="AC1637" s="17"/>
      <c r="AD1637" s="17"/>
      <c r="AE1637" s="17"/>
      <c r="AF1637" s="17"/>
      <c r="AG1637" s="17"/>
    </row>
    <row r="1638" spans="2:33" x14ac:dyDescent="0.25">
      <c r="B1638" s="17"/>
      <c r="C1638" s="17"/>
      <c r="D1638" s="17"/>
      <c r="E1638" s="17"/>
      <c r="F1638" s="17"/>
      <c r="G1638" s="17"/>
      <c r="H1638" s="17"/>
      <c r="I1638" s="17"/>
      <c r="J1638" s="17"/>
      <c r="K1638" s="17"/>
      <c r="L1638" s="17"/>
      <c r="M1638" s="17"/>
      <c r="N1638" s="17"/>
      <c r="O1638" s="17"/>
      <c r="P1638" s="17"/>
      <c r="Q1638" s="17"/>
      <c r="R1638" s="17"/>
      <c r="S1638" s="17"/>
      <c r="T1638" s="17"/>
      <c r="U1638" s="17"/>
      <c r="V1638" s="17"/>
      <c r="W1638" s="17"/>
      <c r="X1638" s="17"/>
      <c r="Y1638" s="17"/>
      <c r="Z1638" s="17"/>
      <c r="AA1638" s="17"/>
      <c r="AB1638" s="17"/>
      <c r="AC1638" s="17"/>
      <c r="AD1638" s="17"/>
      <c r="AE1638" s="17"/>
      <c r="AF1638" s="17"/>
      <c r="AG1638" s="17"/>
    </row>
    <row r="1639" spans="2:33" x14ac:dyDescent="0.25">
      <c r="B1639" s="17"/>
      <c r="C1639" s="17"/>
      <c r="D1639" s="17"/>
      <c r="E1639" s="17"/>
      <c r="F1639" s="17"/>
      <c r="G1639" s="17"/>
      <c r="H1639" s="17"/>
      <c r="I1639" s="17"/>
      <c r="J1639" s="17"/>
      <c r="K1639" s="17"/>
      <c r="L1639" s="17"/>
      <c r="M1639" s="17"/>
      <c r="N1639" s="17"/>
      <c r="O1639" s="17"/>
      <c r="P1639" s="17"/>
      <c r="Q1639" s="17"/>
      <c r="R1639" s="17"/>
      <c r="S1639" s="17"/>
      <c r="T1639" s="17"/>
      <c r="U1639" s="17"/>
      <c r="V1639" s="17"/>
      <c r="W1639" s="17"/>
      <c r="X1639" s="17"/>
      <c r="Y1639" s="17"/>
      <c r="Z1639" s="17"/>
      <c r="AA1639" s="17"/>
      <c r="AB1639" s="17"/>
      <c r="AC1639" s="17"/>
      <c r="AD1639" s="17"/>
      <c r="AE1639" s="17"/>
      <c r="AF1639" s="17"/>
      <c r="AG1639" s="17"/>
    </row>
    <row r="1640" spans="2:33" x14ac:dyDescent="0.25">
      <c r="B1640" s="17"/>
      <c r="C1640" s="17"/>
      <c r="D1640" s="17"/>
      <c r="E1640" s="17"/>
      <c r="F1640" s="17"/>
      <c r="G1640" s="17"/>
      <c r="H1640" s="17"/>
      <c r="I1640" s="17"/>
      <c r="J1640" s="17"/>
      <c r="K1640" s="17"/>
      <c r="L1640" s="17"/>
      <c r="M1640" s="17"/>
      <c r="N1640" s="17"/>
      <c r="O1640" s="17"/>
      <c r="P1640" s="17"/>
      <c r="Q1640" s="17"/>
      <c r="R1640" s="17"/>
      <c r="S1640" s="17"/>
      <c r="T1640" s="17"/>
      <c r="U1640" s="17"/>
      <c r="V1640" s="17"/>
      <c r="W1640" s="17"/>
      <c r="X1640" s="17"/>
      <c r="Y1640" s="17"/>
      <c r="Z1640" s="17"/>
      <c r="AA1640" s="17"/>
      <c r="AB1640" s="17"/>
      <c r="AC1640" s="17"/>
      <c r="AD1640" s="17"/>
      <c r="AE1640" s="17"/>
      <c r="AF1640" s="17"/>
      <c r="AG1640" s="17"/>
    </row>
    <row r="1641" spans="2:33" x14ac:dyDescent="0.25">
      <c r="B1641" s="17"/>
      <c r="C1641" s="17"/>
      <c r="D1641" s="17"/>
      <c r="E1641" s="17"/>
      <c r="F1641" s="17"/>
      <c r="G1641" s="17"/>
      <c r="H1641" s="17"/>
      <c r="I1641" s="17"/>
      <c r="J1641" s="17"/>
      <c r="K1641" s="17"/>
      <c r="L1641" s="17"/>
      <c r="M1641" s="17"/>
      <c r="N1641" s="17"/>
      <c r="O1641" s="17"/>
      <c r="P1641" s="17"/>
      <c r="Q1641" s="17"/>
      <c r="R1641" s="17"/>
      <c r="S1641" s="17"/>
      <c r="T1641" s="17"/>
      <c r="U1641" s="17"/>
      <c r="V1641" s="17"/>
      <c r="W1641" s="17"/>
      <c r="X1641" s="17"/>
      <c r="Y1641" s="17"/>
      <c r="Z1641" s="17"/>
      <c r="AA1641" s="17"/>
      <c r="AB1641" s="17"/>
      <c r="AC1641" s="17"/>
      <c r="AD1641" s="17"/>
      <c r="AE1641" s="17"/>
      <c r="AF1641" s="17"/>
      <c r="AG1641" s="17"/>
    </row>
    <row r="1642" spans="2:33" x14ac:dyDescent="0.25">
      <c r="B1642" s="17"/>
      <c r="C1642" s="17"/>
      <c r="D1642" s="17"/>
      <c r="E1642" s="17"/>
      <c r="F1642" s="17"/>
      <c r="G1642" s="17"/>
      <c r="H1642" s="17"/>
      <c r="I1642" s="17"/>
      <c r="J1642" s="17"/>
      <c r="K1642" s="17"/>
      <c r="L1642" s="17"/>
      <c r="M1642" s="17"/>
      <c r="N1642" s="17"/>
      <c r="O1642" s="17"/>
      <c r="P1642" s="17"/>
      <c r="Q1642" s="17"/>
      <c r="R1642" s="17"/>
      <c r="S1642" s="17"/>
      <c r="T1642" s="17"/>
      <c r="U1642" s="17"/>
      <c r="V1642" s="17"/>
      <c r="W1642" s="17"/>
      <c r="X1642" s="17"/>
      <c r="Y1642" s="17"/>
      <c r="Z1642" s="17"/>
      <c r="AA1642" s="17"/>
      <c r="AB1642" s="17"/>
      <c r="AC1642" s="17"/>
      <c r="AD1642" s="17"/>
      <c r="AE1642" s="17"/>
      <c r="AF1642" s="17"/>
      <c r="AG1642" s="17"/>
    </row>
    <row r="1643" spans="2:33" x14ac:dyDescent="0.25">
      <c r="B1643" s="17"/>
      <c r="C1643" s="17"/>
      <c r="D1643" s="17"/>
      <c r="E1643" s="17"/>
      <c r="F1643" s="17"/>
      <c r="G1643" s="17"/>
      <c r="H1643" s="17"/>
      <c r="I1643" s="17"/>
      <c r="J1643" s="17"/>
      <c r="K1643" s="17"/>
      <c r="L1643" s="17"/>
      <c r="M1643" s="17"/>
      <c r="N1643" s="17"/>
      <c r="O1643" s="17"/>
      <c r="P1643" s="17"/>
      <c r="Q1643" s="17"/>
      <c r="R1643" s="17"/>
      <c r="S1643" s="17"/>
      <c r="T1643" s="17"/>
      <c r="U1643" s="17"/>
      <c r="V1643" s="17"/>
      <c r="W1643" s="17"/>
      <c r="X1643" s="17"/>
      <c r="Y1643" s="17"/>
      <c r="Z1643" s="17"/>
      <c r="AA1643" s="17"/>
      <c r="AB1643" s="17"/>
      <c r="AC1643" s="17"/>
      <c r="AD1643" s="17"/>
      <c r="AE1643" s="17"/>
      <c r="AF1643" s="17"/>
      <c r="AG1643" s="17"/>
    </row>
    <row r="1644" spans="2:33" x14ac:dyDescent="0.25">
      <c r="B1644" s="17"/>
      <c r="C1644" s="17"/>
      <c r="D1644" s="17"/>
      <c r="E1644" s="17"/>
      <c r="F1644" s="17"/>
      <c r="G1644" s="17"/>
      <c r="H1644" s="17"/>
      <c r="I1644" s="17"/>
      <c r="J1644" s="17"/>
      <c r="K1644" s="17"/>
      <c r="L1644" s="17"/>
      <c r="M1644" s="17"/>
      <c r="N1644" s="17"/>
      <c r="O1644" s="17"/>
      <c r="P1644" s="17"/>
      <c r="Q1644" s="17"/>
      <c r="R1644" s="17"/>
      <c r="S1644" s="17"/>
      <c r="T1644" s="17"/>
      <c r="U1644" s="17"/>
      <c r="V1644" s="17"/>
      <c r="W1644" s="17"/>
      <c r="X1644" s="17"/>
      <c r="Y1644" s="17"/>
      <c r="Z1644" s="17"/>
      <c r="AA1644" s="17"/>
      <c r="AB1644" s="17"/>
      <c r="AC1644" s="17"/>
      <c r="AD1644" s="17"/>
      <c r="AE1644" s="17"/>
      <c r="AF1644" s="17"/>
      <c r="AG1644" s="17"/>
    </row>
    <row r="1645" spans="2:33" x14ac:dyDescent="0.25">
      <c r="B1645" s="17"/>
      <c r="C1645" s="17"/>
      <c r="D1645" s="17"/>
      <c r="E1645" s="17"/>
      <c r="F1645" s="17"/>
      <c r="G1645" s="17"/>
      <c r="H1645" s="17"/>
      <c r="I1645" s="17"/>
      <c r="J1645" s="17"/>
      <c r="K1645" s="17"/>
      <c r="L1645" s="17"/>
      <c r="M1645" s="17"/>
      <c r="N1645" s="17"/>
      <c r="O1645" s="17"/>
      <c r="P1645" s="17"/>
      <c r="Q1645" s="17"/>
      <c r="R1645" s="17"/>
      <c r="S1645" s="17"/>
      <c r="T1645" s="17"/>
      <c r="U1645" s="17"/>
      <c r="V1645" s="17"/>
      <c r="W1645" s="17"/>
      <c r="X1645" s="17"/>
      <c r="Y1645" s="17"/>
      <c r="Z1645" s="17"/>
      <c r="AA1645" s="17"/>
      <c r="AB1645" s="17"/>
      <c r="AC1645" s="17"/>
      <c r="AD1645" s="17"/>
      <c r="AE1645" s="17"/>
      <c r="AF1645" s="17"/>
      <c r="AG1645" s="17"/>
    </row>
    <row r="1646" spans="2:33" x14ac:dyDescent="0.25">
      <c r="B1646" s="17"/>
      <c r="C1646" s="17"/>
      <c r="D1646" s="17"/>
      <c r="E1646" s="17"/>
      <c r="F1646" s="17"/>
      <c r="G1646" s="17"/>
      <c r="H1646" s="17"/>
      <c r="I1646" s="17"/>
      <c r="J1646" s="17"/>
      <c r="K1646" s="17"/>
      <c r="L1646" s="17"/>
      <c r="M1646" s="17"/>
      <c r="N1646" s="17"/>
      <c r="O1646" s="17"/>
      <c r="P1646" s="17"/>
      <c r="Q1646" s="17"/>
      <c r="R1646" s="17"/>
      <c r="S1646" s="17"/>
      <c r="T1646" s="17"/>
      <c r="U1646" s="17"/>
      <c r="V1646" s="17"/>
      <c r="W1646" s="17"/>
      <c r="X1646" s="17"/>
      <c r="Y1646" s="17"/>
      <c r="Z1646" s="17"/>
      <c r="AA1646" s="17"/>
      <c r="AB1646" s="17"/>
      <c r="AC1646" s="17"/>
      <c r="AD1646" s="17"/>
      <c r="AE1646" s="17"/>
      <c r="AF1646" s="17"/>
      <c r="AG1646" s="17"/>
    </row>
    <row r="1647" spans="2:33" x14ac:dyDescent="0.25">
      <c r="B1647" s="17"/>
      <c r="C1647" s="17"/>
      <c r="D1647" s="17"/>
      <c r="E1647" s="17"/>
      <c r="F1647" s="17"/>
      <c r="G1647" s="17"/>
      <c r="H1647" s="17"/>
      <c r="I1647" s="17"/>
      <c r="J1647" s="17"/>
      <c r="K1647" s="17"/>
      <c r="L1647" s="17"/>
      <c r="M1647" s="17"/>
      <c r="N1647" s="17"/>
      <c r="O1647" s="17"/>
      <c r="P1647" s="17"/>
      <c r="Q1647" s="17"/>
      <c r="R1647" s="17"/>
      <c r="S1647" s="17"/>
      <c r="T1647" s="17"/>
      <c r="U1647" s="17"/>
      <c r="V1647" s="17"/>
      <c r="W1647" s="17"/>
      <c r="X1647" s="17"/>
      <c r="Y1647" s="17"/>
      <c r="Z1647" s="17"/>
      <c r="AA1647" s="17"/>
      <c r="AB1647" s="17"/>
      <c r="AC1647" s="17"/>
      <c r="AD1647" s="17"/>
      <c r="AE1647" s="17"/>
      <c r="AF1647" s="17"/>
      <c r="AG1647" s="17"/>
    </row>
    <row r="1648" spans="2:33" x14ac:dyDescent="0.25">
      <c r="B1648" s="17"/>
      <c r="C1648" s="17"/>
      <c r="D1648" s="17"/>
      <c r="E1648" s="17"/>
      <c r="F1648" s="17"/>
      <c r="G1648" s="17"/>
      <c r="H1648" s="17"/>
      <c r="I1648" s="17"/>
      <c r="J1648" s="17"/>
      <c r="K1648" s="17"/>
      <c r="L1648" s="17"/>
      <c r="M1648" s="17"/>
      <c r="N1648" s="17"/>
      <c r="O1648" s="17"/>
      <c r="P1648" s="17"/>
      <c r="Q1648" s="17"/>
      <c r="R1648" s="17"/>
      <c r="S1648" s="17"/>
      <c r="T1648" s="17"/>
      <c r="U1648" s="17"/>
      <c r="V1648" s="17"/>
      <c r="W1648" s="17"/>
      <c r="X1648" s="17"/>
      <c r="Y1648" s="17"/>
      <c r="Z1648" s="17"/>
      <c r="AA1648" s="17"/>
      <c r="AB1648" s="17"/>
      <c r="AC1648" s="17"/>
      <c r="AD1648" s="17"/>
      <c r="AE1648" s="17"/>
      <c r="AF1648" s="17"/>
      <c r="AG1648" s="17"/>
    </row>
    <row r="1649" spans="2:33" x14ac:dyDescent="0.25">
      <c r="B1649" s="17"/>
      <c r="C1649" s="17"/>
      <c r="D1649" s="17"/>
      <c r="E1649" s="17"/>
      <c r="F1649" s="17"/>
      <c r="G1649" s="17"/>
      <c r="H1649" s="17"/>
      <c r="I1649" s="17"/>
      <c r="J1649" s="17"/>
      <c r="K1649" s="17"/>
      <c r="L1649" s="17"/>
      <c r="M1649" s="17"/>
      <c r="N1649" s="17"/>
      <c r="O1649" s="17"/>
      <c r="P1649" s="17"/>
      <c r="Q1649" s="17"/>
      <c r="R1649" s="17"/>
      <c r="S1649" s="17"/>
      <c r="T1649" s="17"/>
      <c r="U1649" s="17"/>
      <c r="V1649" s="17"/>
      <c r="W1649" s="17"/>
      <c r="X1649" s="17"/>
      <c r="Y1649" s="17"/>
      <c r="Z1649" s="17"/>
      <c r="AA1649" s="17"/>
      <c r="AB1649" s="17"/>
      <c r="AC1649" s="17"/>
      <c r="AD1649" s="17"/>
      <c r="AE1649" s="17"/>
      <c r="AF1649" s="17"/>
      <c r="AG1649" s="17"/>
    </row>
    <row r="1650" spans="2:33" x14ac:dyDescent="0.25">
      <c r="B1650" s="17"/>
      <c r="C1650" s="17"/>
      <c r="D1650" s="17"/>
      <c r="E1650" s="17"/>
      <c r="F1650" s="17"/>
      <c r="G1650" s="17"/>
      <c r="H1650" s="17"/>
      <c r="I1650" s="17"/>
      <c r="J1650" s="17"/>
      <c r="K1650" s="17"/>
      <c r="L1650" s="17"/>
      <c r="M1650" s="17"/>
      <c r="N1650" s="17"/>
      <c r="O1650" s="17"/>
      <c r="P1650" s="17"/>
      <c r="Q1650" s="17"/>
      <c r="R1650" s="17"/>
      <c r="S1650" s="17"/>
      <c r="T1650" s="17"/>
      <c r="U1650" s="17"/>
      <c r="V1650" s="17"/>
      <c r="W1650" s="17"/>
      <c r="X1650" s="17"/>
      <c r="Y1650" s="17"/>
      <c r="Z1650" s="17"/>
      <c r="AA1650" s="17"/>
      <c r="AB1650" s="17"/>
      <c r="AC1650" s="17"/>
      <c r="AD1650" s="17"/>
      <c r="AE1650" s="17"/>
      <c r="AF1650" s="17"/>
      <c r="AG1650" s="17"/>
    </row>
    <row r="1651" spans="2:33" x14ac:dyDescent="0.25">
      <c r="B1651" s="17"/>
      <c r="C1651" s="17"/>
      <c r="D1651" s="17"/>
      <c r="E1651" s="17"/>
      <c r="F1651" s="17"/>
      <c r="G1651" s="17"/>
      <c r="H1651" s="17"/>
      <c r="I1651" s="17"/>
      <c r="J1651" s="17"/>
      <c r="K1651" s="17"/>
      <c r="L1651" s="17"/>
      <c r="M1651" s="17"/>
      <c r="N1651" s="17"/>
      <c r="O1651" s="17"/>
      <c r="P1651" s="17"/>
      <c r="Q1651" s="17"/>
      <c r="R1651" s="17"/>
      <c r="S1651" s="17"/>
      <c r="T1651" s="17"/>
      <c r="U1651" s="17"/>
      <c r="V1651" s="17"/>
      <c r="W1651" s="17"/>
      <c r="X1651" s="17"/>
      <c r="Y1651" s="17"/>
      <c r="Z1651" s="17"/>
      <c r="AA1651" s="17"/>
      <c r="AB1651" s="17"/>
      <c r="AC1651" s="17"/>
      <c r="AD1651" s="17"/>
      <c r="AE1651" s="17"/>
      <c r="AF1651" s="17"/>
      <c r="AG1651" s="17"/>
    </row>
    <row r="1652" spans="2:33" x14ac:dyDescent="0.25">
      <c r="B1652" s="17"/>
      <c r="C1652" s="17"/>
      <c r="D1652" s="17"/>
      <c r="E1652" s="17"/>
      <c r="F1652" s="17"/>
      <c r="G1652" s="17"/>
      <c r="H1652" s="17"/>
      <c r="I1652" s="17"/>
      <c r="J1652" s="17"/>
      <c r="K1652" s="17"/>
      <c r="L1652" s="17"/>
      <c r="M1652" s="17"/>
      <c r="N1652" s="17"/>
      <c r="O1652" s="17"/>
      <c r="P1652" s="17"/>
      <c r="Q1652" s="17"/>
      <c r="R1652" s="17"/>
      <c r="S1652" s="17"/>
      <c r="T1652" s="17"/>
      <c r="U1652" s="17"/>
      <c r="V1652" s="17"/>
      <c r="W1652" s="17"/>
      <c r="X1652" s="17"/>
      <c r="Y1652" s="17"/>
      <c r="Z1652" s="17"/>
      <c r="AA1652" s="17"/>
      <c r="AB1652" s="17"/>
      <c r="AC1652" s="17"/>
      <c r="AD1652" s="17"/>
      <c r="AE1652" s="17"/>
      <c r="AF1652" s="17"/>
      <c r="AG1652" s="17"/>
    </row>
    <row r="1653" spans="2:33" x14ac:dyDescent="0.25">
      <c r="B1653" s="17"/>
      <c r="C1653" s="17"/>
      <c r="D1653" s="17"/>
      <c r="E1653" s="17"/>
      <c r="F1653" s="17"/>
      <c r="G1653" s="17"/>
      <c r="H1653" s="17"/>
      <c r="I1653" s="17"/>
      <c r="J1653" s="17"/>
      <c r="K1653" s="17"/>
      <c r="L1653" s="17"/>
      <c r="M1653" s="17"/>
      <c r="N1653" s="17"/>
      <c r="O1653" s="17"/>
      <c r="P1653" s="17"/>
      <c r="Q1653" s="17"/>
      <c r="R1653" s="17"/>
      <c r="S1653" s="17"/>
      <c r="T1653" s="17"/>
      <c r="U1653" s="17"/>
      <c r="V1653" s="17"/>
      <c r="W1653" s="17"/>
      <c r="X1653" s="17"/>
      <c r="Y1653" s="17"/>
      <c r="Z1653" s="17"/>
      <c r="AA1653" s="17"/>
      <c r="AB1653" s="17"/>
      <c r="AC1653" s="17"/>
      <c r="AD1653" s="17"/>
      <c r="AE1653" s="17"/>
      <c r="AF1653" s="17"/>
      <c r="AG1653" s="17"/>
    </row>
    <row r="1654" spans="2:33" x14ac:dyDescent="0.25">
      <c r="B1654" s="17"/>
      <c r="C1654" s="17"/>
      <c r="D1654" s="17"/>
      <c r="E1654" s="17"/>
      <c r="F1654" s="17"/>
      <c r="G1654" s="17"/>
      <c r="H1654" s="17"/>
      <c r="I1654" s="17"/>
      <c r="J1654" s="17"/>
      <c r="K1654" s="17"/>
      <c r="L1654" s="17"/>
      <c r="M1654" s="17"/>
      <c r="N1654" s="17"/>
      <c r="O1654" s="17"/>
      <c r="P1654" s="17"/>
      <c r="Q1654" s="17"/>
      <c r="R1654" s="17"/>
      <c r="S1654" s="17"/>
      <c r="T1654" s="17"/>
      <c r="U1654" s="17"/>
      <c r="V1654" s="17"/>
      <c r="W1654" s="17"/>
      <c r="X1654" s="17"/>
      <c r="Y1654" s="17"/>
      <c r="Z1654" s="17"/>
      <c r="AA1654" s="17"/>
      <c r="AB1654" s="17"/>
      <c r="AC1654" s="17"/>
      <c r="AD1654" s="17"/>
      <c r="AE1654" s="17"/>
      <c r="AF1654" s="17"/>
      <c r="AG1654" s="17"/>
    </row>
    <row r="1655" spans="2:33" x14ac:dyDescent="0.25">
      <c r="B1655" s="17"/>
      <c r="C1655" s="17"/>
      <c r="D1655" s="17"/>
      <c r="E1655" s="17"/>
      <c r="F1655" s="17"/>
      <c r="G1655" s="17"/>
      <c r="H1655" s="17"/>
      <c r="I1655" s="17"/>
      <c r="J1655" s="17"/>
      <c r="K1655" s="17"/>
      <c r="L1655" s="17"/>
      <c r="M1655" s="17"/>
      <c r="N1655" s="17"/>
      <c r="O1655" s="17"/>
      <c r="P1655" s="17"/>
      <c r="Q1655" s="17"/>
      <c r="R1655" s="17"/>
      <c r="S1655" s="17"/>
      <c r="T1655" s="17"/>
      <c r="U1655" s="17"/>
      <c r="V1655" s="17"/>
      <c r="W1655" s="17"/>
      <c r="X1655" s="17"/>
      <c r="Y1655" s="17"/>
      <c r="Z1655" s="17"/>
      <c r="AA1655" s="17"/>
      <c r="AB1655" s="17"/>
      <c r="AC1655" s="17"/>
      <c r="AD1655" s="17"/>
      <c r="AE1655" s="17"/>
      <c r="AF1655" s="17"/>
      <c r="AG1655" s="17"/>
    </row>
    <row r="1656" spans="2:33" x14ac:dyDescent="0.25">
      <c r="B1656" s="17"/>
      <c r="C1656" s="17"/>
      <c r="D1656" s="17"/>
      <c r="E1656" s="17"/>
      <c r="F1656" s="17"/>
      <c r="G1656" s="17"/>
      <c r="H1656" s="17"/>
      <c r="I1656" s="17"/>
      <c r="J1656" s="17"/>
      <c r="K1656" s="17"/>
      <c r="L1656" s="17"/>
      <c r="M1656" s="17"/>
      <c r="N1656" s="17"/>
      <c r="O1656" s="17"/>
      <c r="P1656" s="17"/>
      <c r="Q1656" s="17"/>
      <c r="R1656" s="17"/>
      <c r="S1656" s="17"/>
      <c r="T1656" s="17"/>
      <c r="U1656" s="17"/>
      <c r="V1656" s="17"/>
      <c r="W1656" s="17"/>
      <c r="X1656" s="17"/>
      <c r="Y1656" s="17"/>
      <c r="Z1656" s="17"/>
      <c r="AA1656" s="17"/>
      <c r="AB1656" s="17"/>
      <c r="AC1656" s="17"/>
      <c r="AD1656" s="17"/>
      <c r="AE1656" s="17"/>
      <c r="AF1656" s="17"/>
      <c r="AG1656" s="17"/>
    </row>
    <row r="1657" spans="2:33" x14ac:dyDescent="0.25">
      <c r="B1657" s="17"/>
      <c r="C1657" s="17"/>
      <c r="D1657" s="17"/>
      <c r="E1657" s="17"/>
      <c r="F1657" s="17"/>
      <c r="G1657" s="17"/>
      <c r="H1657" s="17"/>
      <c r="I1657" s="17"/>
      <c r="J1657" s="17"/>
      <c r="K1657" s="17"/>
      <c r="L1657" s="17"/>
      <c r="M1657" s="17"/>
      <c r="N1657" s="17"/>
      <c r="O1657" s="17"/>
      <c r="P1657" s="17"/>
      <c r="Q1657" s="17"/>
      <c r="R1657" s="17"/>
      <c r="S1657" s="17"/>
      <c r="T1657" s="17"/>
      <c r="U1657" s="17"/>
      <c r="V1657" s="17"/>
      <c r="W1657" s="17"/>
      <c r="X1657" s="17"/>
      <c r="Y1657" s="17"/>
      <c r="Z1657" s="17"/>
      <c r="AA1657" s="17"/>
      <c r="AB1657" s="17"/>
      <c r="AC1657" s="17"/>
      <c r="AD1657" s="17"/>
      <c r="AE1657" s="17"/>
      <c r="AF1657" s="17"/>
      <c r="AG1657" s="17"/>
    </row>
    <row r="1658" spans="2:33" x14ac:dyDescent="0.25">
      <c r="B1658" s="17"/>
      <c r="C1658" s="17"/>
      <c r="D1658" s="17"/>
      <c r="E1658" s="17"/>
      <c r="F1658" s="17"/>
      <c r="G1658" s="17"/>
      <c r="H1658" s="17"/>
      <c r="I1658" s="17"/>
      <c r="J1658" s="17"/>
      <c r="K1658" s="17"/>
      <c r="L1658" s="17"/>
      <c r="M1658" s="17"/>
      <c r="N1658" s="17"/>
      <c r="O1658" s="17"/>
      <c r="P1658" s="17"/>
      <c r="Q1658" s="17"/>
      <c r="R1658" s="17"/>
      <c r="S1658" s="17"/>
      <c r="T1658" s="17"/>
      <c r="U1658" s="17"/>
      <c r="V1658" s="17"/>
      <c r="W1658" s="17"/>
      <c r="X1658" s="17"/>
      <c r="Y1658" s="17"/>
      <c r="Z1658" s="17"/>
      <c r="AA1658" s="17"/>
      <c r="AB1658" s="17"/>
      <c r="AC1658" s="17"/>
      <c r="AD1658" s="17"/>
      <c r="AE1658" s="17"/>
      <c r="AF1658" s="17"/>
      <c r="AG1658" s="17"/>
    </row>
    <row r="1659" spans="2:33" x14ac:dyDescent="0.25">
      <c r="B1659" s="17"/>
      <c r="C1659" s="17"/>
      <c r="D1659" s="17"/>
      <c r="E1659" s="17"/>
      <c r="F1659" s="17"/>
      <c r="G1659" s="17"/>
      <c r="H1659" s="17"/>
      <c r="I1659" s="17"/>
      <c r="J1659" s="17"/>
      <c r="K1659" s="17"/>
      <c r="L1659" s="17"/>
      <c r="M1659" s="17"/>
      <c r="N1659" s="17"/>
      <c r="O1659" s="17"/>
      <c r="P1659" s="17"/>
      <c r="Q1659" s="17"/>
      <c r="R1659" s="17"/>
      <c r="S1659" s="17"/>
      <c r="T1659" s="17"/>
      <c r="U1659" s="17"/>
      <c r="V1659" s="17"/>
      <c r="W1659" s="17"/>
      <c r="X1659" s="17"/>
      <c r="Y1659" s="17"/>
      <c r="Z1659" s="17"/>
      <c r="AA1659" s="17"/>
      <c r="AB1659" s="17"/>
      <c r="AC1659" s="17"/>
      <c r="AD1659" s="17"/>
      <c r="AE1659" s="17"/>
      <c r="AF1659" s="17"/>
      <c r="AG1659" s="17"/>
    </row>
    <row r="1660" spans="2:33" x14ac:dyDescent="0.25">
      <c r="B1660" s="17"/>
      <c r="C1660" s="17"/>
      <c r="D1660" s="17"/>
      <c r="E1660" s="17"/>
      <c r="F1660" s="17"/>
      <c r="G1660" s="17"/>
      <c r="H1660" s="17"/>
      <c r="I1660" s="17"/>
      <c r="J1660" s="17"/>
      <c r="K1660" s="17"/>
      <c r="L1660" s="17"/>
      <c r="M1660" s="17"/>
      <c r="N1660" s="17"/>
      <c r="O1660" s="17"/>
      <c r="P1660" s="17"/>
      <c r="Q1660" s="17"/>
      <c r="R1660" s="17"/>
      <c r="S1660" s="17"/>
      <c r="T1660" s="17"/>
      <c r="U1660" s="17"/>
      <c r="V1660" s="17"/>
      <c r="W1660" s="17"/>
      <c r="X1660" s="17"/>
      <c r="Y1660" s="17"/>
      <c r="Z1660" s="17"/>
      <c r="AA1660" s="17"/>
      <c r="AB1660" s="17"/>
      <c r="AC1660" s="17"/>
      <c r="AD1660" s="17"/>
      <c r="AE1660" s="17"/>
      <c r="AF1660" s="17"/>
      <c r="AG1660" s="17"/>
    </row>
    <row r="1661" spans="2:33" x14ac:dyDescent="0.25">
      <c r="B1661" s="17"/>
      <c r="C1661" s="17"/>
      <c r="D1661" s="17"/>
      <c r="E1661" s="17"/>
      <c r="F1661" s="17"/>
      <c r="G1661" s="17"/>
      <c r="H1661" s="17"/>
      <c r="I1661" s="17"/>
      <c r="J1661" s="17"/>
      <c r="K1661" s="17"/>
      <c r="L1661" s="17"/>
      <c r="M1661" s="17"/>
      <c r="N1661" s="17"/>
      <c r="O1661" s="17"/>
      <c r="P1661" s="17"/>
      <c r="Q1661" s="17"/>
      <c r="R1661" s="17"/>
      <c r="S1661" s="17"/>
      <c r="T1661" s="17"/>
      <c r="U1661" s="17"/>
      <c r="V1661" s="17"/>
      <c r="W1661" s="17"/>
      <c r="X1661" s="17"/>
      <c r="Y1661" s="17"/>
      <c r="Z1661" s="17"/>
      <c r="AA1661" s="17"/>
      <c r="AB1661" s="17"/>
      <c r="AC1661" s="17"/>
      <c r="AD1661" s="17"/>
      <c r="AE1661" s="17"/>
      <c r="AF1661" s="17"/>
      <c r="AG1661" s="17"/>
    </row>
    <row r="1662" spans="2:33" x14ac:dyDescent="0.25">
      <c r="B1662" s="17"/>
      <c r="C1662" s="17"/>
      <c r="D1662" s="17"/>
      <c r="E1662" s="17"/>
      <c r="F1662" s="17"/>
      <c r="G1662" s="17"/>
      <c r="H1662" s="17"/>
      <c r="I1662" s="17"/>
      <c r="J1662" s="17"/>
      <c r="K1662" s="17"/>
      <c r="L1662" s="17"/>
      <c r="M1662" s="17"/>
      <c r="N1662" s="17"/>
      <c r="O1662" s="17"/>
      <c r="P1662" s="17"/>
      <c r="Q1662" s="17"/>
      <c r="R1662" s="17"/>
      <c r="S1662" s="17"/>
      <c r="T1662" s="17"/>
      <c r="U1662" s="17"/>
      <c r="V1662" s="17"/>
      <c r="W1662" s="17"/>
      <c r="X1662" s="17"/>
      <c r="Y1662" s="17"/>
      <c r="Z1662" s="17"/>
      <c r="AA1662" s="17"/>
      <c r="AB1662" s="17"/>
      <c r="AC1662" s="17"/>
      <c r="AD1662" s="17"/>
      <c r="AE1662" s="17"/>
      <c r="AF1662" s="17"/>
      <c r="AG1662" s="17"/>
    </row>
    <row r="1663" spans="2:33" x14ac:dyDescent="0.25">
      <c r="B1663" s="17"/>
      <c r="C1663" s="17"/>
      <c r="D1663" s="17"/>
      <c r="E1663" s="17"/>
      <c r="F1663" s="17"/>
      <c r="G1663" s="17"/>
      <c r="H1663" s="17"/>
      <c r="I1663" s="17"/>
      <c r="J1663" s="17"/>
      <c r="K1663" s="17"/>
      <c r="L1663" s="17"/>
      <c r="M1663" s="17"/>
      <c r="N1663" s="17"/>
      <c r="O1663" s="17"/>
      <c r="P1663" s="17"/>
      <c r="Q1663" s="17"/>
      <c r="R1663" s="17"/>
      <c r="S1663" s="17"/>
      <c r="T1663" s="17"/>
      <c r="U1663" s="17"/>
      <c r="V1663" s="17"/>
      <c r="W1663" s="17"/>
      <c r="X1663" s="17"/>
      <c r="Y1663" s="17"/>
      <c r="Z1663" s="17"/>
      <c r="AA1663" s="17"/>
      <c r="AB1663" s="17"/>
      <c r="AC1663" s="17"/>
      <c r="AD1663" s="17"/>
      <c r="AE1663" s="17"/>
      <c r="AF1663" s="17"/>
      <c r="AG1663" s="17"/>
    </row>
    <row r="1664" spans="2:33" x14ac:dyDescent="0.25">
      <c r="B1664" s="17"/>
      <c r="C1664" s="17"/>
      <c r="D1664" s="17"/>
      <c r="E1664" s="17"/>
      <c r="F1664" s="17"/>
      <c r="G1664" s="17"/>
      <c r="H1664" s="17"/>
      <c r="I1664" s="17"/>
      <c r="J1664" s="17"/>
      <c r="K1664" s="17"/>
      <c r="L1664" s="17"/>
      <c r="M1664" s="17"/>
      <c r="N1664" s="17"/>
      <c r="O1664" s="17"/>
      <c r="P1664" s="17"/>
      <c r="Q1664" s="17"/>
      <c r="R1664" s="17"/>
      <c r="S1664" s="17"/>
      <c r="T1664" s="17"/>
      <c r="U1664" s="17"/>
      <c r="V1664" s="17"/>
      <c r="W1664" s="17"/>
      <c r="X1664" s="17"/>
      <c r="Y1664" s="17"/>
      <c r="Z1664" s="17"/>
      <c r="AA1664" s="17"/>
      <c r="AB1664" s="17"/>
      <c r="AC1664" s="17"/>
      <c r="AD1664" s="17"/>
      <c r="AE1664" s="17"/>
      <c r="AF1664" s="17"/>
      <c r="AG1664" s="17"/>
    </row>
    <row r="1665" spans="2:33" x14ac:dyDescent="0.25">
      <c r="B1665" s="17"/>
      <c r="C1665" s="17"/>
      <c r="D1665" s="17"/>
      <c r="E1665" s="17"/>
      <c r="F1665" s="17"/>
      <c r="G1665" s="17"/>
      <c r="H1665" s="17"/>
      <c r="I1665" s="17"/>
      <c r="J1665" s="17"/>
      <c r="K1665" s="17"/>
      <c r="L1665" s="17"/>
      <c r="M1665" s="17"/>
      <c r="N1665" s="17"/>
      <c r="O1665" s="17"/>
      <c r="P1665" s="17"/>
      <c r="Q1665" s="17"/>
      <c r="R1665" s="17"/>
      <c r="S1665" s="17"/>
      <c r="T1665" s="17"/>
      <c r="U1665" s="17"/>
      <c r="V1665" s="17"/>
      <c r="W1665" s="17"/>
      <c r="X1665" s="17"/>
      <c r="Y1665" s="17"/>
      <c r="Z1665" s="17"/>
      <c r="AA1665" s="17"/>
      <c r="AB1665" s="17"/>
      <c r="AC1665" s="17"/>
      <c r="AD1665" s="17"/>
      <c r="AE1665" s="17"/>
      <c r="AF1665" s="17"/>
      <c r="AG1665" s="17"/>
    </row>
    <row r="1666" spans="2:33" x14ac:dyDescent="0.25">
      <c r="B1666" s="17"/>
      <c r="C1666" s="17"/>
      <c r="D1666" s="17"/>
      <c r="E1666" s="17"/>
      <c r="F1666" s="17"/>
      <c r="G1666" s="17"/>
      <c r="H1666" s="17"/>
      <c r="I1666" s="17"/>
      <c r="J1666" s="17"/>
      <c r="K1666" s="17"/>
      <c r="L1666" s="17"/>
      <c r="M1666" s="17"/>
      <c r="N1666" s="17"/>
      <c r="O1666" s="17"/>
      <c r="P1666" s="17"/>
      <c r="Q1666" s="17"/>
      <c r="R1666" s="17"/>
      <c r="S1666" s="17"/>
      <c r="T1666" s="17"/>
      <c r="U1666" s="17"/>
      <c r="V1666" s="17"/>
      <c r="W1666" s="17"/>
      <c r="X1666" s="17"/>
      <c r="Y1666" s="17"/>
      <c r="Z1666" s="17"/>
      <c r="AA1666" s="17"/>
      <c r="AB1666" s="17"/>
      <c r="AC1666" s="17"/>
      <c r="AD1666" s="17"/>
      <c r="AE1666" s="17"/>
      <c r="AF1666" s="17"/>
      <c r="AG1666" s="17"/>
    </row>
    <row r="1667" spans="2:33" x14ac:dyDescent="0.25">
      <c r="B1667" s="17"/>
      <c r="C1667" s="17"/>
      <c r="D1667" s="17"/>
      <c r="E1667" s="17"/>
      <c r="F1667" s="17"/>
      <c r="G1667" s="17"/>
      <c r="H1667" s="17"/>
      <c r="I1667" s="17"/>
      <c r="J1667" s="17"/>
      <c r="K1667" s="17"/>
      <c r="L1667" s="17"/>
      <c r="M1667" s="17"/>
      <c r="N1667" s="17"/>
      <c r="O1667" s="17"/>
      <c r="P1667" s="17"/>
      <c r="Q1667" s="17"/>
      <c r="R1667" s="17"/>
      <c r="S1667" s="17"/>
      <c r="T1667" s="17"/>
      <c r="U1667" s="17"/>
      <c r="V1667" s="17"/>
      <c r="W1667" s="17"/>
      <c r="X1667" s="17"/>
      <c r="Y1667" s="17"/>
      <c r="Z1667" s="17"/>
      <c r="AA1667" s="17"/>
      <c r="AB1667" s="17"/>
      <c r="AC1667" s="17"/>
      <c r="AD1667" s="17"/>
      <c r="AE1667" s="17"/>
      <c r="AF1667" s="17"/>
      <c r="AG1667" s="17"/>
    </row>
    <row r="1668" spans="2:33" x14ac:dyDescent="0.25">
      <c r="B1668" s="17"/>
      <c r="C1668" s="17"/>
      <c r="D1668" s="17"/>
      <c r="E1668" s="17"/>
      <c r="F1668" s="17"/>
      <c r="G1668" s="17"/>
      <c r="H1668" s="17"/>
      <c r="I1668" s="17"/>
      <c r="J1668" s="17"/>
      <c r="K1668" s="17"/>
      <c r="L1668" s="17"/>
      <c r="M1668" s="17"/>
      <c r="N1668" s="17"/>
      <c r="O1668" s="17"/>
      <c r="P1668" s="17"/>
      <c r="Q1668" s="17"/>
      <c r="R1668" s="17"/>
      <c r="S1668" s="17"/>
      <c r="T1668" s="17"/>
      <c r="U1668" s="17"/>
      <c r="V1668" s="17"/>
      <c r="W1668" s="17"/>
      <c r="X1668" s="17"/>
      <c r="Y1668" s="17"/>
      <c r="Z1668" s="17"/>
      <c r="AA1668" s="17"/>
      <c r="AB1668" s="17"/>
      <c r="AC1668" s="17"/>
      <c r="AD1668" s="17"/>
      <c r="AE1668" s="17"/>
      <c r="AF1668" s="17"/>
      <c r="AG1668" s="17"/>
    </row>
    <row r="1669" spans="2:33" x14ac:dyDescent="0.25">
      <c r="B1669" s="17"/>
      <c r="C1669" s="17"/>
      <c r="D1669" s="17"/>
      <c r="E1669" s="17"/>
      <c r="F1669" s="17"/>
      <c r="G1669" s="17"/>
      <c r="H1669" s="17"/>
      <c r="I1669" s="17"/>
      <c r="J1669" s="17"/>
      <c r="K1669" s="17"/>
      <c r="L1669" s="17"/>
      <c r="M1669" s="17"/>
      <c r="N1669" s="17"/>
      <c r="O1669" s="17"/>
      <c r="P1669" s="17"/>
      <c r="Q1669" s="17"/>
      <c r="R1669" s="17"/>
      <c r="S1669" s="17"/>
      <c r="T1669" s="17"/>
      <c r="U1669" s="17"/>
      <c r="V1669" s="17"/>
      <c r="W1669" s="17"/>
      <c r="X1669" s="17"/>
      <c r="Y1669" s="17"/>
      <c r="Z1669" s="17"/>
      <c r="AA1669" s="17"/>
      <c r="AB1669" s="17"/>
      <c r="AC1669" s="17"/>
      <c r="AD1669" s="17"/>
      <c r="AE1669" s="17"/>
      <c r="AF1669" s="17"/>
      <c r="AG1669" s="17"/>
    </row>
    <row r="1670" spans="2:33" x14ac:dyDescent="0.25">
      <c r="B1670" s="17"/>
      <c r="C1670" s="17"/>
      <c r="D1670" s="17"/>
      <c r="E1670" s="17"/>
      <c r="F1670" s="17"/>
      <c r="G1670" s="17"/>
      <c r="H1670" s="17"/>
      <c r="I1670" s="17"/>
      <c r="J1670" s="17"/>
      <c r="K1670" s="17"/>
      <c r="L1670" s="17"/>
      <c r="M1670" s="17"/>
      <c r="N1670" s="17"/>
      <c r="O1670" s="17"/>
      <c r="P1670" s="17"/>
      <c r="Q1670" s="17"/>
      <c r="R1670" s="17"/>
      <c r="S1670" s="17"/>
      <c r="T1670" s="17"/>
      <c r="U1670" s="17"/>
      <c r="V1670" s="17"/>
      <c r="W1670" s="17"/>
      <c r="X1670" s="17"/>
      <c r="Y1670" s="17"/>
      <c r="Z1670" s="17"/>
      <c r="AA1670" s="17"/>
      <c r="AB1670" s="17"/>
      <c r="AC1670" s="17"/>
      <c r="AD1670" s="17"/>
      <c r="AE1670" s="17"/>
      <c r="AF1670" s="17"/>
      <c r="AG1670" s="17"/>
    </row>
    <row r="1671" spans="2:33" x14ac:dyDescent="0.25">
      <c r="B1671" s="17"/>
      <c r="C1671" s="17"/>
      <c r="D1671" s="17"/>
      <c r="E1671" s="17"/>
      <c r="F1671" s="17"/>
      <c r="G1671" s="17"/>
      <c r="H1671" s="17"/>
      <c r="I1671" s="17"/>
      <c r="J1671" s="17"/>
      <c r="K1671" s="17"/>
      <c r="L1671" s="17"/>
      <c r="M1671" s="17"/>
      <c r="N1671" s="17"/>
      <c r="O1671" s="17"/>
      <c r="P1671" s="17"/>
      <c r="Q1671" s="17"/>
      <c r="R1671" s="17"/>
      <c r="S1671" s="17"/>
      <c r="T1671" s="17"/>
      <c r="U1671" s="17"/>
      <c r="V1671" s="17"/>
      <c r="W1671" s="17"/>
      <c r="X1671" s="17"/>
      <c r="Y1671" s="17"/>
      <c r="Z1671" s="17"/>
      <c r="AA1671" s="17"/>
      <c r="AB1671" s="17"/>
      <c r="AC1671" s="17"/>
      <c r="AD1671" s="17"/>
      <c r="AE1671" s="17"/>
      <c r="AF1671" s="17"/>
      <c r="AG1671" s="17"/>
    </row>
    <row r="1672" spans="2:33" x14ac:dyDescent="0.25">
      <c r="B1672" s="17"/>
      <c r="C1672" s="17"/>
      <c r="D1672" s="17"/>
      <c r="E1672" s="17"/>
      <c r="F1672" s="17"/>
      <c r="G1672" s="17"/>
      <c r="H1672" s="17"/>
      <c r="I1672" s="17"/>
      <c r="J1672" s="17"/>
      <c r="K1672" s="17"/>
      <c r="L1672" s="17"/>
      <c r="M1672" s="17"/>
      <c r="N1672" s="17"/>
      <c r="O1672" s="17"/>
      <c r="P1672" s="17"/>
      <c r="Q1672" s="17"/>
      <c r="R1672" s="17"/>
      <c r="S1672" s="17"/>
      <c r="T1672" s="17"/>
      <c r="U1672" s="17"/>
      <c r="V1672" s="17"/>
      <c r="W1672" s="17"/>
      <c r="X1672" s="17"/>
      <c r="Y1672" s="17"/>
      <c r="Z1672" s="17"/>
      <c r="AA1672" s="17"/>
      <c r="AB1672" s="17"/>
      <c r="AC1672" s="17"/>
      <c r="AD1672" s="17"/>
      <c r="AE1672" s="17"/>
      <c r="AF1672" s="17"/>
      <c r="AG1672" s="17"/>
    </row>
    <row r="1673" spans="2:33" x14ac:dyDescent="0.25">
      <c r="B1673" s="17"/>
      <c r="C1673" s="17"/>
      <c r="D1673" s="17"/>
      <c r="E1673" s="17"/>
      <c r="F1673" s="17"/>
      <c r="G1673" s="17"/>
      <c r="H1673" s="17"/>
      <c r="I1673" s="17"/>
      <c r="J1673" s="17"/>
      <c r="K1673" s="17"/>
      <c r="L1673" s="17"/>
      <c r="M1673" s="17"/>
      <c r="N1673" s="17"/>
      <c r="O1673" s="17"/>
      <c r="P1673" s="17"/>
      <c r="Q1673" s="17"/>
      <c r="R1673" s="17"/>
      <c r="S1673" s="17"/>
      <c r="T1673" s="17"/>
      <c r="U1673" s="17"/>
      <c r="V1673" s="17"/>
      <c r="W1673" s="17"/>
      <c r="X1673" s="17"/>
      <c r="Y1673" s="17"/>
      <c r="Z1673" s="17"/>
      <c r="AA1673" s="17"/>
      <c r="AB1673" s="17"/>
      <c r="AC1673" s="17"/>
      <c r="AD1673" s="17"/>
      <c r="AE1673" s="17"/>
      <c r="AF1673" s="17"/>
      <c r="AG1673" s="17"/>
    </row>
    <row r="1674" spans="2:33" x14ac:dyDescent="0.25">
      <c r="B1674" s="17"/>
      <c r="C1674" s="17"/>
      <c r="D1674" s="17"/>
      <c r="E1674" s="17"/>
      <c r="F1674" s="17"/>
      <c r="G1674" s="17"/>
      <c r="H1674" s="17"/>
      <c r="I1674" s="17"/>
      <c r="J1674" s="17"/>
      <c r="K1674" s="17"/>
      <c r="L1674" s="17"/>
      <c r="M1674" s="17"/>
      <c r="N1674" s="17"/>
      <c r="O1674" s="17"/>
      <c r="P1674" s="17"/>
      <c r="Q1674" s="17"/>
      <c r="R1674" s="17"/>
      <c r="S1674" s="17"/>
      <c r="T1674" s="17"/>
      <c r="U1674" s="17"/>
      <c r="V1674" s="17"/>
      <c r="W1674" s="17"/>
      <c r="X1674" s="17"/>
      <c r="Y1674" s="17"/>
      <c r="Z1674" s="17"/>
      <c r="AA1674" s="17"/>
      <c r="AB1674" s="17"/>
      <c r="AC1674" s="17"/>
      <c r="AD1674" s="17"/>
      <c r="AE1674" s="17"/>
      <c r="AF1674" s="17"/>
      <c r="AG1674" s="17"/>
    </row>
    <row r="1675" spans="2:33" x14ac:dyDescent="0.25">
      <c r="B1675" s="17"/>
      <c r="C1675" s="17"/>
      <c r="D1675" s="17"/>
      <c r="E1675" s="17"/>
      <c r="F1675" s="17"/>
      <c r="G1675" s="17"/>
      <c r="H1675" s="17"/>
      <c r="I1675" s="17"/>
      <c r="J1675" s="17"/>
      <c r="K1675" s="17"/>
      <c r="L1675" s="17"/>
      <c r="M1675" s="17"/>
      <c r="N1675" s="17"/>
      <c r="O1675" s="17"/>
      <c r="P1675" s="17"/>
      <c r="Q1675" s="17"/>
      <c r="R1675" s="17"/>
      <c r="S1675" s="17"/>
      <c r="T1675" s="17"/>
      <c r="U1675" s="17"/>
      <c r="V1675" s="17"/>
      <c r="W1675" s="17"/>
      <c r="X1675" s="17"/>
      <c r="Y1675" s="17"/>
      <c r="Z1675" s="17"/>
      <c r="AA1675" s="17"/>
      <c r="AB1675" s="17"/>
      <c r="AC1675" s="17"/>
      <c r="AD1675" s="17"/>
      <c r="AE1675" s="17"/>
      <c r="AF1675" s="17"/>
      <c r="AG1675" s="17"/>
    </row>
    <row r="1676" spans="2:33" x14ac:dyDescent="0.25">
      <c r="B1676" s="17"/>
      <c r="C1676" s="17"/>
      <c r="D1676" s="17"/>
      <c r="E1676" s="17"/>
      <c r="F1676" s="17"/>
      <c r="G1676" s="17"/>
      <c r="H1676" s="17"/>
      <c r="I1676" s="17"/>
      <c r="J1676" s="17"/>
      <c r="K1676" s="17"/>
      <c r="L1676" s="17"/>
      <c r="M1676" s="17"/>
      <c r="N1676" s="17"/>
      <c r="O1676" s="17"/>
      <c r="P1676" s="17"/>
      <c r="Q1676" s="17"/>
      <c r="R1676" s="17"/>
      <c r="S1676" s="17"/>
      <c r="T1676" s="17"/>
      <c r="U1676" s="17"/>
      <c r="V1676" s="17"/>
      <c r="W1676" s="17"/>
      <c r="X1676" s="17"/>
      <c r="Y1676" s="17"/>
      <c r="Z1676" s="17"/>
      <c r="AA1676" s="17"/>
      <c r="AB1676" s="17"/>
      <c r="AC1676" s="17"/>
      <c r="AD1676" s="17"/>
      <c r="AE1676" s="17"/>
      <c r="AF1676" s="17"/>
      <c r="AG1676" s="17"/>
    </row>
    <row r="1677" spans="2:33" x14ac:dyDescent="0.25">
      <c r="B1677" s="17"/>
      <c r="C1677" s="17"/>
      <c r="D1677" s="17"/>
      <c r="E1677" s="17"/>
      <c r="F1677" s="17"/>
      <c r="G1677" s="17"/>
      <c r="H1677" s="17"/>
      <c r="I1677" s="17"/>
      <c r="J1677" s="17"/>
      <c r="K1677" s="17"/>
      <c r="L1677" s="17"/>
      <c r="M1677" s="17"/>
      <c r="N1677" s="17"/>
      <c r="O1677" s="17"/>
      <c r="P1677" s="17"/>
      <c r="Q1677" s="17"/>
      <c r="R1677" s="17"/>
      <c r="S1677" s="17"/>
      <c r="T1677" s="17"/>
      <c r="U1677" s="17"/>
      <c r="V1677" s="17"/>
      <c r="W1677" s="17"/>
      <c r="X1677" s="17"/>
      <c r="Y1677" s="17"/>
      <c r="Z1677" s="17"/>
      <c r="AA1677" s="17"/>
      <c r="AB1677" s="17"/>
      <c r="AC1677" s="17"/>
      <c r="AD1677" s="17"/>
      <c r="AE1677" s="17"/>
      <c r="AF1677" s="17"/>
      <c r="AG1677" s="17"/>
    </row>
    <row r="1678" spans="2:33" x14ac:dyDescent="0.25">
      <c r="B1678" s="17"/>
      <c r="C1678" s="17"/>
      <c r="D1678" s="17"/>
      <c r="E1678" s="17"/>
      <c r="F1678" s="17"/>
      <c r="G1678" s="17"/>
      <c r="H1678" s="17"/>
      <c r="I1678" s="17"/>
      <c r="J1678" s="17"/>
      <c r="K1678" s="17"/>
      <c r="L1678" s="17"/>
      <c r="M1678" s="17"/>
      <c r="N1678" s="17"/>
      <c r="O1678" s="17"/>
      <c r="P1678" s="17"/>
      <c r="Q1678" s="17"/>
      <c r="R1678" s="17"/>
      <c r="S1678" s="17"/>
      <c r="T1678" s="17"/>
      <c r="U1678" s="17"/>
      <c r="V1678" s="17"/>
      <c r="W1678" s="17"/>
      <c r="X1678" s="17"/>
      <c r="Y1678" s="17"/>
      <c r="Z1678" s="17"/>
      <c r="AA1678" s="17"/>
      <c r="AB1678" s="17"/>
      <c r="AC1678" s="17"/>
      <c r="AD1678" s="17"/>
      <c r="AE1678" s="17"/>
      <c r="AF1678" s="17"/>
      <c r="AG1678" s="17"/>
    </row>
    <row r="1679" spans="2:33" x14ac:dyDescent="0.25">
      <c r="B1679" s="17"/>
      <c r="C1679" s="17"/>
      <c r="D1679" s="17"/>
      <c r="E1679" s="17"/>
      <c r="F1679" s="17"/>
      <c r="G1679" s="17"/>
      <c r="H1679" s="17"/>
      <c r="I1679" s="17"/>
      <c r="J1679" s="17"/>
      <c r="K1679" s="17"/>
      <c r="L1679" s="17"/>
      <c r="M1679" s="17"/>
      <c r="N1679" s="17"/>
      <c r="O1679" s="17"/>
      <c r="P1679" s="17"/>
      <c r="Q1679" s="17"/>
      <c r="R1679" s="17"/>
      <c r="S1679" s="17"/>
      <c r="T1679" s="17"/>
      <c r="U1679" s="17"/>
      <c r="V1679" s="17"/>
      <c r="W1679" s="17"/>
      <c r="X1679" s="17"/>
      <c r="Y1679" s="17"/>
      <c r="Z1679" s="17"/>
      <c r="AA1679" s="17"/>
      <c r="AB1679" s="17"/>
      <c r="AC1679" s="17"/>
      <c r="AD1679" s="17"/>
      <c r="AE1679" s="17"/>
      <c r="AF1679" s="17"/>
      <c r="AG1679" s="17"/>
    </row>
    <row r="1680" spans="2:33" x14ac:dyDescent="0.25">
      <c r="B1680" s="17"/>
      <c r="C1680" s="17"/>
      <c r="D1680" s="17"/>
      <c r="E1680" s="17"/>
      <c r="F1680" s="17"/>
      <c r="G1680" s="17"/>
      <c r="H1680" s="17"/>
      <c r="I1680" s="17"/>
      <c r="J1680" s="17"/>
      <c r="K1680" s="17"/>
      <c r="L1680" s="17"/>
      <c r="M1680" s="17"/>
      <c r="N1680" s="17"/>
      <c r="O1680" s="17"/>
      <c r="P1680" s="17"/>
      <c r="Q1680" s="17"/>
      <c r="R1680" s="17"/>
      <c r="S1680" s="17"/>
      <c r="T1680" s="17"/>
      <c r="U1680" s="17"/>
      <c r="V1680" s="17"/>
      <c r="W1680" s="17"/>
      <c r="X1680" s="17"/>
      <c r="Y1680" s="17"/>
      <c r="Z1680" s="17"/>
      <c r="AA1680" s="17"/>
      <c r="AB1680" s="17"/>
      <c r="AC1680" s="17"/>
      <c r="AD1680" s="17"/>
      <c r="AE1680" s="17"/>
      <c r="AF1680" s="17"/>
      <c r="AG1680" s="17"/>
    </row>
    <row r="1681" spans="2:33" x14ac:dyDescent="0.25">
      <c r="B1681" s="17"/>
      <c r="C1681" s="17"/>
      <c r="D1681" s="17"/>
      <c r="E1681" s="17"/>
      <c r="F1681" s="17"/>
      <c r="G1681" s="17"/>
      <c r="H1681" s="17"/>
      <c r="I1681" s="17"/>
      <c r="J1681" s="17"/>
      <c r="K1681" s="17"/>
      <c r="L1681" s="17"/>
      <c r="M1681" s="17"/>
      <c r="N1681" s="17"/>
      <c r="O1681" s="17"/>
      <c r="P1681" s="17"/>
      <c r="Q1681" s="17"/>
      <c r="R1681" s="17"/>
      <c r="S1681" s="17"/>
      <c r="T1681" s="17"/>
      <c r="U1681" s="17"/>
      <c r="V1681" s="17"/>
      <c r="W1681" s="17"/>
      <c r="X1681" s="17"/>
      <c r="Y1681" s="17"/>
      <c r="Z1681" s="17"/>
      <c r="AA1681" s="17"/>
      <c r="AB1681" s="17"/>
      <c r="AC1681" s="17"/>
      <c r="AD1681" s="17"/>
      <c r="AE1681" s="17"/>
      <c r="AF1681" s="17"/>
      <c r="AG1681" s="17"/>
    </row>
    <row r="1682" spans="2:33" x14ac:dyDescent="0.25">
      <c r="B1682" s="17"/>
      <c r="C1682" s="17"/>
      <c r="D1682" s="17"/>
      <c r="E1682" s="17"/>
      <c r="F1682" s="17"/>
      <c r="G1682" s="17"/>
      <c r="H1682" s="17"/>
      <c r="I1682" s="17"/>
      <c r="J1682" s="17"/>
      <c r="K1682" s="17"/>
      <c r="L1682" s="17"/>
      <c r="M1682" s="17"/>
      <c r="N1682" s="17"/>
      <c r="O1682" s="17"/>
      <c r="P1682" s="17"/>
      <c r="Q1682" s="17"/>
      <c r="R1682" s="17"/>
      <c r="S1682" s="17"/>
      <c r="T1682" s="17"/>
      <c r="U1682" s="17"/>
      <c r="V1682" s="17"/>
      <c r="W1682" s="17"/>
      <c r="X1682" s="17"/>
      <c r="Y1682" s="17"/>
      <c r="Z1682" s="17"/>
      <c r="AA1682" s="17"/>
      <c r="AB1682" s="17"/>
      <c r="AC1682" s="17"/>
      <c r="AD1682" s="17"/>
      <c r="AE1682" s="17"/>
      <c r="AF1682" s="17"/>
      <c r="AG1682" s="17"/>
    </row>
    <row r="1683" spans="2:33" x14ac:dyDescent="0.25">
      <c r="B1683" s="17"/>
      <c r="C1683" s="17"/>
      <c r="D1683" s="17"/>
      <c r="E1683" s="17"/>
      <c r="F1683" s="17"/>
      <c r="G1683" s="17"/>
      <c r="H1683" s="17"/>
      <c r="I1683" s="17"/>
      <c r="J1683" s="17"/>
      <c r="K1683" s="17"/>
      <c r="L1683" s="17"/>
      <c r="M1683" s="17"/>
      <c r="N1683" s="17"/>
      <c r="O1683" s="17"/>
      <c r="P1683" s="17"/>
      <c r="Q1683" s="17"/>
      <c r="R1683" s="17"/>
      <c r="S1683" s="17"/>
      <c r="T1683" s="17"/>
      <c r="U1683" s="17"/>
      <c r="V1683" s="17"/>
      <c r="W1683" s="17"/>
      <c r="X1683" s="17"/>
      <c r="Y1683" s="17"/>
      <c r="Z1683" s="17"/>
      <c r="AA1683" s="17"/>
      <c r="AB1683" s="17"/>
      <c r="AC1683" s="17"/>
      <c r="AD1683" s="17"/>
      <c r="AE1683" s="17"/>
      <c r="AF1683" s="17"/>
      <c r="AG1683" s="17"/>
    </row>
    <row r="1684" spans="2:33" x14ac:dyDescent="0.25">
      <c r="B1684" s="17"/>
      <c r="C1684" s="17"/>
      <c r="D1684" s="17"/>
      <c r="E1684" s="17"/>
      <c r="F1684" s="17"/>
      <c r="G1684" s="17"/>
      <c r="H1684" s="17"/>
      <c r="I1684" s="17"/>
      <c r="J1684" s="17"/>
      <c r="K1684" s="17"/>
      <c r="L1684" s="17"/>
      <c r="M1684" s="17"/>
      <c r="N1684" s="17"/>
      <c r="O1684" s="17"/>
      <c r="P1684" s="17"/>
      <c r="Q1684" s="17"/>
      <c r="R1684" s="17"/>
      <c r="S1684" s="17"/>
      <c r="T1684" s="17"/>
      <c r="U1684" s="17"/>
      <c r="V1684" s="17"/>
      <c r="W1684" s="17"/>
      <c r="X1684" s="17"/>
      <c r="Y1684" s="17"/>
      <c r="Z1684" s="17"/>
      <c r="AA1684" s="17"/>
      <c r="AB1684" s="17"/>
      <c r="AC1684" s="17"/>
      <c r="AD1684" s="17"/>
      <c r="AE1684" s="17"/>
      <c r="AF1684" s="17"/>
      <c r="AG1684" s="17"/>
    </row>
    <row r="1685" spans="2:33" x14ac:dyDescent="0.25">
      <c r="B1685" s="17"/>
      <c r="C1685" s="17"/>
      <c r="D1685" s="17"/>
      <c r="E1685" s="17"/>
      <c r="F1685" s="17"/>
      <c r="G1685" s="17"/>
      <c r="H1685" s="17"/>
      <c r="I1685" s="17"/>
      <c r="J1685" s="17"/>
      <c r="K1685" s="17"/>
      <c r="L1685" s="17"/>
      <c r="M1685" s="17"/>
      <c r="N1685" s="17"/>
      <c r="O1685" s="17"/>
      <c r="P1685" s="17"/>
      <c r="Q1685" s="17"/>
      <c r="R1685" s="17"/>
      <c r="S1685" s="17"/>
      <c r="T1685" s="17"/>
      <c r="U1685" s="17"/>
      <c r="V1685" s="17"/>
      <c r="W1685" s="17"/>
      <c r="X1685" s="17"/>
      <c r="Y1685" s="17"/>
      <c r="Z1685" s="17"/>
      <c r="AA1685" s="17"/>
      <c r="AB1685" s="17"/>
      <c r="AC1685" s="17"/>
      <c r="AD1685" s="17"/>
      <c r="AE1685" s="17"/>
      <c r="AF1685" s="17"/>
      <c r="AG1685" s="17"/>
    </row>
    <row r="1686" spans="2:33" x14ac:dyDescent="0.25">
      <c r="B1686" s="17"/>
      <c r="C1686" s="17"/>
      <c r="D1686" s="17"/>
      <c r="E1686" s="17"/>
      <c r="F1686" s="17"/>
      <c r="G1686" s="17"/>
      <c r="H1686" s="17"/>
      <c r="I1686" s="17"/>
      <c r="J1686" s="17"/>
      <c r="K1686" s="17"/>
      <c r="L1686" s="17"/>
      <c r="M1686" s="17"/>
      <c r="N1686" s="17"/>
      <c r="O1686" s="17"/>
      <c r="P1686" s="17"/>
      <c r="Q1686" s="17"/>
      <c r="R1686" s="17"/>
      <c r="S1686" s="17"/>
      <c r="T1686" s="17"/>
      <c r="U1686" s="17"/>
      <c r="V1686" s="17"/>
      <c r="W1686" s="17"/>
      <c r="X1686" s="17"/>
      <c r="Y1686" s="17"/>
      <c r="Z1686" s="17"/>
      <c r="AA1686" s="17"/>
      <c r="AB1686" s="17"/>
      <c r="AC1686" s="17"/>
      <c r="AD1686" s="17"/>
      <c r="AE1686" s="17"/>
      <c r="AF1686" s="17"/>
      <c r="AG1686" s="17"/>
    </row>
    <row r="1687" spans="2:33" x14ac:dyDescent="0.25">
      <c r="B1687" s="17"/>
      <c r="C1687" s="17"/>
      <c r="D1687" s="17"/>
      <c r="E1687" s="17"/>
      <c r="F1687" s="17"/>
      <c r="G1687" s="17"/>
      <c r="H1687" s="17"/>
      <c r="I1687" s="17"/>
      <c r="J1687" s="17"/>
      <c r="K1687" s="17"/>
      <c r="L1687" s="17"/>
      <c r="M1687" s="17"/>
      <c r="N1687" s="17"/>
      <c r="O1687" s="17"/>
      <c r="P1687" s="17"/>
      <c r="Q1687" s="17"/>
      <c r="R1687" s="17"/>
      <c r="S1687" s="17"/>
      <c r="T1687" s="17"/>
      <c r="U1687" s="17"/>
      <c r="V1687" s="17"/>
      <c r="W1687" s="17"/>
      <c r="X1687" s="17"/>
      <c r="Y1687" s="17"/>
      <c r="Z1687" s="17"/>
      <c r="AA1687" s="17"/>
      <c r="AB1687" s="17"/>
      <c r="AC1687" s="17"/>
      <c r="AD1687" s="17"/>
      <c r="AE1687" s="17"/>
      <c r="AF1687" s="17"/>
      <c r="AG1687" s="17"/>
    </row>
    <row r="1688" spans="2:33" x14ac:dyDescent="0.25">
      <c r="B1688" s="17"/>
      <c r="C1688" s="17"/>
      <c r="D1688" s="17"/>
      <c r="E1688" s="17"/>
      <c r="F1688" s="17"/>
      <c r="G1688" s="17"/>
      <c r="H1688" s="17"/>
      <c r="I1688" s="17"/>
      <c r="J1688" s="17"/>
      <c r="K1688" s="17"/>
      <c r="L1688" s="17"/>
      <c r="M1688" s="17"/>
      <c r="N1688" s="17"/>
      <c r="O1688" s="17"/>
      <c r="P1688" s="17"/>
      <c r="Q1688" s="17"/>
      <c r="R1688" s="17"/>
      <c r="S1688" s="17"/>
      <c r="T1688" s="17"/>
      <c r="U1688" s="17"/>
      <c r="V1688" s="17"/>
      <c r="W1688" s="17"/>
      <c r="X1688" s="17"/>
      <c r="Y1688" s="17"/>
      <c r="Z1688" s="17"/>
      <c r="AA1688" s="17"/>
      <c r="AB1688" s="17"/>
      <c r="AC1688" s="17"/>
      <c r="AD1688" s="17"/>
      <c r="AE1688" s="17"/>
      <c r="AF1688" s="17"/>
      <c r="AG1688" s="17"/>
    </row>
    <row r="1689" spans="2:33" x14ac:dyDescent="0.25">
      <c r="B1689" s="17"/>
      <c r="C1689" s="17"/>
      <c r="D1689" s="17"/>
      <c r="E1689" s="17"/>
      <c r="F1689" s="17"/>
      <c r="G1689" s="17"/>
      <c r="H1689" s="17"/>
      <c r="I1689" s="17"/>
      <c r="J1689" s="17"/>
      <c r="K1689" s="17"/>
      <c r="L1689" s="17"/>
      <c r="M1689" s="17"/>
      <c r="N1689" s="17"/>
      <c r="O1689" s="17"/>
      <c r="P1689" s="17"/>
      <c r="Q1689" s="17"/>
      <c r="R1689" s="17"/>
      <c r="S1689" s="17"/>
      <c r="T1689" s="17"/>
      <c r="U1689" s="17"/>
      <c r="V1689" s="17"/>
      <c r="W1689" s="17"/>
      <c r="X1689" s="17"/>
      <c r="Y1689" s="17"/>
      <c r="Z1689" s="17"/>
      <c r="AA1689" s="17"/>
      <c r="AB1689" s="17"/>
      <c r="AC1689" s="17"/>
      <c r="AD1689" s="17"/>
      <c r="AE1689" s="17"/>
      <c r="AF1689" s="17"/>
      <c r="AG1689" s="17"/>
    </row>
    <row r="1690" spans="2:33" x14ac:dyDescent="0.25">
      <c r="B1690" s="17"/>
      <c r="C1690" s="17"/>
      <c r="D1690" s="17"/>
      <c r="E1690" s="17"/>
      <c r="F1690" s="17"/>
      <c r="G1690" s="17"/>
      <c r="H1690" s="17"/>
      <c r="I1690" s="17"/>
      <c r="J1690" s="17"/>
      <c r="K1690" s="17"/>
      <c r="L1690" s="17"/>
      <c r="M1690" s="17"/>
      <c r="N1690" s="17"/>
      <c r="O1690" s="17"/>
      <c r="P1690" s="17"/>
      <c r="Q1690" s="17"/>
      <c r="R1690" s="17"/>
      <c r="S1690" s="17"/>
      <c r="T1690" s="17"/>
      <c r="U1690" s="17"/>
      <c r="V1690" s="17"/>
      <c r="W1690" s="17"/>
      <c r="X1690" s="17"/>
      <c r="Y1690" s="17"/>
      <c r="Z1690" s="17"/>
      <c r="AA1690" s="17"/>
      <c r="AB1690" s="17"/>
      <c r="AC1690" s="17"/>
      <c r="AD1690" s="17"/>
      <c r="AE1690" s="17"/>
      <c r="AF1690" s="17"/>
      <c r="AG1690" s="17"/>
    </row>
    <row r="1691" spans="2:33" x14ac:dyDescent="0.25">
      <c r="B1691" s="17"/>
      <c r="C1691" s="17"/>
      <c r="D1691" s="17"/>
      <c r="E1691" s="17"/>
      <c r="F1691" s="17"/>
      <c r="G1691" s="17"/>
      <c r="H1691" s="17"/>
      <c r="I1691" s="17"/>
      <c r="J1691" s="17"/>
      <c r="K1691" s="17"/>
      <c r="L1691" s="17"/>
      <c r="M1691" s="17"/>
      <c r="N1691" s="17"/>
      <c r="O1691" s="17"/>
      <c r="P1691" s="17"/>
      <c r="Q1691" s="17"/>
      <c r="R1691" s="17"/>
      <c r="S1691" s="17"/>
      <c r="T1691" s="17"/>
      <c r="U1691" s="17"/>
      <c r="V1691" s="17"/>
      <c r="W1691" s="17"/>
      <c r="X1691" s="17"/>
      <c r="Y1691" s="17"/>
      <c r="Z1691" s="17"/>
      <c r="AA1691" s="17"/>
      <c r="AB1691" s="17"/>
      <c r="AC1691" s="17"/>
      <c r="AD1691" s="17"/>
      <c r="AE1691" s="17"/>
      <c r="AF1691" s="17"/>
      <c r="AG1691" s="17"/>
    </row>
    <row r="1692" spans="2:33" x14ac:dyDescent="0.25">
      <c r="B1692" s="17"/>
      <c r="C1692" s="17"/>
      <c r="D1692" s="17"/>
      <c r="E1692" s="17"/>
      <c r="F1692" s="17"/>
      <c r="G1692" s="17"/>
      <c r="H1692" s="17"/>
      <c r="I1692" s="17"/>
      <c r="J1692" s="17"/>
      <c r="K1692" s="17"/>
      <c r="L1692" s="17"/>
      <c r="M1692" s="17"/>
      <c r="N1692" s="17"/>
      <c r="O1692" s="17"/>
      <c r="P1692" s="17"/>
      <c r="Q1692" s="17"/>
      <c r="R1692" s="17"/>
      <c r="S1692" s="17"/>
      <c r="T1692" s="17"/>
      <c r="U1692" s="17"/>
      <c r="V1692" s="17"/>
      <c r="W1692" s="17"/>
      <c r="X1692" s="17"/>
      <c r="Y1692" s="17"/>
      <c r="Z1692" s="17"/>
      <c r="AA1692" s="17"/>
      <c r="AB1692" s="17"/>
      <c r="AC1692" s="17"/>
      <c r="AD1692" s="17"/>
      <c r="AE1692" s="17"/>
      <c r="AF1692" s="17"/>
      <c r="AG1692" s="17"/>
    </row>
    <row r="1693" spans="2:33" x14ac:dyDescent="0.25">
      <c r="B1693" s="17"/>
      <c r="C1693" s="17"/>
      <c r="D1693" s="17"/>
      <c r="E1693" s="17"/>
      <c r="F1693" s="17"/>
      <c r="G1693" s="17"/>
      <c r="H1693" s="17"/>
      <c r="I1693" s="17"/>
      <c r="J1693" s="17"/>
      <c r="K1693" s="17"/>
      <c r="L1693" s="17"/>
      <c r="M1693" s="17"/>
      <c r="N1693" s="17"/>
      <c r="O1693" s="17"/>
      <c r="P1693" s="17"/>
      <c r="Q1693" s="17"/>
      <c r="R1693" s="17"/>
      <c r="S1693" s="17"/>
      <c r="T1693" s="17"/>
      <c r="U1693" s="17"/>
      <c r="V1693" s="17"/>
      <c r="W1693" s="17"/>
      <c r="X1693" s="17"/>
      <c r="Y1693" s="17"/>
      <c r="Z1693" s="17"/>
      <c r="AA1693" s="17"/>
      <c r="AB1693" s="17"/>
      <c r="AC1693" s="17"/>
      <c r="AD1693" s="17"/>
      <c r="AE1693" s="17"/>
      <c r="AF1693" s="17"/>
      <c r="AG1693" s="17"/>
    </row>
    <row r="1694" spans="2:33" x14ac:dyDescent="0.25">
      <c r="B1694" s="17"/>
      <c r="C1694" s="17"/>
      <c r="D1694" s="17"/>
      <c r="E1694" s="17"/>
      <c r="F1694" s="17"/>
      <c r="G1694" s="17"/>
      <c r="H1694" s="17"/>
      <c r="I1694" s="17"/>
      <c r="J1694" s="17"/>
      <c r="K1694" s="17"/>
      <c r="L1694" s="17"/>
      <c r="M1694" s="17"/>
      <c r="N1694" s="17"/>
      <c r="O1694" s="17"/>
      <c r="P1694" s="17"/>
      <c r="Q1694" s="17"/>
      <c r="R1694" s="17"/>
      <c r="S1694" s="17"/>
      <c r="T1694" s="17"/>
      <c r="U1694" s="17"/>
      <c r="V1694" s="17"/>
      <c r="W1694" s="17"/>
      <c r="X1694" s="17"/>
      <c r="Y1694" s="17"/>
      <c r="Z1694" s="17"/>
      <c r="AA1694" s="17"/>
      <c r="AB1694" s="17"/>
      <c r="AC1694" s="17"/>
      <c r="AD1694" s="17"/>
      <c r="AE1694" s="17"/>
      <c r="AF1694" s="17"/>
      <c r="AG1694" s="17"/>
    </row>
    <row r="1695" spans="2:33" x14ac:dyDescent="0.25">
      <c r="B1695" s="17"/>
      <c r="C1695" s="17"/>
      <c r="D1695" s="17"/>
      <c r="E1695" s="17"/>
      <c r="F1695" s="17"/>
      <c r="G1695" s="17"/>
      <c r="H1695" s="17"/>
      <c r="I1695" s="17"/>
      <c r="J1695" s="17"/>
      <c r="K1695" s="17"/>
      <c r="L1695" s="17"/>
      <c r="M1695" s="17"/>
      <c r="N1695" s="17"/>
      <c r="O1695" s="17"/>
      <c r="P1695" s="17"/>
      <c r="Q1695" s="17"/>
      <c r="R1695" s="17"/>
      <c r="S1695" s="17"/>
      <c r="T1695" s="17"/>
      <c r="U1695" s="17"/>
      <c r="V1695" s="17"/>
      <c r="W1695" s="17"/>
      <c r="X1695" s="17"/>
      <c r="Y1695" s="17"/>
      <c r="Z1695" s="17"/>
      <c r="AA1695" s="17"/>
      <c r="AB1695" s="17"/>
      <c r="AC1695" s="17"/>
      <c r="AD1695" s="17"/>
      <c r="AE1695" s="17"/>
      <c r="AF1695" s="17"/>
      <c r="AG1695" s="17"/>
    </row>
    <row r="1696" spans="2:33" x14ac:dyDescent="0.25">
      <c r="B1696" s="17"/>
      <c r="C1696" s="17"/>
      <c r="D1696" s="17"/>
      <c r="E1696" s="17"/>
      <c r="F1696" s="17"/>
      <c r="G1696" s="17"/>
      <c r="H1696" s="17"/>
      <c r="I1696" s="17"/>
      <c r="J1696" s="17"/>
      <c r="K1696" s="17"/>
      <c r="L1696" s="17"/>
      <c r="M1696" s="17"/>
      <c r="N1696" s="17"/>
      <c r="O1696" s="17"/>
      <c r="P1696" s="17"/>
      <c r="Q1696" s="17"/>
      <c r="R1696" s="17"/>
      <c r="S1696" s="17"/>
      <c r="T1696" s="17"/>
      <c r="U1696" s="17"/>
      <c r="V1696" s="17"/>
      <c r="W1696" s="17"/>
      <c r="X1696" s="17"/>
      <c r="Y1696" s="17"/>
      <c r="Z1696" s="17"/>
      <c r="AA1696" s="17"/>
      <c r="AB1696" s="17"/>
      <c r="AC1696" s="17"/>
      <c r="AD1696" s="17"/>
      <c r="AE1696" s="17"/>
      <c r="AF1696" s="17"/>
      <c r="AG1696" s="17"/>
    </row>
    <row r="1697" spans="2:33" x14ac:dyDescent="0.25">
      <c r="B1697" s="17"/>
      <c r="C1697" s="17"/>
      <c r="D1697" s="17"/>
      <c r="E1697" s="17"/>
      <c r="F1697" s="17"/>
      <c r="G1697" s="17"/>
      <c r="H1697" s="17"/>
      <c r="I1697" s="17"/>
      <c r="J1697" s="17"/>
      <c r="K1697" s="17"/>
      <c r="L1697" s="17"/>
      <c r="M1697" s="17"/>
      <c r="N1697" s="17"/>
      <c r="O1697" s="17"/>
      <c r="P1697" s="17"/>
      <c r="Q1697" s="17"/>
      <c r="R1697" s="17"/>
      <c r="S1697" s="17"/>
      <c r="T1697" s="17"/>
      <c r="U1697" s="17"/>
      <c r="V1697" s="17"/>
      <c r="W1697" s="17"/>
      <c r="X1697" s="17"/>
      <c r="Y1697" s="17"/>
      <c r="Z1697" s="17"/>
      <c r="AA1697" s="17"/>
      <c r="AB1697" s="17"/>
      <c r="AC1697" s="17"/>
      <c r="AD1697" s="17"/>
      <c r="AE1697" s="17"/>
      <c r="AF1697" s="17"/>
      <c r="AG1697" s="17"/>
    </row>
    <row r="1698" spans="2:33" x14ac:dyDescent="0.25">
      <c r="B1698" s="17"/>
      <c r="C1698" s="17"/>
      <c r="D1698" s="17"/>
      <c r="E1698" s="17"/>
      <c r="F1698" s="17"/>
      <c r="G1698" s="17"/>
      <c r="H1698" s="17"/>
      <c r="I1698" s="17"/>
      <c r="J1698" s="17"/>
      <c r="K1698" s="17"/>
      <c r="L1698" s="17"/>
      <c r="M1698" s="17"/>
      <c r="N1698" s="17"/>
      <c r="O1698" s="17"/>
      <c r="P1698" s="17"/>
      <c r="Q1698" s="17"/>
      <c r="R1698" s="17"/>
      <c r="S1698" s="17"/>
      <c r="T1698" s="17"/>
      <c r="U1698" s="17"/>
      <c r="V1698" s="17"/>
      <c r="W1698" s="17"/>
      <c r="X1698" s="17"/>
      <c r="Y1698" s="17"/>
      <c r="Z1698" s="17"/>
      <c r="AA1698" s="17"/>
      <c r="AB1698" s="17"/>
      <c r="AC1698" s="17"/>
      <c r="AD1698" s="17"/>
      <c r="AE1698" s="17"/>
      <c r="AF1698" s="17"/>
      <c r="AG1698" s="17"/>
    </row>
    <row r="1699" spans="2:33" x14ac:dyDescent="0.25">
      <c r="B1699" s="17"/>
      <c r="C1699" s="17"/>
      <c r="D1699" s="17"/>
      <c r="E1699" s="17"/>
      <c r="F1699" s="17"/>
      <c r="G1699" s="17"/>
      <c r="H1699" s="17"/>
      <c r="I1699" s="17"/>
      <c r="J1699" s="17"/>
      <c r="K1699" s="17"/>
      <c r="L1699" s="17"/>
      <c r="M1699" s="17"/>
      <c r="N1699" s="17"/>
      <c r="O1699" s="17"/>
      <c r="P1699" s="17"/>
      <c r="Q1699" s="17"/>
      <c r="R1699" s="17"/>
      <c r="S1699" s="17"/>
      <c r="T1699" s="17"/>
      <c r="U1699" s="17"/>
      <c r="V1699" s="17"/>
      <c r="W1699" s="17"/>
      <c r="X1699" s="17"/>
      <c r="Y1699" s="17"/>
      <c r="Z1699" s="17"/>
      <c r="AA1699" s="17"/>
      <c r="AB1699" s="17"/>
      <c r="AC1699" s="17"/>
      <c r="AD1699" s="17"/>
      <c r="AE1699" s="17"/>
      <c r="AF1699" s="17"/>
      <c r="AG1699" s="17"/>
    </row>
    <row r="1700" spans="2:33" x14ac:dyDescent="0.25">
      <c r="B1700" s="17"/>
      <c r="C1700" s="17"/>
      <c r="D1700" s="17"/>
      <c r="E1700" s="17"/>
      <c r="F1700" s="17"/>
      <c r="G1700" s="17"/>
      <c r="H1700" s="17"/>
      <c r="I1700" s="17"/>
      <c r="J1700" s="17"/>
      <c r="K1700" s="17"/>
      <c r="L1700" s="17"/>
      <c r="M1700" s="17"/>
      <c r="N1700" s="17"/>
      <c r="O1700" s="17"/>
      <c r="P1700" s="17"/>
      <c r="Q1700" s="17"/>
      <c r="R1700" s="17"/>
      <c r="S1700" s="17"/>
      <c r="T1700" s="17"/>
      <c r="U1700" s="17"/>
      <c r="V1700" s="17"/>
      <c r="W1700" s="17"/>
      <c r="X1700" s="17"/>
      <c r="Y1700" s="17"/>
      <c r="Z1700" s="17"/>
      <c r="AA1700" s="17"/>
      <c r="AB1700" s="17"/>
      <c r="AC1700" s="17"/>
      <c r="AD1700" s="17"/>
      <c r="AE1700" s="17"/>
      <c r="AF1700" s="17"/>
      <c r="AG1700" s="17"/>
    </row>
    <row r="1701" spans="2:33" x14ac:dyDescent="0.25">
      <c r="B1701" s="17"/>
      <c r="C1701" s="17"/>
      <c r="D1701" s="17"/>
      <c r="E1701" s="17"/>
      <c r="F1701" s="17"/>
      <c r="G1701" s="17"/>
      <c r="H1701" s="17"/>
      <c r="I1701" s="17"/>
      <c r="J1701" s="17"/>
      <c r="K1701" s="17"/>
      <c r="L1701" s="17"/>
      <c r="M1701" s="17"/>
      <c r="N1701" s="17"/>
      <c r="O1701" s="17"/>
      <c r="P1701" s="17"/>
      <c r="Q1701" s="17"/>
      <c r="R1701" s="17"/>
      <c r="S1701" s="17"/>
      <c r="T1701" s="17"/>
      <c r="U1701" s="17"/>
      <c r="V1701" s="17"/>
      <c r="W1701" s="17"/>
      <c r="X1701" s="17"/>
      <c r="Y1701" s="17"/>
      <c r="Z1701" s="17"/>
      <c r="AA1701" s="17"/>
      <c r="AB1701" s="17"/>
      <c r="AC1701" s="17"/>
      <c r="AD1701" s="17"/>
      <c r="AE1701" s="17"/>
      <c r="AF1701" s="17"/>
      <c r="AG1701" s="17"/>
    </row>
    <row r="1702" spans="2:33" x14ac:dyDescent="0.25">
      <c r="B1702" s="17"/>
      <c r="C1702" s="17"/>
      <c r="D1702" s="17"/>
      <c r="E1702" s="17"/>
      <c r="F1702" s="17"/>
      <c r="G1702" s="17"/>
      <c r="H1702" s="17"/>
      <c r="I1702" s="17"/>
      <c r="J1702" s="17"/>
      <c r="K1702" s="17"/>
      <c r="L1702" s="17"/>
      <c r="M1702" s="17"/>
      <c r="N1702" s="17"/>
      <c r="O1702" s="17"/>
      <c r="P1702" s="17"/>
      <c r="Q1702" s="17"/>
      <c r="R1702" s="17"/>
      <c r="S1702" s="17"/>
      <c r="T1702" s="17"/>
      <c r="U1702" s="17"/>
      <c r="V1702" s="17"/>
      <c r="W1702" s="17"/>
      <c r="X1702" s="17"/>
      <c r="Y1702" s="17"/>
      <c r="Z1702" s="17"/>
      <c r="AA1702" s="17"/>
      <c r="AB1702" s="17"/>
      <c r="AC1702" s="17"/>
      <c r="AD1702" s="17"/>
      <c r="AE1702" s="17"/>
      <c r="AF1702" s="17"/>
      <c r="AG1702" s="17"/>
    </row>
    <row r="1703" spans="2:33" x14ac:dyDescent="0.25">
      <c r="B1703" s="17"/>
      <c r="C1703" s="17"/>
      <c r="D1703" s="17"/>
      <c r="E1703" s="17"/>
      <c r="F1703" s="17"/>
      <c r="G1703" s="17"/>
      <c r="H1703" s="17"/>
      <c r="I1703" s="17"/>
      <c r="J1703" s="17"/>
      <c r="K1703" s="17"/>
      <c r="L1703" s="17"/>
      <c r="M1703" s="17"/>
      <c r="N1703" s="17"/>
      <c r="O1703" s="17"/>
      <c r="P1703" s="17"/>
      <c r="Q1703" s="17"/>
      <c r="R1703" s="17"/>
      <c r="S1703" s="17"/>
      <c r="T1703" s="17"/>
      <c r="U1703" s="17"/>
      <c r="V1703" s="17"/>
      <c r="W1703" s="17"/>
      <c r="X1703" s="17"/>
      <c r="Y1703" s="17"/>
      <c r="Z1703" s="17"/>
      <c r="AA1703" s="17"/>
      <c r="AB1703" s="17"/>
      <c r="AC1703" s="17"/>
      <c r="AD1703" s="17"/>
      <c r="AE1703" s="17"/>
      <c r="AF1703" s="17"/>
      <c r="AG1703" s="17"/>
    </row>
    <row r="1704" spans="2:33" x14ac:dyDescent="0.25">
      <c r="B1704" s="17"/>
      <c r="C1704" s="17"/>
      <c r="D1704" s="17"/>
      <c r="E1704" s="17"/>
      <c r="F1704" s="17"/>
      <c r="G1704" s="17"/>
      <c r="H1704" s="17"/>
      <c r="I1704" s="17"/>
      <c r="J1704" s="17"/>
      <c r="K1704" s="17"/>
      <c r="L1704" s="17"/>
      <c r="M1704" s="17"/>
      <c r="N1704" s="17"/>
      <c r="O1704" s="17"/>
      <c r="P1704" s="17"/>
      <c r="Q1704" s="17"/>
      <c r="R1704" s="17"/>
      <c r="S1704" s="17"/>
      <c r="T1704" s="17"/>
      <c r="U1704" s="17"/>
      <c r="V1704" s="17"/>
      <c r="W1704" s="17"/>
      <c r="X1704" s="17"/>
      <c r="Y1704" s="17"/>
      <c r="Z1704" s="17"/>
      <c r="AA1704" s="17"/>
      <c r="AB1704" s="17"/>
      <c r="AC1704" s="17"/>
      <c r="AD1704" s="17"/>
      <c r="AE1704" s="17"/>
      <c r="AF1704" s="17"/>
      <c r="AG1704" s="17"/>
    </row>
    <row r="1705" spans="2:33" x14ac:dyDescent="0.25">
      <c r="B1705" s="17"/>
      <c r="C1705" s="17"/>
      <c r="D1705" s="17"/>
      <c r="E1705" s="17"/>
      <c r="F1705" s="17"/>
      <c r="G1705" s="17"/>
      <c r="H1705" s="17"/>
      <c r="I1705" s="17"/>
      <c r="J1705" s="17"/>
      <c r="K1705" s="17"/>
      <c r="L1705" s="17"/>
      <c r="M1705" s="17"/>
      <c r="N1705" s="17"/>
      <c r="O1705" s="17"/>
      <c r="P1705" s="17"/>
      <c r="Q1705" s="17"/>
      <c r="R1705" s="17"/>
      <c r="S1705" s="17"/>
      <c r="T1705" s="17"/>
      <c r="U1705" s="17"/>
      <c r="V1705" s="17"/>
      <c r="W1705" s="17"/>
      <c r="X1705" s="17"/>
      <c r="Y1705" s="17"/>
      <c r="Z1705" s="17"/>
      <c r="AA1705" s="17"/>
      <c r="AB1705" s="17"/>
      <c r="AC1705" s="17"/>
      <c r="AD1705" s="17"/>
      <c r="AE1705" s="17"/>
      <c r="AF1705" s="17"/>
      <c r="AG1705" s="17"/>
    </row>
    <row r="1706" spans="2:33" x14ac:dyDescent="0.25">
      <c r="B1706" s="17"/>
      <c r="C1706" s="17"/>
      <c r="D1706" s="17"/>
      <c r="E1706" s="17"/>
      <c r="F1706" s="17"/>
      <c r="G1706" s="17"/>
      <c r="H1706" s="17"/>
      <c r="I1706" s="17"/>
      <c r="J1706" s="17"/>
      <c r="K1706" s="17"/>
      <c r="L1706" s="17"/>
      <c r="M1706" s="17"/>
      <c r="N1706" s="17"/>
      <c r="O1706" s="17"/>
      <c r="P1706" s="17"/>
      <c r="Q1706" s="17"/>
      <c r="R1706" s="17"/>
      <c r="S1706" s="17"/>
      <c r="T1706" s="17"/>
      <c r="U1706" s="17"/>
      <c r="V1706" s="17"/>
      <c r="W1706" s="17"/>
      <c r="X1706" s="17"/>
      <c r="Y1706" s="17"/>
      <c r="Z1706" s="17"/>
      <c r="AA1706" s="17"/>
      <c r="AB1706" s="17"/>
      <c r="AC1706" s="17"/>
      <c r="AD1706" s="17"/>
      <c r="AE1706" s="17"/>
      <c r="AF1706" s="17"/>
      <c r="AG1706" s="17"/>
    </row>
    <row r="1707" spans="2:33" x14ac:dyDescent="0.25">
      <c r="B1707" s="17"/>
      <c r="C1707" s="17"/>
      <c r="D1707" s="17"/>
      <c r="E1707" s="17"/>
      <c r="F1707" s="17"/>
      <c r="G1707" s="17"/>
      <c r="H1707" s="17"/>
      <c r="I1707" s="17"/>
      <c r="J1707" s="17"/>
      <c r="K1707" s="17"/>
      <c r="L1707" s="17"/>
      <c r="M1707" s="17"/>
      <c r="N1707" s="17"/>
      <c r="O1707" s="17"/>
      <c r="P1707" s="17"/>
      <c r="Q1707" s="17"/>
      <c r="R1707" s="17"/>
      <c r="S1707" s="17"/>
      <c r="T1707" s="17"/>
      <c r="U1707" s="17"/>
      <c r="V1707" s="17"/>
      <c r="W1707" s="17"/>
      <c r="X1707" s="17"/>
      <c r="Y1707" s="17"/>
      <c r="Z1707" s="17"/>
      <c r="AA1707" s="17"/>
      <c r="AB1707" s="17"/>
      <c r="AC1707" s="17"/>
      <c r="AD1707" s="17"/>
      <c r="AE1707" s="17"/>
      <c r="AF1707" s="17"/>
      <c r="AG1707" s="17"/>
    </row>
    <row r="1708" spans="2:33" x14ac:dyDescent="0.25">
      <c r="B1708" s="17"/>
      <c r="C1708" s="17"/>
      <c r="D1708" s="17"/>
      <c r="E1708" s="17"/>
      <c r="F1708" s="17"/>
      <c r="G1708" s="17"/>
      <c r="H1708" s="17"/>
      <c r="I1708" s="17"/>
      <c r="J1708" s="17"/>
      <c r="K1708" s="17"/>
      <c r="L1708" s="17"/>
      <c r="M1708" s="17"/>
      <c r="N1708" s="17"/>
      <c r="O1708" s="17"/>
      <c r="P1708" s="17"/>
      <c r="Q1708" s="17"/>
      <c r="R1708" s="17"/>
      <c r="S1708" s="17"/>
      <c r="T1708" s="17"/>
      <c r="U1708" s="17"/>
      <c r="V1708" s="17"/>
      <c r="W1708" s="17"/>
      <c r="X1708" s="17"/>
      <c r="Y1708" s="17"/>
      <c r="Z1708" s="17"/>
      <c r="AA1708" s="17"/>
      <c r="AB1708" s="17"/>
      <c r="AC1708" s="17"/>
      <c r="AD1708" s="17"/>
      <c r="AE1708" s="17"/>
      <c r="AF1708" s="17"/>
      <c r="AG1708" s="17"/>
    </row>
    <row r="1709" spans="2:33" x14ac:dyDescent="0.25">
      <c r="B1709" s="17"/>
      <c r="C1709" s="17"/>
      <c r="D1709" s="17"/>
      <c r="E1709" s="17"/>
      <c r="F1709" s="17"/>
      <c r="G1709" s="17"/>
      <c r="H1709" s="17"/>
      <c r="I1709" s="17"/>
      <c r="J1709" s="17"/>
      <c r="K1709" s="17"/>
      <c r="L1709" s="17"/>
      <c r="M1709" s="17"/>
      <c r="N1709" s="17"/>
      <c r="O1709" s="17"/>
      <c r="P1709" s="17"/>
      <c r="Q1709" s="17"/>
      <c r="R1709" s="17"/>
      <c r="S1709" s="17"/>
      <c r="T1709" s="17"/>
      <c r="U1709" s="17"/>
      <c r="V1709" s="17"/>
      <c r="W1709" s="17"/>
      <c r="X1709" s="17"/>
      <c r="Y1709" s="17"/>
      <c r="Z1709" s="17"/>
      <c r="AA1709" s="17"/>
      <c r="AB1709" s="17"/>
      <c r="AC1709" s="17"/>
      <c r="AD1709" s="17"/>
      <c r="AE1709" s="17"/>
      <c r="AF1709" s="17"/>
      <c r="AG1709" s="17"/>
    </row>
    <row r="1710" spans="2:33" x14ac:dyDescent="0.25">
      <c r="B1710" s="17"/>
      <c r="C1710" s="17"/>
      <c r="D1710" s="17"/>
      <c r="E1710" s="17"/>
      <c r="F1710" s="17"/>
      <c r="G1710" s="17"/>
      <c r="H1710" s="17"/>
      <c r="I1710" s="17"/>
      <c r="J1710" s="17"/>
      <c r="K1710" s="17"/>
      <c r="L1710" s="17"/>
      <c r="M1710" s="17"/>
      <c r="N1710" s="17"/>
      <c r="O1710" s="17"/>
      <c r="P1710" s="17"/>
      <c r="Q1710" s="17"/>
      <c r="R1710" s="17"/>
      <c r="S1710" s="17"/>
      <c r="T1710" s="17"/>
      <c r="U1710" s="17"/>
      <c r="V1710" s="17"/>
      <c r="W1710" s="17"/>
      <c r="X1710" s="17"/>
      <c r="Y1710" s="17"/>
      <c r="Z1710" s="17"/>
      <c r="AA1710" s="17"/>
      <c r="AB1710" s="17"/>
      <c r="AC1710" s="17"/>
      <c r="AD1710" s="17"/>
      <c r="AE1710" s="17"/>
      <c r="AF1710" s="17"/>
      <c r="AG1710" s="17"/>
    </row>
    <row r="1711" spans="2:33" x14ac:dyDescent="0.25">
      <c r="B1711" s="17"/>
      <c r="C1711" s="17"/>
      <c r="D1711" s="17"/>
      <c r="E1711" s="17"/>
      <c r="F1711" s="17"/>
      <c r="G1711" s="17"/>
      <c r="H1711" s="17"/>
      <c r="I1711" s="17"/>
      <c r="J1711" s="17"/>
      <c r="K1711" s="17"/>
      <c r="L1711" s="17"/>
      <c r="M1711" s="17"/>
      <c r="N1711" s="17"/>
      <c r="O1711" s="17"/>
      <c r="P1711" s="17"/>
      <c r="Q1711" s="17"/>
      <c r="R1711" s="17"/>
      <c r="S1711" s="17"/>
      <c r="T1711" s="17"/>
      <c r="U1711" s="17"/>
      <c r="V1711" s="17"/>
      <c r="W1711" s="17"/>
      <c r="X1711" s="17"/>
      <c r="Y1711" s="17"/>
      <c r="Z1711" s="17"/>
      <c r="AA1711" s="17"/>
      <c r="AB1711" s="17"/>
      <c r="AC1711" s="17"/>
      <c r="AD1711" s="17"/>
      <c r="AE1711" s="17"/>
      <c r="AF1711" s="17"/>
      <c r="AG1711" s="17"/>
    </row>
    <row r="1712" spans="2:33" x14ac:dyDescent="0.25">
      <c r="B1712" s="17"/>
      <c r="C1712" s="17"/>
      <c r="D1712" s="17"/>
      <c r="E1712" s="17"/>
      <c r="F1712" s="17"/>
      <c r="G1712" s="17"/>
      <c r="H1712" s="17"/>
      <c r="I1712" s="17"/>
      <c r="J1712" s="17"/>
      <c r="K1712" s="17"/>
      <c r="L1712" s="17"/>
      <c r="M1712" s="17"/>
      <c r="N1712" s="17"/>
      <c r="O1712" s="17"/>
      <c r="P1712" s="17"/>
      <c r="Q1712" s="17"/>
      <c r="R1712" s="17"/>
      <c r="S1712" s="17"/>
      <c r="T1712" s="17"/>
      <c r="U1712" s="17"/>
      <c r="V1712" s="17"/>
      <c r="W1712" s="17"/>
      <c r="X1712" s="17"/>
      <c r="Y1712" s="17"/>
      <c r="Z1712" s="17"/>
      <c r="AA1712" s="17"/>
      <c r="AB1712" s="17"/>
      <c r="AC1712" s="17"/>
      <c r="AD1712" s="17"/>
      <c r="AE1712" s="17"/>
      <c r="AF1712" s="17"/>
      <c r="AG1712" s="17"/>
    </row>
    <row r="1713" spans="2:33" x14ac:dyDescent="0.25">
      <c r="B1713" s="17"/>
      <c r="C1713" s="17"/>
      <c r="D1713" s="17"/>
      <c r="E1713" s="17"/>
      <c r="F1713" s="17"/>
      <c r="G1713" s="17"/>
      <c r="H1713" s="17"/>
      <c r="I1713" s="17"/>
      <c r="J1713" s="17"/>
      <c r="K1713" s="17"/>
      <c r="L1713" s="17"/>
      <c r="M1713" s="17"/>
      <c r="N1713" s="17"/>
      <c r="O1713" s="17"/>
      <c r="P1713" s="17"/>
      <c r="Q1713" s="17"/>
      <c r="R1713" s="17"/>
      <c r="S1713" s="17"/>
      <c r="T1713" s="17"/>
      <c r="U1713" s="17"/>
      <c r="V1713" s="17"/>
      <c r="W1713" s="17"/>
      <c r="X1713" s="17"/>
      <c r="Y1713" s="17"/>
      <c r="Z1713" s="17"/>
      <c r="AA1713" s="17"/>
      <c r="AB1713" s="17"/>
      <c r="AC1713" s="17"/>
      <c r="AD1713" s="17"/>
      <c r="AE1713" s="17"/>
      <c r="AF1713" s="17"/>
      <c r="AG1713" s="17"/>
    </row>
    <row r="1714" spans="2:33" x14ac:dyDescent="0.25">
      <c r="B1714" s="17"/>
      <c r="C1714" s="17"/>
      <c r="D1714" s="17"/>
      <c r="E1714" s="17"/>
      <c r="F1714" s="17"/>
      <c r="G1714" s="17"/>
      <c r="H1714" s="17"/>
      <c r="I1714" s="17"/>
      <c r="J1714" s="17"/>
      <c r="K1714" s="17"/>
      <c r="L1714" s="17"/>
      <c r="M1714" s="17"/>
      <c r="N1714" s="17"/>
      <c r="O1714" s="17"/>
      <c r="P1714" s="17"/>
      <c r="Q1714" s="17"/>
      <c r="R1714" s="17"/>
      <c r="S1714" s="17"/>
      <c r="T1714" s="17"/>
      <c r="U1714" s="17"/>
      <c r="V1714" s="17"/>
      <c r="W1714" s="17"/>
      <c r="X1714" s="17"/>
      <c r="Y1714" s="17"/>
      <c r="Z1714" s="17"/>
      <c r="AA1714" s="17"/>
      <c r="AB1714" s="17"/>
      <c r="AC1714" s="17"/>
      <c r="AD1714" s="17"/>
      <c r="AE1714" s="17"/>
      <c r="AF1714" s="17"/>
      <c r="AG1714" s="17"/>
    </row>
    <row r="1715" spans="2:33" x14ac:dyDescent="0.25">
      <c r="B1715" s="17"/>
      <c r="C1715" s="17"/>
      <c r="D1715" s="17"/>
      <c r="E1715" s="17"/>
      <c r="F1715" s="17"/>
      <c r="G1715" s="17"/>
      <c r="H1715" s="17"/>
      <c r="I1715" s="17"/>
      <c r="J1715" s="17"/>
      <c r="K1715" s="17"/>
      <c r="L1715" s="17"/>
      <c r="M1715" s="17"/>
      <c r="N1715" s="17"/>
      <c r="O1715" s="17"/>
      <c r="P1715" s="17"/>
      <c r="Q1715" s="17"/>
      <c r="R1715" s="17"/>
      <c r="S1715" s="17"/>
      <c r="T1715" s="17"/>
      <c r="U1715" s="17"/>
      <c r="V1715" s="17"/>
      <c r="W1715" s="17"/>
      <c r="X1715" s="17"/>
      <c r="Y1715" s="17"/>
      <c r="Z1715" s="17"/>
      <c r="AA1715" s="17"/>
      <c r="AB1715" s="17"/>
      <c r="AC1715" s="17"/>
      <c r="AD1715" s="17"/>
      <c r="AE1715" s="17"/>
      <c r="AF1715" s="17"/>
      <c r="AG1715" s="17"/>
    </row>
    <row r="1716" spans="2:33" x14ac:dyDescent="0.25">
      <c r="B1716" s="17"/>
      <c r="C1716" s="17"/>
      <c r="D1716" s="17"/>
      <c r="E1716" s="17"/>
      <c r="F1716" s="17"/>
      <c r="G1716" s="17"/>
      <c r="H1716" s="17"/>
      <c r="I1716" s="17"/>
      <c r="J1716" s="17"/>
      <c r="K1716" s="17"/>
      <c r="L1716" s="17"/>
      <c r="M1716" s="17"/>
      <c r="N1716" s="17"/>
      <c r="O1716" s="17"/>
      <c r="P1716" s="17"/>
      <c r="Q1716" s="17"/>
      <c r="R1716" s="17"/>
      <c r="S1716" s="17"/>
      <c r="T1716" s="17"/>
      <c r="U1716" s="17"/>
      <c r="V1716" s="17"/>
      <c r="W1716" s="17"/>
      <c r="X1716" s="17"/>
      <c r="Y1716" s="17"/>
      <c r="Z1716" s="17"/>
      <c r="AA1716" s="17"/>
      <c r="AB1716" s="17"/>
      <c r="AC1716" s="17"/>
      <c r="AD1716" s="17"/>
      <c r="AE1716" s="17"/>
      <c r="AF1716" s="17"/>
      <c r="AG1716" s="17"/>
    </row>
    <row r="1717" spans="2:33" x14ac:dyDescent="0.25">
      <c r="B1717" s="17"/>
      <c r="C1717" s="17"/>
      <c r="D1717" s="17"/>
      <c r="E1717" s="17"/>
      <c r="F1717" s="17"/>
      <c r="G1717" s="17"/>
      <c r="H1717" s="17"/>
      <c r="I1717" s="17"/>
      <c r="J1717" s="17"/>
      <c r="K1717" s="17"/>
      <c r="L1717" s="17"/>
      <c r="M1717" s="17"/>
      <c r="N1717" s="17"/>
      <c r="O1717" s="17"/>
      <c r="P1717" s="17"/>
      <c r="Q1717" s="17"/>
      <c r="R1717" s="17"/>
      <c r="S1717" s="17"/>
      <c r="T1717" s="17"/>
      <c r="U1717" s="17"/>
      <c r="V1717" s="17"/>
      <c r="W1717" s="17"/>
      <c r="X1717" s="17"/>
      <c r="Y1717" s="17"/>
      <c r="Z1717" s="17"/>
      <c r="AA1717" s="17"/>
      <c r="AB1717" s="17"/>
      <c r="AC1717" s="17"/>
      <c r="AD1717" s="17"/>
      <c r="AE1717" s="17"/>
      <c r="AF1717" s="17"/>
      <c r="AG1717" s="17"/>
    </row>
    <row r="1718" spans="2:33" x14ac:dyDescent="0.25">
      <c r="B1718" s="17"/>
      <c r="C1718" s="17"/>
      <c r="D1718" s="17"/>
      <c r="E1718" s="17"/>
      <c r="F1718" s="17"/>
      <c r="G1718" s="17"/>
      <c r="H1718" s="17"/>
      <c r="I1718" s="17"/>
      <c r="J1718" s="17"/>
      <c r="K1718" s="17"/>
      <c r="L1718" s="17"/>
      <c r="M1718" s="17"/>
      <c r="N1718" s="17"/>
      <c r="O1718" s="17"/>
      <c r="P1718" s="17"/>
      <c r="Q1718" s="17"/>
      <c r="R1718" s="17"/>
      <c r="S1718" s="17"/>
      <c r="T1718" s="17"/>
      <c r="U1718" s="17"/>
      <c r="V1718" s="17"/>
      <c r="W1718" s="17"/>
      <c r="X1718" s="17"/>
      <c r="Y1718" s="17"/>
      <c r="Z1718" s="17"/>
      <c r="AA1718" s="17"/>
      <c r="AB1718" s="17"/>
      <c r="AC1718" s="17"/>
      <c r="AD1718" s="17"/>
      <c r="AE1718" s="17"/>
      <c r="AF1718" s="17"/>
      <c r="AG1718" s="17"/>
    </row>
    <row r="1719" spans="2:33" x14ac:dyDescent="0.25">
      <c r="B1719" s="17"/>
      <c r="C1719" s="17"/>
      <c r="D1719" s="17"/>
      <c r="E1719" s="17"/>
      <c r="F1719" s="17"/>
      <c r="G1719" s="17"/>
      <c r="H1719" s="17"/>
      <c r="I1719" s="17"/>
      <c r="J1719" s="17"/>
      <c r="K1719" s="17"/>
      <c r="L1719" s="17"/>
      <c r="M1719" s="17"/>
      <c r="N1719" s="17"/>
      <c r="O1719" s="17"/>
      <c r="P1719" s="17"/>
      <c r="Q1719" s="17"/>
      <c r="R1719" s="17"/>
      <c r="S1719" s="17"/>
      <c r="T1719" s="17"/>
      <c r="U1719" s="17"/>
      <c r="V1719" s="17"/>
      <c r="W1719" s="17"/>
      <c r="X1719" s="17"/>
      <c r="Y1719" s="17"/>
      <c r="Z1719" s="17"/>
      <c r="AA1719" s="17"/>
      <c r="AB1719" s="17"/>
      <c r="AC1719" s="17"/>
      <c r="AD1719" s="17"/>
      <c r="AE1719" s="17"/>
      <c r="AF1719" s="17"/>
      <c r="AG1719" s="17"/>
    </row>
    <row r="1720" spans="2:33" x14ac:dyDescent="0.25">
      <c r="B1720" s="17"/>
      <c r="C1720" s="17"/>
      <c r="D1720" s="17"/>
      <c r="E1720" s="17"/>
      <c r="F1720" s="17"/>
      <c r="G1720" s="17"/>
      <c r="H1720" s="17"/>
      <c r="I1720" s="17"/>
      <c r="J1720" s="17"/>
      <c r="K1720" s="17"/>
      <c r="L1720" s="17"/>
      <c r="M1720" s="17"/>
      <c r="N1720" s="17"/>
      <c r="O1720" s="17"/>
      <c r="P1720" s="17"/>
      <c r="Q1720" s="17"/>
      <c r="R1720" s="17"/>
      <c r="S1720" s="17"/>
      <c r="T1720" s="17"/>
      <c r="U1720" s="17"/>
      <c r="V1720" s="17"/>
      <c r="W1720" s="17"/>
      <c r="X1720" s="17"/>
      <c r="Y1720" s="17"/>
      <c r="Z1720" s="17"/>
      <c r="AA1720" s="17"/>
      <c r="AB1720" s="17"/>
      <c r="AC1720" s="17"/>
      <c r="AD1720" s="17"/>
      <c r="AE1720" s="17"/>
      <c r="AF1720" s="17"/>
      <c r="AG1720" s="17"/>
    </row>
    <row r="1721" spans="2:33" x14ac:dyDescent="0.25">
      <c r="B1721" s="17"/>
      <c r="C1721" s="17"/>
      <c r="D1721" s="17"/>
      <c r="E1721" s="17"/>
      <c r="F1721" s="17"/>
      <c r="G1721" s="17"/>
      <c r="H1721" s="17"/>
      <c r="I1721" s="17"/>
      <c r="J1721" s="17"/>
      <c r="K1721" s="17"/>
      <c r="L1721" s="17"/>
      <c r="M1721" s="17"/>
      <c r="N1721" s="17"/>
      <c r="O1721" s="17"/>
      <c r="P1721" s="17"/>
      <c r="Q1721" s="17"/>
      <c r="R1721" s="17"/>
      <c r="S1721" s="17"/>
      <c r="T1721" s="17"/>
      <c r="U1721" s="17"/>
      <c r="V1721" s="17"/>
      <c r="W1721" s="17"/>
      <c r="X1721" s="17"/>
      <c r="Y1721" s="17"/>
      <c r="Z1721" s="17"/>
      <c r="AA1721" s="17"/>
      <c r="AB1721" s="17"/>
      <c r="AC1721" s="17"/>
      <c r="AD1721" s="17"/>
      <c r="AE1721" s="17"/>
      <c r="AF1721" s="17"/>
      <c r="AG1721" s="17"/>
    </row>
    <row r="1722" spans="2:33" x14ac:dyDescent="0.25">
      <c r="B1722" s="17"/>
      <c r="C1722" s="17"/>
      <c r="D1722" s="17"/>
      <c r="E1722" s="17"/>
      <c r="F1722" s="17"/>
      <c r="G1722" s="17"/>
      <c r="H1722" s="17"/>
      <c r="I1722" s="17"/>
      <c r="J1722" s="17"/>
      <c r="K1722" s="17"/>
      <c r="L1722" s="17"/>
      <c r="M1722" s="17"/>
      <c r="N1722" s="17"/>
      <c r="O1722" s="17"/>
      <c r="P1722" s="17"/>
      <c r="Q1722" s="17"/>
      <c r="R1722" s="17"/>
      <c r="S1722" s="17"/>
      <c r="T1722" s="17"/>
      <c r="U1722" s="17"/>
      <c r="V1722" s="17"/>
      <c r="W1722" s="17"/>
      <c r="X1722" s="17"/>
      <c r="Y1722" s="17"/>
      <c r="Z1722" s="17"/>
      <c r="AA1722" s="17"/>
      <c r="AB1722" s="17"/>
      <c r="AC1722" s="17"/>
      <c r="AD1722" s="17"/>
      <c r="AE1722" s="17"/>
      <c r="AF1722" s="17"/>
      <c r="AG1722" s="17"/>
    </row>
    <row r="1723" spans="2:33" x14ac:dyDescent="0.25">
      <c r="B1723" s="17"/>
      <c r="C1723" s="17"/>
      <c r="D1723" s="17"/>
      <c r="E1723" s="17"/>
      <c r="F1723" s="17"/>
      <c r="G1723" s="17"/>
      <c r="H1723" s="17"/>
      <c r="I1723" s="17"/>
      <c r="J1723" s="17"/>
      <c r="K1723" s="17"/>
      <c r="L1723" s="17"/>
      <c r="M1723" s="17"/>
      <c r="N1723" s="17"/>
      <c r="O1723" s="17"/>
      <c r="P1723" s="17"/>
      <c r="Q1723" s="17"/>
      <c r="R1723" s="17"/>
      <c r="S1723" s="17"/>
      <c r="T1723" s="17"/>
      <c r="U1723" s="17"/>
      <c r="V1723" s="17"/>
      <c r="W1723" s="17"/>
      <c r="X1723" s="17"/>
      <c r="Y1723" s="17"/>
      <c r="Z1723" s="17"/>
      <c r="AA1723" s="17"/>
      <c r="AB1723" s="17"/>
      <c r="AC1723" s="17"/>
      <c r="AD1723" s="17"/>
      <c r="AE1723" s="17"/>
      <c r="AF1723" s="17"/>
      <c r="AG1723" s="17"/>
    </row>
    <row r="1724" spans="2:33" x14ac:dyDescent="0.25">
      <c r="B1724" s="17"/>
      <c r="C1724" s="17"/>
      <c r="D1724" s="17"/>
      <c r="E1724" s="17"/>
      <c r="F1724" s="17"/>
      <c r="G1724" s="17"/>
      <c r="H1724" s="17"/>
      <c r="I1724" s="17"/>
      <c r="J1724" s="17"/>
      <c r="K1724" s="17"/>
      <c r="L1724" s="17"/>
      <c r="M1724" s="17"/>
      <c r="N1724" s="17"/>
      <c r="O1724" s="17"/>
      <c r="P1724" s="17"/>
      <c r="Q1724" s="17"/>
      <c r="R1724" s="17"/>
      <c r="S1724" s="17"/>
      <c r="T1724" s="17"/>
      <c r="U1724" s="17"/>
      <c r="V1724" s="17"/>
      <c r="W1724" s="17"/>
      <c r="X1724" s="17"/>
      <c r="Y1724" s="17"/>
      <c r="Z1724" s="17"/>
      <c r="AA1724" s="17"/>
      <c r="AB1724" s="17"/>
      <c r="AC1724" s="17"/>
      <c r="AD1724" s="17"/>
      <c r="AE1724" s="17"/>
      <c r="AF1724" s="17"/>
      <c r="AG1724" s="17"/>
    </row>
    <row r="1725" spans="2:33" x14ac:dyDescent="0.25">
      <c r="B1725" s="17"/>
      <c r="C1725" s="17"/>
      <c r="D1725" s="17"/>
      <c r="E1725" s="17"/>
      <c r="F1725" s="17"/>
      <c r="G1725" s="17"/>
      <c r="H1725" s="17"/>
      <c r="I1725" s="17"/>
      <c r="J1725" s="17"/>
      <c r="K1725" s="17"/>
      <c r="L1725" s="17"/>
      <c r="M1725" s="17"/>
      <c r="N1725" s="17"/>
      <c r="O1725" s="17"/>
      <c r="P1725" s="17"/>
      <c r="Q1725" s="17"/>
      <c r="R1725" s="17"/>
      <c r="S1725" s="17"/>
      <c r="T1725" s="17"/>
      <c r="U1725" s="17"/>
      <c r="V1725" s="17"/>
      <c r="W1725" s="17"/>
      <c r="X1725" s="17"/>
      <c r="Y1725" s="17"/>
      <c r="Z1725" s="17"/>
      <c r="AA1725" s="17"/>
      <c r="AB1725" s="17"/>
      <c r="AC1725" s="17"/>
      <c r="AD1725" s="17"/>
      <c r="AE1725" s="17"/>
      <c r="AF1725" s="17"/>
      <c r="AG1725" s="17"/>
    </row>
    <row r="1726" spans="2:33" x14ac:dyDescent="0.25">
      <c r="B1726" s="17"/>
      <c r="C1726" s="17"/>
      <c r="D1726" s="17"/>
      <c r="E1726" s="17"/>
      <c r="F1726" s="17"/>
      <c r="G1726" s="17"/>
      <c r="H1726" s="17"/>
      <c r="I1726" s="17"/>
      <c r="J1726" s="17"/>
      <c r="K1726" s="17"/>
      <c r="L1726" s="17"/>
      <c r="M1726" s="17"/>
      <c r="N1726" s="17"/>
      <c r="O1726" s="17"/>
      <c r="P1726" s="17"/>
      <c r="Q1726" s="17"/>
      <c r="R1726" s="17"/>
      <c r="S1726" s="17"/>
      <c r="T1726" s="17"/>
      <c r="U1726" s="17"/>
      <c r="V1726" s="17"/>
      <c r="W1726" s="17"/>
      <c r="X1726" s="17"/>
      <c r="Y1726" s="17"/>
      <c r="Z1726" s="17"/>
      <c r="AA1726" s="17"/>
      <c r="AB1726" s="17"/>
      <c r="AC1726" s="17"/>
      <c r="AD1726" s="17"/>
      <c r="AE1726" s="17"/>
      <c r="AF1726" s="17"/>
      <c r="AG1726" s="17"/>
    </row>
    <row r="1727" spans="2:33" x14ac:dyDescent="0.25">
      <c r="B1727" s="17"/>
      <c r="C1727" s="17"/>
      <c r="D1727" s="17"/>
      <c r="E1727" s="17"/>
      <c r="F1727" s="17"/>
      <c r="G1727" s="17"/>
      <c r="H1727" s="17"/>
      <c r="I1727" s="17"/>
      <c r="J1727" s="17"/>
      <c r="K1727" s="17"/>
      <c r="L1727" s="17"/>
      <c r="M1727" s="17"/>
      <c r="N1727" s="17"/>
      <c r="O1727" s="17"/>
      <c r="P1727" s="17"/>
      <c r="Q1727" s="17"/>
      <c r="R1727" s="17"/>
      <c r="S1727" s="17"/>
      <c r="T1727" s="17"/>
      <c r="U1727" s="17"/>
      <c r="V1727" s="17"/>
      <c r="W1727" s="17"/>
      <c r="X1727" s="17"/>
      <c r="Y1727" s="17"/>
      <c r="Z1727" s="17"/>
      <c r="AA1727" s="17"/>
      <c r="AB1727" s="17"/>
      <c r="AC1727" s="17"/>
      <c r="AD1727" s="17"/>
      <c r="AE1727" s="17"/>
      <c r="AF1727" s="17"/>
      <c r="AG1727" s="17"/>
    </row>
    <row r="1728" spans="2:33" x14ac:dyDescent="0.25">
      <c r="B1728" s="17"/>
      <c r="C1728" s="17"/>
      <c r="D1728" s="17"/>
      <c r="E1728" s="17"/>
      <c r="F1728" s="17"/>
      <c r="G1728" s="17"/>
      <c r="H1728" s="17"/>
      <c r="I1728" s="17"/>
      <c r="J1728" s="17"/>
      <c r="K1728" s="17"/>
      <c r="L1728" s="17"/>
      <c r="M1728" s="17"/>
      <c r="N1728" s="17"/>
      <c r="O1728" s="17"/>
      <c r="P1728" s="17"/>
      <c r="Q1728" s="17"/>
      <c r="R1728" s="17"/>
      <c r="S1728" s="17"/>
      <c r="T1728" s="17"/>
      <c r="U1728" s="17"/>
      <c r="V1728" s="17"/>
      <c r="W1728" s="17"/>
      <c r="X1728" s="17"/>
      <c r="Y1728" s="17"/>
      <c r="Z1728" s="17"/>
      <c r="AA1728" s="17"/>
      <c r="AB1728" s="17"/>
      <c r="AC1728" s="17"/>
      <c r="AD1728" s="17"/>
      <c r="AE1728" s="17"/>
      <c r="AF1728" s="17"/>
      <c r="AG1728" s="17"/>
    </row>
    <row r="1729" spans="2:33" x14ac:dyDescent="0.25">
      <c r="B1729" s="17"/>
      <c r="C1729" s="17"/>
      <c r="D1729" s="17"/>
      <c r="E1729" s="17"/>
      <c r="F1729" s="17"/>
      <c r="G1729" s="17"/>
      <c r="H1729" s="17"/>
      <c r="I1729" s="17"/>
      <c r="J1729" s="17"/>
      <c r="K1729" s="17"/>
      <c r="L1729" s="17"/>
      <c r="M1729" s="17"/>
      <c r="N1729" s="17"/>
      <c r="O1729" s="17"/>
      <c r="P1729" s="17"/>
      <c r="Q1729" s="17"/>
      <c r="R1729" s="17"/>
      <c r="S1729" s="17"/>
      <c r="T1729" s="17"/>
      <c r="U1729" s="17"/>
      <c r="V1729" s="17"/>
      <c r="W1729" s="17"/>
      <c r="X1729" s="17"/>
      <c r="Y1729" s="17"/>
      <c r="Z1729" s="17"/>
      <c r="AA1729" s="17"/>
      <c r="AB1729" s="17"/>
      <c r="AC1729" s="17"/>
      <c r="AD1729" s="17"/>
      <c r="AE1729" s="17"/>
      <c r="AF1729" s="17"/>
      <c r="AG1729" s="17"/>
    </row>
    <row r="1730" spans="2:33" x14ac:dyDescent="0.25">
      <c r="B1730" s="17"/>
      <c r="C1730" s="17"/>
      <c r="D1730" s="17"/>
      <c r="E1730" s="17"/>
      <c r="F1730" s="17"/>
      <c r="G1730" s="17"/>
      <c r="H1730" s="17"/>
      <c r="I1730" s="17"/>
      <c r="J1730" s="17"/>
      <c r="K1730" s="17"/>
      <c r="L1730" s="17"/>
      <c r="M1730" s="17"/>
      <c r="N1730" s="17"/>
      <c r="O1730" s="17"/>
      <c r="P1730" s="17"/>
      <c r="Q1730" s="17"/>
      <c r="R1730" s="17"/>
      <c r="S1730" s="17"/>
      <c r="T1730" s="17"/>
      <c r="U1730" s="17"/>
      <c r="V1730" s="17"/>
      <c r="W1730" s="17"/>
      <c r="X1730" s="17"/>
      <c r="Y1730" s="17"/>
      <c r="Z1730" s="17"/>
      <c r="AA1730" s="17"/>
      <c r="AB1730" s="17"/>
      <c r="AC1730" s="17"/>
      <c r="AD1730" s="17"/>
      <c r="AE1730" s="17"/>
      <c r="AF1730" s="17"/>
      <c r="AG1730" s="17"/>
    </row>
    <row r="1731" spans="2:33" x14ac:dyDescent="0.25">
      <c r="B1731" s="17"/>
      <c r="C1731" s="17"/>
      <c r="D1731" s="17"/>
      <c r="E1731" s="17"/>
      <c r="F1731" s="17"/>
      <c r="G1731" s="17"/>
      <c r="H1731" s="17"/>
      <c r="I1731" s="17"/>
      <c r="J1731" s="17"/>
      <c r="K1731" s="17"/>
      <c r="L1731" s="17"/>
      <c r="M1731" s="17"/>
      <c r="N1731" s="17"/>
      <c r="O1731" s="17"/>
      <c r="P1731" s="17"/>
      <c r="Q1731" s="17"/>
      <c r="R1731" s="17"/>
      <c r="S1731" s="17"/>
      <c r="T1731" s="17"/>
      <c r="U1731" s="17"/>
      <c r="V1731" s="17"/>
      <c r="W1731" s="17"/>
      <c r="X1731" s="17"/>
      <c r="Y1731" s="17"/>
      <c r="Z1731" s="17"/>
      <c r="AA1731" s="17"/>
      <c r="AB1731" s="17"/>
      <c r="AC1731" s="17"/>
      <c r="AD1731" s="17"/>
      <c r="AE1731" s="17"/>
      <c r="AF1731" s="17"/>
      <c r="AG1731" s="17"/>
    </row>
    <row r="1732" spans="2:33" x14ac:dyDescent="0.25">
      <c r="B1732" s="17"/>
      <c r="C1732" s="17"/>
      <c r="D1732" s="17"/>
      <c r="E1732" s="17"/>
      <c r="F1732" s="17"/>
      <c r="G1732" s="17"/>
      <c r="H1732" s="17"/>
      <c r="I1732" s="17"/>
      <c r="J1732" s="17"/>
      <c r="K1732" s="17"/>
      <c r="L1732" s="17"/>
      <c r="M1732" s="17"/>
      <c r="N1732" s="17"/>
      <c r="O1732" s="17"/>
      <c r="P1732" s="17"/>
      <c r="Q1732" s="17"/>
      <c r="R1732" s="17"/>
      <c r="S1732" s="17"/>
      <c r="T1732" s="17"/>
      <c r="U1732" s="17"/>
      <c r="V1732" s="17"/>
      <c r="W1732" s="17"/>
      <c r="X1732" s="17"/>
      <c r="Y1732" s="17"/>
      <c r="Z1732" s="17"/>
      <c r="AA1732" s="17"/>
      <c r="AB1732" s="17"/>
      <c r="AC1732" s="17"/>
      <c r="AD1732" s="17"/>
      <c r="AE1732" s="17"/>
      <c r="AF1732" s="17"/>
      <c r="AG1732" s="17"/>
    </row>
    <row r="1733" spans="2:33" x14ac:dyDescent="0.25">
      <c r="B1733" s="17"/>
      <c r="C1733" s="17"/>
      <c r="D1733" s="17"/>
      <c r="E1733" s="17"/>
      <c r="F1733" s="17"/>
      <c r="G1733" s="17"/>
      <c r="H1733" s="17"/>
      <c r="I1733" s="17"/>
      <c r="J1733" s="17"/>
      <c r="K1733" s="17"/>
      <c r="L1733" s="17"/>
      <c r="M1733" s="17"/>
      <c r="N1733" s="17"/>
      <c r="O1733" s="17"/>
      <c r="P1733" s="17"/>
      <c r="Q1733" s="17"/>
      <c r="R1733" s="17"/>
      <c r="S1733" s="17"/>
      <c r="T1733" s="17"/>
      <c r="U1733" s="17"/>
      <c r="V1733" s="17"/>
      <c r="W1733" s="17"/>
      <c r="X1733" s="17"/>
      <c r="Y1733" s="17"/>
      <c r="Z1733" s="17"/>
      <c r="AA1733" s="17"/>
      <c r="AB1733" s="17"/>
      <c r="AC1733" s="17"/>
      <c r="AD1733" s="17"/>
      <c r="AE1733" s="17"/>
      <c r="AF1733" s="17"/>
      <c r="AG1733" s="17"/>
    </row>
    <row r="1734" spans="2:33" x14ac:dyDescent="0.25">
      <c r="B1734" s="17"/>
      <c r="C1734" s="17"/>
      <c r="D1734" s="17"/>
      <c r="E1734" s="17"/>
      <c r="F1734" s="17"/>
      <c r="G1734" s="17"/>
      <c r="H1734" s="17"/>
      <c r="I1734" s="17"/>
      <c r="J1734" s="17"/>
      <c r="K1734" s="17"/>
      <c r="L1734" s="17"/>
      <c r="M1734" s="17"/>
      <c r="N1734" s="17"/>
      <c r="O1734" s="17"/>
      <c r="P1734" s="17"/>
      <c r="Q1734" s="17"/>
      <c r="R1734" s="17"/>
      <c r="S1734" s="17"/>
      <c r="T1734" s="17"/>
      <c r="U1734" s="17"/>
      <c r="V1734" s="17"/>
      <c r="W1734" s="17"/>
      <c r="X1734" s="17"/>
      <c r="Y1734" s="17"/>
      <c r="Z1734" s="17"/>
      <c r="AA1734" s="17"/>
      <c r="AB1734" s="17"/>
      <c r="AC1734" s="17"/>
      <c r="AD1734" s="17"/>
      <c r="AE1734" s="17"/>
      <c r="AF1734" s="17"/>
      <c r="AG1734" s="17"/>
    </row>
    <row r="1735" spans="2:33" x14ac:dyDescent="0.25">
      <c r="B1735" s="17"/>
      <c r="C1735" s="17"/>
      <c r="D1735" s="17"/>
      <c r="E1735" s="17"/>
      <c r="F1735" s="17"/>
      <c r="G1735" s="17"/>
      <c r="H1735" s="17"/>
      <c r="I1735" s="17"/>
      <c r="J1735" s="17"/>
      <c r="K1735" s="17"/>
      <c r="L1735" s="17"/>
      <c r="M1735" s="17"/>
      <c r="N1735" s="17"/>
      <c r="O1735" s="17"/>
      <c r="P1735" s="17"/>
      <c r="Q1735" s="17"/>
      <c r="R1735" s="17"/>
      <c r="S1735" s="17"/>
      <c r="T1735" s="17"/>
      <c r="U1735" s="17"/>
      <c r="V1735" s="17"/>
      <c r="W1735" s="17"/>
      <c r="X1735" s="17"/>
      <c r="Y1735" s="17"/>
      <c r="Z1735" s="17"/>
      <c r="AA1735" s="17"/>
      <c r="AB1735" s="17"/>
      <c r="AC1735" s="17"/>
      <c r="AD1735" s="17"/>
      <c r="AE1735" s="17"/>
      <c r="AF1735" s="17"/>
      <c r="AG1735" s="17"/>
    </row>
    <row r="1736" spans="2:33" x14ac:dyDescent="0.25">
      <c r="B1736" s="17"/>
      <c r="C1736" s="17"/>
      <c r="D1736" s="17"/>
      <c r="E1736" s="17"/>
      <c r="F1736" s="17"/>
      <c r="G1736" s="17"/>
      <c r="H1736" s="17"/>
      <c r="I1736" s="17"/>
      <c r="J1736" s="17"/>
      <c r="K1736" s="17"/>
      <c r="L1736" s="17"/>
      <c r="M1736" s="17"/>
      <c r="N1736" s="17"/>
      <c r="O1736" s="17"/>
      <c r="P1736" s="17"/>
      <c r="Q1736" s="17"/>
      <c r="R1736" s="17"/>
      <c r="S1736" s="17"/>
      <c r="T1736" s="17"/>
      <c r="U1736" s="17"/>
      <c r="V1736" s="17"/>
      <c r="W1736" s="17"/>
      <c r="X1736" s="17"/>
      <c r="Y1736" s="17"/>
      <c r="Z1736" s="17"/>
      <c r="AA1736" s="17"/>
      <c r="AB1736" s="17"/>
      <c r="AC1736" s="17"/>
      <c r="AD1736" s="17"/>
      <c r="AE1736" s="17"/>
      <c r="AF1736" s="17"/>
      <c r="AG1736" s="17"/>
    </row>
    <row r="1737" spans="2:33" x14ac:dyDescent="0.25">
      <c r="B1737" s="17"/>
      <c r="C1737" s="17"/>
      <c r="D1737" s="17"/>
      <c r="E1737" s="17"/>
      <c r="F1737" s="17"/>
      <c r="G1737" s="17"/>
      <c r="H1737" s="17"/>
      <c r="I1737" s="17"/>
      <c r="J1737" s="17"/>
      <c r="K1737" s="17"/>
      <c r="L1737" s="17"/>
      <c r="M1737" s="17"/>
      <c r="N1737" s="17"/>
      <c r="O1737" s="17"/>
      <c r="P1737" s="17"/>
      <c r="Q1737" s="17"/>
      <c r="R1737" s="17"/>
      <c r="S1737" s="17"/>
      <c r="T1737" s="17"/>
      <c r="U1737" s="17"/>
      <c r="V1737" s="17"/>
      <c r="W1737" s="17"/>
      <c r="X1737" s="17"/>
      <c r="Y1737" s="17"/>
      <c r="Z1737" s="17"/>
      <c r="AA1737" s="17"/>
      <c r="AB1737" s="17"/>
      <c r="AC1737" s="17"/>
      <c r="AD1737" s="17"/>
      <c r="AE1737" s="17"/>
      <c r="AF1737" s="17"/>
      <c r="AG1737" s="17"/>
    </row>
    <row r="1738" spans="2:33" x14ac:dyDescent="0.25">
      <c r="B1738" s="17"/>
      <c r="C1738" s="17"/>
      <c r="D1738" s="17"/>
      <c r="E1738" s="17"/>
      <c r="F1738" s="17"/>
      <c r="G1738" s="17"/>
      <c r="H1738" s="17"/>
      <c r="I1738" s="17"/>
      <c r="J1738" s="17"/>
      <c r="K1738" s="17"/>
      <c r="L1738" s="17"/>
      <c r="M1738" s="17"/>
      <c r="N1738" s="17"/>
      <c r="O1738" s="17"/>
      <c r="P1738" s="17"/>
      <c r="Q1738" s="17"/>
      <c r="R1738" s="17"/>
      <c r="S1738" s="17"/>
      <c r="T1738" s="17"/>
      <c r="U1738" s="17"/>
      <c r="V1738" s="17"/>
      <c r="W1738" s="17"/>
      <c r="X1738" s="17"/>
      <c r="Y1738" s="17"/>
      <c r="Z1738" s="17"/>
      <c r="AA1738" s="17"/>
      <c r="AB1738" s="17"/>
      <c r="AC1738" s="17"/>
      <c r="AD1738" s="17"/>
      <c r="AE1738" s="17"/>
      <c r="AF1738" s="17"/>
      <c r="AG1738" s="17"/>
    </row>
    <row r="1739" spans="2:33" x14ac:dyDescent="0.25">
      <c r="B1739" s="17"/>
      <c r="C1739" s="17"/>
      <c r="D1739" s="17"/>
      <c r="E1739" s="17"/>
      <c r="F1739" s="17"/>
      <c r="G1739" s="17"/>
      <c r="H1739" s="17"/>
      <c r="I1739" s="17"/>
      <c r="J1739" s="17"/>
      <c r="K1739" s="17"/>
      <c r="L1739" s="17"/>
      <c r="M1739" s="17"/>
      <c r="N1739" s="17"/>
      <c r="O1739" s="17"/>
      <c r="P1739" s="17"/>
      <c r="Q1739" s="17"/>
      <c r="R1739" s="17"/>
      <c r="S1739" s="17"/>
      <c r="T1739" s="17"/>
      <c r="U1739" s="17"/>
      <c r="V1739" s="17"/>
      <c r="W1739" s="17"/>
      <c r="X1739" s="17"/>
      <c r="Y1739" s="17"/>
      <c r="Z1739" s="17"/>
      <c r="AA1739" s="17"/>
      <c r="AB1739" s="17"/>
      <c r="AC1739" s="17"/>
      <c r="AD1739" s="17"/>
      <c r="AE1739" s="17"/>
      <c r="AF1739" s="17"/>
      <c r="AG1739" s="17"/>
    </row>
    <row r="1740" spans="2:33" x14ac:dyDescent="0.25">
      <c r="B1740" s="17"/>
      <c r="C1740" s="17"/>
      <c r="D1740" s="17"/>
      <c r="E1740" s="17"/>
      <c r="F1740" s="17"/>
      <c r="G1740" s="17"/>
      <c r="H1740" s="17"/>
      <c r="I1740" s="17"/>
      <c r="J1740" s="17"/>
      <c r="K1740" s="17"/>
      <c r="L1740" s="17"/>
      <c r="M1740" s="17"/>
      <c r="N1740" s="17"/>
      <c r="O1740" s="17"/>
      <c r="P1740" s="17"/>
      <c r="Q1740" s="17"/>
      <c r="R1740" s="17"/>
      <c r="S1740" s="17"/>
      <c r="T1740" s="17"/>
      <c r="U1740" s="17"/>
      <c r="V1740" s="17"/>
      <c r="W1740" s="17"/>
      <c r="X1740" s="17"/>
      <c r="Y1740" s="17"/>
      <c r="Z1740" s="17"/>
      <c r="AA1740" s="17"/>
      <c r="AB1740" s="17"/>
      <c r="AC1740" s="17"/>
      <c r="AD1740" s="17"/>
      <c r="AE1740" s="17"/>
      <c r="AF1740" s="17"/>
      <c r="AG1740" s="17"/>
    </row>
    <row r="1741" spans="2:33" x14ac:dyDescent="0.25">
      <c r="B1741" s="17"/>
      <c r="C1741" s="17"/>
      <c r="D1741" s="17"/>
      <c r="E1741" s="17"/>
      <c r="F1741" s="17"/>
      <c r="G1741" s="17"/>
      <c r="H1741" s="17"/>
      <c r="I1741" s="17"/>
      <c r="J1741" s="17"/>
      <c r="K1741" s="17"/>
      <c r="L1741" s="17"/>
      <c r="M1741" s="17"/>
      <c r="N1741" s="17"/>
      <c r="O1741" s="17"/>
      <c r="P1741" s="17"/>
      <c r="Q1741" s="17"/>
      <c r="R1741" s="17"/>
      <c r="S1741" s="17"/>
      <c r="T1741" s="17"/>
      <c r="U1741" s="17"/>
      <c r="V1741" s="17"/>
      <c r="W1741" s="17"/>
      <c r="X1741" s="17"/>
      <c r="Y1741" s="17"/>
      <c r="Z1741" s="17"/>
      <c r="AA1741" s="17"/>
      <c r="AB1741" s="17"/>
      <c r="AC1741" s="17"/>
      <c r="AD1741" s="17"/>
      <c r="AE1741" s="17"/>
      <c r="AF1741" s="17"/>
      <c r="AG1741" s="17"/>
    </row>
    <row r="1742" spans="2:33" x14ac:dyDescent="0.25">
      <c r="B1742" s="17"/>
      <c r="C1742" s="17"/>
      <c r="D1742" s="17"/>
      <c r="E1742" s="17"/>
      <c r="F1742" s="17"/>
      <c r="G1742" s="17"/>
      <c r="H1742" s="17"/>
      <c r="I1742" s="17"/>
      <c r="J1742" s="17"/>
      <c r="K1742" s="17"/>
      <c r="L1742" s="17"/>
      <c r="M1742" s="17"/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  <c r="Y1742" s="17"/>
      <c r="Z1742" s="17"/>
      <c r="AA1742" s="17"/>
      <c r="AB1742" s="17"/>
      <c r="AC1742" s="17"/>
      <c r="AD1742" s="17"/>
      <c r="AE1742" s="17"/>
      <c r="AF1742" s="17"/>
      <c r="AG1742" s="17"/>
    </row>
    <row r="1743" spans="2:33" x14ac:dyDescent="0.25">
      <c r="B1743" s="17"/>
      <c r="C1743" s="17"/>
      <c r="D1743" s="17"/>
      <c r="E1743" s="17"/>
      <c r="F1743" s="17"/>
      <c r="G1743" s="17"/>
      <c r="H1743" s="17"/>
      <c r="I1743" s="17"/>
      <c r="J1743" s="17"/>
      <c r="K1743" s="17"/>
      <c r="L1743" s="17"/>
      <c r="M1743" s="17"/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  <c r="Y1743" s="17"/>
      <c r="Z1743" s="17"/>
      <c r="AA1743" s="17"/>
      <c r="AB1743" s="17"/>
      <c r="AC1743" s="17"/>
      <c r="AD1743" s="17"/>
      <c r="AE1743" s="17"/>
      <c r="AF1743" s="17"/>
      <c r="AG1743" s="17"/>
    </row>
    <row r="1744" spans="2:33" x14ac:dyDescent="0.25">
      <c r="B1744" s="17"/>
      <c r="C1744" s="17"/>
      <c r="D1744" s="17"/>
      <c r="E1744" s="17"/>
      <c r="F1744" s="17"/>
      <c r="G1744" s="17"/>
      <c r="H1744" s="17"/>
      <c r="I1744" s="17"/>
      <c r="J1744" s="17"/>
      <c r="K1744" s="17"/>
      <c r="L1744" s="17"/>
      <c r="M1744" s="17"/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  <c r="Y1744" s="17"/>
      <c r="Z1744" s="17"/>
      <c r="AA1744" s="17"/>
      <c r="AB1744" s="17"/>
      <c r="AC1744" s="17"/>
      <c r="AD1744" s="17"/>
      <c r="AE1744" s="17"/>
      <c r="AF1744" s="17"/>
      <c r="AG1744" s="17"/>
    </row>
    <row r="1745" spans="2:33" x14ac:dyDescent="0.25">
      <c r="B1745" s="17"/>
      <c r="C1745" s="17"/>
      <c r="D1745" s="17"/>
      <c r="E1745" s="17"/>
      <c r="F1745" s="17"/>
      <c r="G1745" s="17"/>
      <c r="H1745" s="17"/>
      <c r="I1745" s="17"/>
      <c r="J1745" s="17"/>
      <c r="K1745" s="17"/>
      <c r="L1745" s="17"/>
      <c r="M1745" s="17"/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  <c r="AA1745" s="17"/>
      <c r="AB1745" s="17"/>
      <c r="AC1745" s="17"/>
      <c r="AD1745" s="17"/>
      <c r="AE1745" s="17"/>
      <c r="AF1745" s="17"/>
      <c r="AG1745" s="17"/>
    </row>
    <row r="1746" spans="2:33" x14ac:dyDescent="0.25">
      <c r="B1746" s="17"/>
      <c r="C1746" s="17"/>
      <c r="D1746" s="17"/>
      <c r="E1746" s="17"/>
      <c r="F1746" s="17"/>
      <c r="G1746" s="17"/>
      <c r="H1746" s="17"/>
      <c r="I1746" s="17"/>
      <c r="J1746" s="17"/>
      <c r="K1746" s="17"/>
      <c r="L1746" s="17"/>
      <c r="M1746" s="17"/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  <c r="AA1746" s="17"/>
      <c r="AB1746" s="17"/>
      <c r="AC1746" s="17"/>
      <c r="AD1746" s="17"/>
      <c r="AE1746" s="17"/>
      <c r="AF1746" s="17"/>
      <c r="AG1746" s="17"/>
    </row>
    <row r="1747" spans="2:33" x14ac:dyDescent="0.25">
      <c r="B1747" s="17"/>
      <c r="C1747" s="17"/>
      <c r="D1747" s="17"/>
      <c r="E1747" s="17"/>
      <c r="F1747" s="17"/>
      <c r="G1747" s="17"/>
      <c r="H1747" s="17"/>
      <c r="I1747" s="17"/>
      <c r="J1747" s="17"/>
      <c r="K1747" s="17"/>
      <c r="L1747" s="17"/>
      <c r="M1747" s="17"/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  <c r="AA1747" s="17"/>
      <c r="AB1747" s="17"/>
      <c r="AC1747" s="17"/>
      <c r="AD1747" s="17"/>
      <c r="AE1747" s="17"/>
      <c r="AF1747" s="17"/>
      <c r="AG1747" s="17"/>
    </row>
    <row r="1748" spans="2:33" x14ac:dyDescent="0.25">
      <c r="B1748" s="17"/>
      <c r="C1748" s="17"/>
      <c r="D1748" s="17"/>
      <c r="E1748" s="17"/>
      <c r="F1748" s="17"/>
      <c r="G1748" s="17"/>
      <c r="H1748" s="17"/>
      <c r="I1748" s="17"/>
      <c r="J1748" s="17"/>
      <c r="K1748" s="17"/>
      <c r="L1748" s="17"/>
      <c r="M1748" s="17"/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  <c r="AA1748" s="17"/>
      <c r="AB1748" s="17"/>
      <c r="AC1748" s="17"/>
      <c r="AD1748" s="17"/>
      <c r="AE1748" s="17"/>
      <c r="AF1748" s="17"/>
      <c r="AG1748" s="17"/>
    </row>
    <row r="1749" spans="2:33" x14ac:dyDescent="0.25">
      <c r="B1749" s="17"/>
      <c r="C1749" s="17"/>
      <c r="D1749" s="17"/>
      <c r="E1749" s="17"/>
      <c r="F1749" s="17"/>
      <c r="G1749" s="17"/>
      <c r="H1749" s="17"/>
      <c r="I1749" s="17"/>
      <c r="J1749" s="17"/>
      <c r="K1749" s="17"/>
      <c r="L1749" s="17"/>
      <c r="M1749" s="17"/>
      <c r="N1749" s="17"/>
      <c r="O1749" s="17"/>
      <c r="P1749" s="17"/>
      <c r="Q1749" s="17"/>
      <c r="R1749" s="17"/>
      <c r="S1749" s="17"/>
      <c r="T1749" s="17"/>
      <c r="U1749" s="17"/>
      <c r="V1749" s="17"/>
      <c r="W1749" s="17"/>
      <c r="X1749" s="17"/>
      <c r="Y1749" s="17"/>
      <c r="Z1749" s="17"/>
      <c r="AA1749" s="17"/>
      <c r="AB1749" s="17"/>
      <c r="AC1749" s="17"/>
      <c r="AD1749" s="17"/>
      <c r="AE1749" s="17"/>
      <c r="AF1749" s="17"/>
      <c r="AG1749" s="17"/>
    </row>
    <row r="1750" spans="2:33" x14ac:dyDescent="0.25">
      <c r="B1750" s="17"/>
      <c r="C1750" s="17"/>
      <c r="D1750" s="17"/>
      <c r="E1750" s="17"/>
      <c r="F1750" s="17"/>
      <c r="G1750" s="17"/>
      <c r="H1750" s="17"/>
      <c r="I1750" s="17"/>
      <c r="J1750" s="17"/>
      <c r="K1750" s="17"/>
      <c r="L1750" s="17"/>
      <c r="M1750" s="17"/>
      <c r="N1750" s="17"/>
      <c r="O1750" s="17"/>
      <c r="P1750" s="17"/>
      <c r="Q1750" s="17"/>
      <c r="R1750" s="17"/>
      <c r="S1750" s="17"/>
      <c r="T1750" s="17"/>
      <c r="U1750" s="17"/>
      <c r="V1750" s="17"/>
      <c r="W1750" s="17"/>
      <c r="X1750" s="17"/>
      <c r="Y1750" s="17"/>
      <c r="Z1750" s="17"/>
      <c r="AA1750" s="17"/>
      <c r="AB1750" s="17"/>
      <c r="AC1750" s="17"/>
      <c r="AD1750" s="17"/>
      <c r="AE1750" s="17"/>
      <c r="AF1750" s="17"/>
      <c r="AG1750" s="17"/>
    </row>
    <row r="1751" spans="2:33" x14ac:dyDescent="0.25">
      <c r="B1751" s="17"/>
      <c r="C1751" s="17"/>
      <c r="D1751" s="17"/>
      <c r="E1751" s="17"/>
      <c r="F1751" s="17"/>
      <c r="G1751" s="17"/>
      <c r="H1751" s="17"/>
      <c r="I1751" s="17"/>
      <c r="J1751" s="17"/>
      <c r="K1751" s="17"/>
      <c r="L1751" s="17"/>
      <c r="M1751" s="17"/>
      <c r="N1751" s="17"/>
      <c r="O1751" s="17"/>
      <c r="P1751" s="17"/>
      <c r="Q1751" s="17"/>
      <c r="R1751" s="17"/>
      <c r="S1751" s="17"/>
      <c r="T1751" s="17"/>
      <c r="U1751" s="17"/>
      <c r="V1751" s="17"/>
      <c r="W1751" s="17"/>
      <c r="X1751" s="17"/>
      <c r="Y1751" s="17"/>
      <c r="Z1751" s="17"/>
      <c r="AA1751" s="17"/>
      <c r="AB1751" s="17"/>
      <c r="AC1751" s="17"/>
      <c r="AD1751" s="17"/>
      <c r="AE1751" s="17"/>
      <c r="AF1751" s="17"/>
      <c r="AG1751" s="17"/>
    </row>
    <row r="1752" spans="2:33" x14ac:dyDescent="0.25">
      <c r="B1752" s="17"/>
      <c r="C1752" s="17"/>
      <c r="D1752" s="17"/>
      <c r="E1752" s="17"/>
      <c r="F1752" s="17"/>
      <c r="G1752" s="17"/>
      <c r="H1752" s="17"/>
      <c r="I1752" s="17"/>
      <c r="J1752" s="17"/>
      <c r="K1752" s="17"/>
      <c r="L1752" s="17"/>
      <c r="M1752" s="17"/>
      <c r="N1752" s="17"/>
      <c r="O1752" s="17"/>
      <c r="P1752" s="17"/>
      <c r="Q1752" s="17"/>
      <c r="R1752" s="17"/>
      <c r="S1752" s="17"/>
      <c r="T1752" s="17"/>
      <c r="U1752" s="17"/>
      <c r="V1752" s="17"/>
      <c r="W1752" s="17"/>
      <c r="X1752" s="17"/>
      <c r="Y1752" s="17"/>
      <c r="Z1752" s="17"/>
      <c r="AA1752" s="17"/>
      <c r="AB1752" s="17"/>
      <c r="AC1752" s="17"/>
      <c r="AD1752" s="17"/>
      <c r="AE1752" s="17"/>
      <c r="AF1752" s="17"/>
      <c r="AG1752" s="17"/>
    </row>
    <row r="1753" spans="2:33" x14ac:dyDescent="0.25">
      <c r="B1753" s="17"/>
      <c r="C1753" s="17"/>
      <c r="D1753" s="17"/>
      <c r="E1753" s="17"/>
      <c r="F1753" s="17"/>
      <c r="G1753" s="17"/>
      <c r="H1753" s="17"/>
      <c r="I1753" s="17"/>
      <c r="J1753" s="17"/>
      <c r="K1753" s="17"/>
      <c r="L1753" s="17"/>
      <c r="M1753" s="17"/>
      <c r="N1753" s="17"/>
      <c r="O1753" s="17"/>
      <c r="P1753" s="17"/>
      <c r="Q1753" s="17"/>
      <c r="R1753" s="17"/>
      <c r="S1753" s="17"/>
      <c r="T1753" s="17"/>
      <c r="U1753" s="17"/>
      <c r="V1753" s="17"/>
      <c r="W1753" s="17"/>
      <c r="X1753" s="17"/>
      <c r="Y1753" s="17"/>
      <c r="Z1753" s="17"/>
      <c r="AA1753" s="17"/>
      <c r="AB1753" s="17"/>
      <c r="AC1753" s="17"/>
      <c r="AD1753" s="17"/>
      <c r="AE1753" s="17"/>
      <c r="AF1753" s="17"/>
      <c r="AG1753" s="17"/>
    </row>
    <row r="1754" spans="2:33" x14ac:dyDescent="0.25">
      <c r="B1754" s="17"/>
      <c r="C1754" s="17"/>
      <c r="D1754" s="17"/>
      <c r="E1754" s="17"/>
      <c r="F1754" s="17"/>
      <c r="G1754" s="17"/>
      <c r="H1754" s="17"/>
      <c r="I1754" s="17"/>
      <c r="J1754" s="17"/>
      <c r="K1754" s="17"/>
      <c r="L1754" s="17"/>
      <c r="M1754" s="17"/>
      <c r="N1754" s="17"/>
      <c r="O1754" s="17"/>
      <c r="P1754" s="17"/>
      <c r="Q1754" s="17"/>
      <c r="R1754" s="17"/>
      <c r="S1754" s="17"/>
      <c r="T1754" s="17"/>
      <c r="U1754" s="17"/>
      <c r="V1754" s="17"/>
      <c r="W1754" s="17"/>
      <c r="X1754" s="17"/>
      <c r="Y1754" s="17"/>
      <c r="Z1754" s="17"/>
      <c r="AA1754" s="17"/>
      <c r="AB1754" s="17"/>
      <c r="AC1754" s="17"/>
      <c r="AD1754" s="17"/>
      <c r="AE1754" s="17"/>
      <c r="AF1754" s="17"/>
      <c r="AG1754" s="17"/>
    </row>
    <row r="1755" spans="2:33" x14ac:dyDescent="0.25">
      <c r="B1755" s="17"/>
      <c r="C1755" s="17"/>
      <c r="D1755" s="17"/>
      <c r="E1755" s="17"/>
      <c r="F1755" s="17"/>
      <c r="G1755" s="17"/>
      <c r="H1755" s="17"/>
      <c r="I1755" s="17"/>
      <c r="J1755" s="17"/>
      <c r="K1755" s="17"/>
      <c r="L1755" s="17"/>
      <c r="M1755" s="17"/>
      <c r="N1755" s="17"/>
      <c r="O1755" s="17"/>
      <c r="P1755" s="17"/>
      <c r="Q1755" s="17"/>
      <c r="R1755" s="17"/>
      <c r="S1755" s="17"/>
      <c r="T1755" s="17"/>
      <c r="U1755" s="17"/>
      <c r="V1755" s="17"/>
      <c r="W1755" s="17"/>
      <c r="X1755" s="17"/>
      <c r="Y1755" s="17"/>
      <c r="Z1755" s="17"/>
      <c r="AA1755" s="17"/>
      <c r="AB1755" s="17"/>
      <c r="AC1755" s="17"/>
      <c r="AD1755" s="17"/>
      <c r="AE1755" s="17"/>
      <c r="AF1755" s="17"/>
      <c r="AG1755" s="17"/>
    </row>
    <row r="1756" spans="2:33" x14ac:dyDescent="0.25">
      <c r="B1756" s="17"/>
      <c r="C1756" s="17"/>
      <c r="D1756" s="17"/>
      <c r="E1756" s="17"/>
      <c r="F1756" s="17"/>
      <c r="G1756" s="17"/>
      <c r="H1756" s="17"/>
      <c r="I1756" s="17"/>
      <c r="J1756" s="17"/>
      <c r="K1756" s="17"/>
      <c r="L1756" s="17"/>
      <c r="M1756" s="17"/>
      <c r="N1756" s="17"/>
      <c r="O1756" s="17"/>
      <c r="P1756" s="17"/>
      <c r="Q1756" s="17"/>
      <c r="R1756" s="17"/>
      <c r="S1756" s="17"/>
      <c r="T1756" s="17"/>
      <c r="U1756" s="17"/>
      <c r="V1756" s="17"/>
      <c r="W1756" s="17"/>
      <c r="X1756" s="17"/>
      <c r="Y1756" s="17"/>
      <c r="Z1756" s="17"/>
      <c r="AA1756" s="17"/>
      <c r="AB1756" s="17"/>
      <c r="AC1756" s="17"/>
      <c r="AD1756" s="17"/>
      <c r="AE1756" s="17"/>
      <c r="AF1756" s="17"/>
      <c r="AG1756" s="17"/>
    </row>
    <row r="1757" spans="2:33" x14ac:dyDescent="0.25">
      <c r="B1757" s="17"/>
      <c r="C1757" s="17"/>
      <c r="D1757" s="17"/>
      <c r="E1757" s="17"/>
      <c r="F1757" s="17"/>
      <c r="G1757" s="17"/>
      <c r="H1757" s="17"/>
      <c r="I1757" s="17"/>
      <c r="J1757" s="17"/>
      <c r="K1757" s="17"/>
      <c r="L1757" s="17"/>
      <c r="M1757" s="17"/>
      <c r="N1757" s="17"/>
      <c r="O1757" s="17"/>
      <c r="P1757" s="17"/>
      <c r="Q1757" s="17"/>
      <c r="R1757" s="17"/>
      <c r="S1757" s="17"/>
      <c r="T1757" s="17"/>
      <c r="U1757" s="17"/>
      <c r="V1757" s="17"/>
      <c r="W1757" s="17"/>
      <c r="X1757" s="17"/>
      <c r="Y1757" s="17"/>
      <c r="Z1757" s="17"/>
      <c r="AA1757" s="17"/>
      <c r="AB1757" s="17"/>
      <c r="AC1757" s="17"/>
      <c r="AD1757" s="17"/>
      <c r="AE1757" s="17"/>
      <c r="AF1757" s="17"/>
      <c r="AG1757" s="17"/>
    </row>
    <row r="1758" spans="2:33" x14ac:dyDescent="0.25">
      <c r="B1758" s="17"/>
      <c r="C1758" s="17"/>
      <c r="D1758" s="17"/>
      <c r="E1758" s="17"/>
      <c r="F1758" s="17"/>
      <c r="G1758" s="17"/>
      <c r="H1758" s="17"/>
      <c r="I1758" s="17"/>
      <c r="J1758" s="17"/>
      <c r="K1758" s="17"/>
      <c r="L1758" s="17"/>
      <c r="M1758" s="17"/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  <c r="Y1758" s="17"/>
      <c r="Z1758" s="17"/>
      <c r="AA1758" s="17"/>
      <c r="AB1758" s="17"/>
      <c r="AC1758" s="17"/>
      <c r="AD1758" s="17"/>
      <c r="AE1758" s="17"/>
      <c r="AF1758" s="17"/>
      <c r="AG1758" s="17"/>
    </row>
    <row r="1759" spans="2:33" x14ac:dyDescent="0.25">
      <c r="B1759" s="17"/>
      <c r="C1759" s="17"/>
      <c r="D1759" s="17"/>
      <c r="E1759" s="17"/>
      <c r="F1759" s="17"/>
      <c r="G1759" s="17"/>
      <c r="H1759" s="17"/>
      <c r="I1759" s="17"/>
      <c r="J1759" s="17"/>
      <c r="K1759" s="17"/>
      <c r="L1759" s="17"/>
      <c r="M1759" s="17"/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  <c r="Y1759" s="17"/>
      <c r="Z1759" s="17"/>
      <c r="AA1759" s="17"/>
      <c r="AB1759" s="17"/>
      <c r="AC1759" s="17"/>
      <c r="AD1759" s="17"/>
      <c r="AE1759" s="17"/>
      <c r="AF1759" s="17"/>
      <c r="AG1759" s="17"/>
    </row>
    <row r="1760" spans="2:33" x14ac:dyDescent="0.25">
      <c r="B1760" s="17"/>
      <c r="C1760" s="17"/>
      <c r="D1760" s="17"/>
      <c r="E1760" s="17"/>
      <c r="F1760" s="17"/>
      <c r="G1760" s="17"/>
      <c r="H1760" s="17"/>
      <c r="I1760" s="17"/>
      <c r="J1760" s="17"/>
      <c r="K1760" s="17"/>
      <c r="L1760" s="17"/>
      <c r="M1760" s="17"/>
      <c r="N1760" s="17"/>
      <c r="O1760" s="17"/>
      <c r="P1760" s="17"/>
      <c r="Q1760" s="17"/>
      <c r="R1760" s="17"/>
      <c r="S1760" s="17"/>
      <c r="T1760" s="17"/>
      <c r="U1760" s="17"/>
      <c r="V1760" s="17"/>
      <c r="W1760" s="17"/>
      <c r="X1760" s="17"/>
      <c r="Y1760" s="17"/>
      <c r="Z1760" s="17"/>
      <c r="AA1760" s="17"/>
      <c r="AB1760" s="17"/>
      <c r="AC1760" s="17"/>
      <c r="AD1760" s="17"/>
      <c r="AE1760" s="17"/>
      <c r="AF1760" s="17"/>
      <c r="AG1760" s="17"/>
    </row>
    <row r="1761" spans="2:33" x14ac:dyDescent="0.25">
      <c r="B1761" s="17"/>
      <c r="C1761" s="17"/>
      <c r="D1761" s="17"/>
      <c r="E1761" s="17"/>
      <c r="F1761" s="17"/>
      <c r="G1761" s="17"/>
      <c r="H1761" s="17"/>
      <c r="I1761" s="17"/>
      <c r="J1761" s="17"/>
      <c r="K1761" s="17"/>
      <c r="L1761" s="17"/>
      <c r="M1761" s="17"/>
      <c r="N1761" s="17"/>
      <c r="O1761" s="17"/>
      <c r="P1761" s="17"/>
      <c r="Q1761" s="17"/>
      <c r="R1761" s="17"/>
      <c r="S1761" s="17"/>
      <c r="T1761" s="17"/>
      <c r="U1761" s="17"/>
      <c r="V1761" s="17"/>
      <c r="W1761" s="17"/>
      <c r="X1761" s="17"/>
      <c r="Y1761" s="17"/>
      <c r="Z1761" s="17"/>
      <c r="AA1761" s="17"/>
      <c r="AB1761" s="17"/>
      <c r="AC1761" s="17"/>
      <c r="AD1761" s="17"/>
      <c r="AE1761" s="17"/>
      <c r="AF1761" s="17"/>
      <c r="AG1761" s="17"/>
    </row>
    <row r="1762" spans="2:33" x14ac:dyDescent="0.25">
      <c r="B1762" s="17"/>
      <c r="C1762" s="17"/>
      <c r="D1762" s="17"/>
      <c r="E1762" s="17"/>
      <c r="F1762" s="17"/>
      <c r="G1762" s="17"/>
      <c r="H1762" s="17"/>
      <c r="I1762" s="17"/>
      <c r="J1762" s="17"/>
      <c r="K1762" s="17"/>
      <c r="L1762" s="17"/>
      <c r="M1762" s="17"/>
      <c r="N1762" s="17"/>
      <c r="O1762" s="17"/>
      <c r="P1762" s="17"/>
      <c r="Q1762" s="17"/>
      <c r="R1762" s="17"/>
      <c r="S1762" s="17"/>
      <c r="T1762" s="17"/>
      <c r="U1762" s="17"/>
      <c r="V1762" s="17"/>
      <c r="W1762" s="17"/>
      <c r="X1762" s="17"/>
      <c r="Y1762" s="17"/>
      <c r="Z1762" s="17"/>
      <c r="AA1762" s="17"/>
      <c r="AB1762" s="17"/>
      <c r="AC1762" s="17"/>
      <c r="AD1762" s="17"/>
      <c r="AE1762" s="17"/>
      <c r="AF1762" s="17"/>
      <c r="AG1762" s="17"/>
    </row>
    <row r="1763" spans="2:33" x14ac:dyDescent="0.25">
      <c r="B1763" s="17"/>
      <c r="C1763" s="17"/>
      <c r="D1763" s="17"/>
      <c r="E1763" s="17"/>
      <c r="F1763" s="17"/>
      <c r="G1763" s="17"/>
      <c r="H1763" s="17"/>
      <c r="I1763" s="17"/>
      <c r="J1763" s="17"/>
      <c r="K1763" s="17"/>
      <c r="L1763" s="17"/>
      <c r="M1763" s="17"/>
      <c r="N1763" s="17"/>
      <c r="O1763" s="17"/>
      <c r="P1763" s="17"/>
      <c r="Q1763" s="17"/>
      <c r="R1763" s="17"/>
      <c r="S1763" s="17"/>
      <c r="T1763" s="17"/>
      <c r="U1763" s="17"/>
      <c r="V1763" s="17"/>
      <c r="W1763" s="17"/>
      <c r="X1763" s="17"/>
      <c r="Y1763" s="17"/>
      <c r="Z1763" s="17"/>
      <c r="AA1763" s="17"/>
      <c r="AB1763" s="17"/>
      <c r="AC1763" s="17"/>
      <c r="AD1763" s="17"/>
      <c r="AE1763" s="17"/>
      <c r="AF1763" s="17"/>
      <c r="AG1763" s="17"/>
    </row>
    <row r="1764" spans="2:33" x14ac:dyDescent="0.25">
      <c r="B1764" s="17"/>
      <c r="C1764" s="17"/>
      <c r="D1764" s="17"/>
      <c r="E1764" s="17"/>
      <c r="F1764" s="17"/>
      <c r="G1764" s="17"/>
      <c r="H1764" s="17"/>
      <c r="I1764" s="17"/>
      <c r="J1764" s="17"/>
      <c r="K1764" s="17"/>
      <c r="L1764" s="17"/>
      <c r="M1764" s="17"/>
      <c r="N1764" s="17"/>
      <c r="O1764" s="17"/>
      <c r="P1764" s="17"/>
      <c r="Q1764" s="17"/>
      <c r="R1764" s="17"/>
      <c r="S1764" s="17"/>
      <c r="T1764" s="17"/>
      <c r="U1764" s="17"/>
      <c r="V1764" s="17"/>
      <c r="W1764" s="17"/>
      <c r="X1764" s="17"/>
      <c r="Y1764" s="17"/>
      <c r="Z1764" s="17"/>
      <c r="AA1764" s="17"/>
      <c r="AB1764" s="17"/>
      <c r="AC1764" s="17"/>
      <c r="AD1764" s="17"/>
      <c r="AE1764" s="17"/>
      <c r="AF1764" s="17"/>
      <c r="AG1764" s="17"/>
    </row>
    <row r="1765" spans="2:33" x14ac:dyDescent="0.25">
      <c r="B1765" s="17"/>
      <c r="C1765" s="17"/>
      <c r="D1765" s="17"/>
      <c r="E1765" s="17"/>
      <c r="F1765" s="17"/>
      <c r="G1765" s="17"/>
      <c r="H1765" s="17"/>
      <c r="I1765" s="17"/>
      <c r="J1765" s="17"/>
      <c r="K1765" s="17"/>
      <c r="L1765" s="17"/>
      <c r="M1765" s="17"/>
      <c r="N1765" s="17"/>
      <c r="O1765" s="17"/>
      <c r="P1765" s="17"/>
      <c r="Q1765" s="17"/>
      <c r="R1765" s="17"/>
      <c r="S1765" s="17"/>
      <c r="T1765" s="17"/>
      <c r="U1765" s="17"/>
      <c r="V1765" s="17"/>
      <c r="W1765" s="17"/>
      <c r="X1765" s="17"/>
      <c r="Y1765" s="17"/>
      <c r="Z1765" s="17"/>
      <c r="AA1765" s="17"/>
      <c r="AB1765" s="17"/>
      <c r="AC1765" s="17"/>
      <c r="AD1765" s="17"/>
      <c r="AE1765" s="17"/>
      <c r="AF1765" s="17"/>
      <c r="AG1765" s="17"/>
    </row>
    <row r="1766" spans="2:33" x14ac:dyDescent="0.25">
      <c r="B1766" s="17"/>
      <c r="C1766" s="17"/>
      <c r="D1766" s="17"/>
      <c r="E1766" s="17"/>
      <c r="F1766" s="17"/>
      <c r="G1766" s="17"/>
      <c r="H1766" s="17"/>
      <c r="I1766" s="17"/>
      <c r="J1766" s="17"/>
      <c r="K1766" s="17"/>
      <c r="L1766" s="17"/>
      <c r="M1766" s="17"/>
      <c r="N1766" s="17"/>
      <c r="O1766" s="17"/>
      <c r="P1766" s="17"/>
      <c r="Q1766" s="17"/>
      <c r="R1766" s="17"/>
      <c r="S1766" s="17"/>
      <c r="T1766" s="17"/>
      <c r="U1766" s="17"/>
      <c r="V1766" s="17"/>
      <c r="W1766" s="17"/>
      <c r="X1766" s="17"/>
      <c r="Y1766" s="17"/>
      <c r="Z1766" s="17"/>
      <c r="AA1766" s="17"/>
      <c r="AB1766" s="17"/>
      <c r="AC1766" s="17"/>
      <c r="AD1766" s="17"/>
      <c r="AE1766" s="17"/>
      <c r="AF1766" s="17"/>
      <c r="AG1766" s="17"/>
    </row>
    <row r="1767" spans="2:33" x14ac:dyDescent="0.25">
      <c r="B1767" s="17"/>
      <c r="C1767" s="17"/>
      <c r="D1767" s="17"/>
      <c r="E1767" s="17"/>
      <c r="F1767" s="17"/>
      <c r="G1767" s="17"/>
      <c r="H1767" s="17"/>
      <c r="I1767" s="17"/>
      <c r="J1767" s="17"/>
      <c r="K1767" s="17"/>
      <c r="L1767" s="17"/>
      <c r="M1767" s="17"/>
      <c r="N1767" s="17"/>
      <c r="O1767" s="17"/>
      <c r="P1767" s="17"/>
      <c r="Q1767" s="17"/>
      <c r="R1767" s="17"/>
      <c r="S1767" s="17"/>
      <c r="T1767" s="17"/>
      <c r="U1767" s="17"/>
      <c r="V1767" s="17"/>
      <c r="W1767" s="17"/>
      <c r="X1767" s="17"/>
      <c r="Y1767" s="17"/>
      <c r="Z1767" s="17"/>
      <c r="AA1767" s="17"/>
      <c r="AB1767" s="17"/>
      <c r="AC1767" s="17"/>
      <c r="AD1767" s="17"/>
      <c r="AE1767" s="17"/>
      <c r="AF1767" s="17"/>
      <c r="AG1767" s="17"/>
    </row>
    <row r="1768" spans="2:33" x14ac:dyDescent="0.25">
      <c r="B1768" s="17"/>
      <c r="C1768" s="17"/>
      <c r="D1768" s="17"/>
      <c r="E1768" s="17"/>
      <c r="F1768" s="17"/>
      <c r="G1768" s="17"/>
      <c r="H1768" s="17"/>
      <c r="I1768" s="17"/>
      <c r="J1768" s="17"/>
      <c r="K1768" s="17"/>
      <c r="L1768" s="17"/>
      <c r="M1768" s="17"/>
      <c r="N1768" s="17"/>
      <c r="O1768" s="17"/>
      <c r="P1768" s="17"/>
      <c r="Q1768" s="17"/>
      <c r="R1768" s="17"/>
      <c r="S1768" s="17"/>
      <c r="T1768" s="17"/>
      <c r="U1768" s="17"/>
      <c r="V1768" s="17"/>
      <c r="W1768" s="17"/>
      <c r="X1768" s="17"/>
      <c r="Y1768" s="17"/>
      <c r="Z1768" s="17"/>
      <c r="AA1768" s="17"/>
      <c r="AB1768" s="17"/>
      <c r="AC1768" s="17"/>
      <c r="AD1768" s="17"/>
      <c r="AE1768" s="17"/>
      <c r="AF1768" s="17"/>
      <c r="AG1768" s="17"/>
    </row>
    <row r="1769" spans="2:33" x14ac:dyDescent="0.25">
      <c r="B1769" s="17"/>
      <c r="C1769" s="17"/>
      <c r="D1769" s="17"/>
      <c r="E1769" s="17"/>
      <c r="F1769" s="17"/>
      <c r="G1769" s="17"/>
      <c r="H1769" s="17"/>
      <c r="I1769" s="17"/>
      <c r="J1769" s="17"/>
      <c r="K1769" s="17"/>
      <c r="L1769" s="17"/>
      <c r="M1769" s="17"/>
      <c r="N1769" s="17"/>
      <c r="O1769" s="17"/>
      <c r="P1769" s="17"/>
      <c r="Q1769" s="17"/>
      <c r="R1769" s="17"/>
      <c r="S1769" s="17"/>
      <c r="T1769" s="17"/>
      <c r="U1769" s="17"/>
      <c r="V1769" s="17"/>
      <c r="W1769" s="17"/>
      <c r="X1769" s="17"/>
      <c r="Y1769" s="17"/>
      <c r="Z1769" s="17"/>
      <c r="AA1769" s="17"/>
      <c r="AB1769" s="17"/>
      <c r="AC1769" s="17"/>
      <c r="AD1769" s="17"/>
      <c r="AE1769" s="17"/>
      <c r="AF1769" s="17"/>
      <c r="AG1769" s="17"/>
    </row>
    <row r="1770" spans="2:33" x14ac:dyDescent="0.25">
      <c r="B1770" s="17"/>
      <c r="C1770" s="17"/>
      <c r="D1770" s="17"/>
      <c r="E1770" s="17"/>
      <c r="F1770" s="17"/>
      <c r="G1770" s="17"/>
      <c r="H1770" s="17"/>
      <c r="I1770" s="17"/>
      <c r="J1770" s="17"/>
      <c r="K1770" s="17"/>
      <c r="L1770" s="17"/>
      <c r="M1770" s="17"/>
      <c r="N1770" s="17"/>
      <c r="O1770" s="17"/>
      <c r="P1770" s="17"/>
      <c r="Q1770" s="17"/>
      <c r="R1770" s="17"/>
      <c r="S1770" s="17"/>
      <c r="T1770" s="17"/>
      <c r="U1770" s="17"/>
      <c r="V1770" s="17"/>
      <c r="W1770" s="17"/>
      <c r="X1770" s="17"/>
      <c r="Y1770" s="17"/>
      <c r="Z1770" s="17"/>
      <c r="AA1770" s="17"/>
      <c r="AB1770" s="17"/>
      <c r="AC1770" s="17"/>
      <c r="AD1770" s="17"/>
      <c r="AE1770" s="17"/>
      <c r="AF1770" s="17"/>
      <c r="AG1770" s="17"/>
    </row>
    <row r="1771" spans="2:33" x14ac:dyDescent="0.25">
      <c r="B1771" s="17"/>
      <c r="C1771" s="17"/>
      <c r="D1771" s="17"/>
      <c r="E1771" s="17"/>
      <c r="F1771" s="17"/>
      <c r="G1771" s="17"/>
      <c r="H1771" s="17"/>
      <c r="I1771" s="17"/>
      <c r="J1771" s="17"/>
      <c r="K1771" s="17"/>
      <c r="L1771" s="17"/>
      <c r="M1771" s="17"/>
      <c r="N1771" s="17"/>
      <c r="O1771" s="17"/>
      <c r="P1771" s="17"/>
      <c r="Q1771" s="17"/>
      <c r="R1771" s="17"/>
      <c r="S1771" s="17"/>
      <c r="T1771" s="17"/>
      <c r="U1771" s="17"/>
      <c r="V1771" s="17"/>
      <c r="W1771" s="17"/>
      <c r="X1771" s="17"/>
      <c r="Y1771" s="17"/>
      <c r="Z1771" s="17"/>
      <c r="AA1771" s="17"/>
      <c r="AB1771" s="17"/>
      <c r="AC1771" s="17"/>
      <c r="AD1771" s="17"/>
      <c r="AE1771" s="17"/>
      <c r="AF1771" s="17"/>
      <c r="AG1771" s="17"/>
    </row>
    <row r="1772" spans="2:33" x14ac:dyDescent="0.25">
      <c r="B1772" s="17"/>
      <c r="C1772" s="17"/>
      <c r="D1772" s="17"/>
      <c r="E1772" s="17"/>
      <c r="F1772" s="17"/>
      <c r="G1772" s="17"/>
      <c r="H1772" s="17"/>
      <c r="I1772" s="17"/>
      <c r="J1772" s="17"/>
      <c r="K1772" s="17"/>
      <c r="L1772" s="17"/>
      <c r="M1772" s="17"/>
      <c r="N1772" s="17"/>
      <c r="O1772" s="17"/>
      <c r="P1772" s="17"/>
      <c r="Q1772" s="17"/>
      <c r="R1772" s="17"/>
      <c r="S1772" s="17"/>
      <c r="T1772" s="17"/>
      <c r="U1772" s="17"/>
      <c r="V1772" s="17"/>
      <c r="W1772" s="17"/>
      <c r="X1772" s="17"/>
      <c r="Y1772" s="17"/>
      <c r="Z1772" s="17"/>
      <c r="AA1772" s="17"/>
      <c r="AB1772" s="17"/>
      <c r="AC1772" s="17"/>
      <c r="AD1772" s="17"/>
      <c r="AE1772" s="17"/>
      <c r="AF1772" s="17"/>
      <c r="AG1772" s="17"/>
    </row>
    <row r="1773" spans="2:33" x14ac:dyDescent="0.25">
      <c r="B1773" s="17"/>
      <c r="C1773" s="17"/>
      <c r="D1773" s="17"/>
      <c r="E1773" s="17"/>
      <c r="F1773" s="17"/>
      <c r="G1773" s="17"/>
      <c r="H1773" s="17"/>
      <c r="I1773" s="17"/>
      <c r="J1773" s="17"/>
      <c r="K1773" s="17"/>
      <c r="L1773" s="17"/>
      <c r="M1773" s="17"/>
      <c r="N1773" s="17"/>
      <c r="O1773" s="17"/>
      <c r="P1773" s="17"/>
      <c r="Q1773" s="17"/>
      <c r="R1773" s="17"/>
      <c r="S1773" s="17"/>
      <c r="T1773" s="17"/>
      <c r="U1773" s="17"/>
      <c r="V1773" s="17"/>
      <c r="W1773" s="17"/>
      <c r="X1773" s="17"/>
      <c r="Y1773" s="17"/>
      <c r="Z1773" s="17"/>
      <c r="AA1773" s="17"/>
      <c r="AB1773" s="17"/>
      <c r="AC1773" s="17"/>
      <c r="AD1773" s="17"/>
      <c r="AE1773" s="17"/>
      <c r="AF1773" s="17"/>
      <c r="AG1773" s="17"/>
    </row>
    <row r="1774" spans="2:33" x14ac:dyDescent="0.25">
      <c r="B1774" s="17"/>
      <c r="C1774" s="17"/>
      <c r="D1774" s="17"/>
      <c r="E1774" s="17"/>
      <c r="F1774" s="17"/>
      <c r="G1774" s="17"/>
      <c r="H1774" s="17"/>
      <c r="I1774" s="17"/>
      <c r="J1774" s="17"/>
      <c r="K1774" s="17"/>
      <c r="L1774" s="17"/>
      <c r="M1774" s="17"/>
      <c r="N1774" s="17"/>
      <c r="O1774" s="17"/>
      <c r="P1774" s="17"/>
      <c r="Q1774" s="17"/>
      <c r="R1774" s="17"/>
      <c r="S1774" s="17"/>
      <c r="T1774" s="17"/>
      <c r="U1774" s="17"/>
      <c r="V1774" s="17"/>
      <c r="W1774" s="17"/>
      <c r="X1774" s="17"/>
      <c r="Y1774" s="17"/>
      <c r="Z1774" s="17"/>
      <c r="AA1774" s="17"/>
      <c r="AB1774" s="17"/>
      <c r="AC1774" s="17"/>
      <c r="AD1774" s="17"/>
      <c r="AE1774" s="17"/>
      <c r="AF1774" s="17"/>
      <c r="AG1774" s="17"/>
    </row>
    <row r="1775" spans="2:33" x14ac:dyDescent="0.25">
      <c r="B1775" s="17"/>
      <c r="C1775" s="17"/>
      <c r="D1775" s="17"/>
      <c r="E1775" s="17"/>
      <c r="F1775" s="17"/>
      <c r="G1775" s="17"/>
      <c r="H1775" s="17"/>
      <c r="I1775" s="17"/>
      <c r="J1775" s="17"/>
      <c r="K1775" s="17"/>
      <c r="L1775" s="17"/>
      <c r="M1775" s="17"/>
      <c r="N1775" s="17"/>
      <c r="O1775" s="17"/>
      <c r="P1775" s="17"/>
      <c r="Q1775" s="17"/>
      <c r="R1775" s="17"/>
      <c r="S1775" s="17"/>
      <c r="T1775" s="17"/>
      <c r="U1775" s="17"/>
      <c r="V1775" s="17"/>
      <c r="W1775" s="17"/>
      <c r="X1775" s="17"/>
      <c r="Y1775" s="17"/>
      <c r="Z1775" s="17"/>
      <c r="AA1775" s="17"/>
      <c r="AB1775" s="17"/>
      <c r="AC1775" s="17"/>
      <c r="AD1775" s="17"/>
      <c r="AE1775" s="17"/>
      <c r="AF1775" s="17"/>
      <c r="AG1775" s="17"/>
    </row>
    <row r="1776" spans="2:33" x14ac:dyDescent="0.25">
      <c r="B1776" s="17"/>
      <c r="C1776" s="17"/>
      <c r="D1776" s="17"/>
      <c r="E1776" s="17"/>
      <c r="F1776" s="17"/>
      <c r="G1776" s="17"/>
      <c r="H1776" s="17"/>
      <c r="I1776" s="17"/>
      <c r="J1776" s="17"/>
      <c r="K1776" s="17"/>
      <c r="L1776" s="17"/>
      <c r="M1776" s="17"/>
      <c r="N1776" s="17"/>
      <c r="O1776" s="17"/>
      <c r="P1776" s="17"/>
      <c r="Q1776" s="17"/>
      <c r="R1776" s="17"/>
      <c r="S1776" s="17"/>
      <c r="T1776" s="17"/>
      <c r="U1776" s="17"/>
      <c r="V1776" s="17"/>
      <c r="W1776" s="17"/>
      <c r="X1776" s="17"/>
      <c r="Y1776" s="17"/>
      <c r="Z1776" s="17"/>
      <c r="AA1776" s="17"/>
      <c r="AB1776" s="17"/>
      <c r="AC1776" s="17"/>
      <c r="AD1776" s="17"/>
      <c r="AE1776" s="17"/>
      <c r="AF1776" s="17"/>
      <c r="AG1776" s="17"/>
    </row>
    <row r="1777" spans="2:33" x14ac:dyDescent="0.25">
      <c r="B1777" s="17"/>
      <c r="C1777" s="17"/>
      <c r="D1777" s="17"/>
      <c r="E1777" s="17"/>
      <c r="F1777" s="17"/>
      <c r="G1777" s="17"/>
      <c r="H1777" s="17"/>
      <c r="I1777" s="17"/>
      <c r="J1777" s="17"/>
      <c r="K1777" s="17"/>
      <c r="L1777" s="17"/>
      <c r="M1777" s="17"/>
      <c r="N1777" s="17"/>
      <c r="O1777" s="17"/>
      <c r="P1777" s="17"/>
      <c r="Q1777" s="17"/>
      <c r="R1777" s="17"/>
      <c r="S1777" s="17"/>
      <c r="T1777" s="17"/>
      <c r="U1777" s="17"/>
      <c r="V1777" s="17"/>
      <c r="W1777" s="17"/>
      <c r="X1777" s="17"/>
      <c r="Y1777" s="17"/>
      <c r="Z1777" s="17"/>
      <c r="AA1777" s="17"/>
      <c r="AB1777" s="17"/>
      <c r="AC1777" s="17"/>
      <c r="AD1777" s="17"/>
      <c r="AE1777" s="17"/>
      <c r="AF1777" s="17"/>
      <c r="AG1777" s="17"/>
    </row>
    <row r="1778" spans="2:33" x14ac:dyDescent="0.25">
      <c r="B1778" s="17"/>
      <c r="C1778" s="17"/>
      <c r="D1778" s="17"/>
      <c r="E1778" s="17"/>
      <c r="F1778" s="17"/>
      <c r="G1778" s="17"/>
      <c r="H1778" s="17"/>
      <c r="I1778" s="17"/>
      <c r="J1778" s="17"/>
      <c r="K1778" s="17"/>
      <c r="L1778" s="17"/>
      <c r="M1778" s="17"/>
      <c r="N1778" s="17"/>
      <c r="O1778" s="17"/>
      <c r="P1778" s="17"/>
      <c r="Q1778" s="17"/>
      <c r="R1778" s="17"/>
      <c r="S1778" s="17"/>
      <c r="T1778" s="17"/>
      <c r="U1778" s="17"/>
      <c r="V1778" s="17"/>
      <c r="W1778" s="17"/>
      <c r="X1778" s="17"/>
      <c r="Y1778" s="17"/>
      <c r="Z1778" s="17"/>
      <c r="AA1778" s="17"/>
      <c r="AB1778" s="17"/>
      <c r="AC1778" s="17"/>
      <c r="AD1778" s="17"/>
      <c r="AE1778" s="17"/>
      <c r="AF1778" s="17"/>
      <c r="AG1778" s="17"/>
    </row>
    <row r="1779" spans="2:33" x14ac:dyDescent="0.25">
      <c r="B1779" s="17"/>
      <c r="C1779" s="17"/>
      <c r="D1779" s="17"/>
      <c r="E1779" s="17"/>
      <c r="F1779" s="17"/>
      <c r="G1779" s="17"/>
      <c r="H1779" s="17"/>
      <c r="I1779" s="17"/>
      <c r="J1779" s="17"/>
      <c r="K1779" s="17"/>
      <c r="L1779" s="17"/>
      <c r="M1779" s="17"/>
      <c r="N1779" s="17"/>
      <c r="O1779" s="17"/>
      <c r="P1779" s="17"/>
      <c r="Q1779" s="17"/>
      <c r="R1779" s="17"/>
      <c r="S1779" s="17"/>
      <c r="T1779" s="17"/>
      <c r="U1779" s="17"/>
      <c r="V1779" s="17"/>
      <c r="W1779" s="17"/>
      <c r="X1779" s="17"/>
      <c r="Y1779" s="17"/>
      <c r="Z1779" s="17"/>
      <c r="AA1779" s="17"/>
      <c r="AB1779" s="17"/>
      <c r="AC1779" s="17"/>
      <c r="AD1779" s="17"/>
      <c r="AE1779" s="17"/>
      <c r="AF1779" s="17"/>
      <c r="AG1779" s="17"/>
    </row>
    <row r="1780" spans="2:33" x14ac:dyDescent="0.25">
      <c r="B1780" s="17"/>
      <c r="C1780" s="17"/>
      <c r="D1780" s="17"/>
      <c r="E1780" s="17"/>
      <c r="F1780" s="17"/>
      <c r="G1780" s="17"/>
      <c r="H1780" s="17"/>
      <c r="I1780" s="17"/>
      <c r="J1780" s="17"/>
      <c r="K1780" s="17"/>
      <c r="L1780" s="17"/>
      <c r="M1780" s="17"/>
      <c r="N1780" s="17"/>
      <c r="O1780" s="17"/>
      <c r="P1780" s="17"/>
      <c r="Q1780" s="17"/>
      <c r="R1780" s="17"/>
      <c r="S1780" s="17"/>
      <c r="T1780" s="17"/>
      <c r="U1780" s="17"/>
      <c r="V1780" s="17"/>
      <c r="W1780" s="17"/>
      <c r="X1780" s="17"/>
      <c r="Y1780" s="17"/>
      <c r="Z1780" s="17"/>
      <c r="AA1780" s="17"/>
      <c r="AB1780" s="17"/>
      <c r="AC1780" s="17"/>
      <c r="AD1780" s="17"/>
      <c r="AE1780" s="17"/>
      <c r="AF1780" s="17"/>
      <c r="AG1780" s="17"/>
    </row>
    <row r="1781" spans="2:33" x14ac:dyDescent="0.25">
      <c r="B1781" s="17"/>
      <c r="C1781" s="17"/>
      <c r="D1781" s="17"/>
      <c r="E1781" s="17"/>
      <c r="F1781" s="17"/>
      <c r="G1781" s="17"/>
      <c r="H1781" s="17"/>
      <c r="I1781" s="17"/>
      <c r="J1781" s="17"/>
      <c r="K1781" s="17"/>
      <c r="L1781" s="17"/>
      <c r="M1781" s="17"/>
      <c r="N1781" s="17"/>
      <c r="O1781" s="17"/>
      <c r="P1781" s="17"/>
      <c r="Q1781" s="17"/>
      <c r="R1781" s="17"/>
      <c r="S1781" s="17"/>
      <c r="T1781" s="17"/>
      <c r="U1781" s="17"/>
      <c r="V1781" s="17"/>
      <c r="W1781" s="17"/>
      <c r="X1781" s="17"/>
      <c r="Y1781" s="17"/>
      <c r="Z1781" s="17"/>
      <c r="AA1781" s="17"/>
      <c r="AB1781" s="17"/>
      <c r="AC1781" s="17"/>
      <c r="AD1781" s="17"/>
      <c r="AE1781" s="17"/>
      <c r="AF1781" s="17"/>
      <c r="AG1781" s="17"/>
    </row>
    <row r="1782" spans="2:33" x14ac:dyDescent="0.25">
      <c r="B1782" s="17"/>
      <c r="C1782" s="17"/>
      <c r="D1782" s="17"/>
      <c r="E1782" s="17"/>
      <c r="F1782" s="17"/>
      <c r="G1782" s="17"/>
      <c r="H1782" s="17"/>
      <c r="I1782" s="17"/>
      <c r="J1782" s="17"/>
      <c r="K1782" s="17"/>
      <c r="L1782" s="17"/>
      <c r="M1782" s="17"/>
      <c r="N1782" s="17"/>
      <c r="O1782" s="17"/>
      <c r="P1782" s="17"/>
      <c r="Q1782" s="17"/>
      <c r="R1782" s="17"/>
      <c r="S1782" s="17"/>
      <c r="T1782" s="17"/>
      <c r="U1782" s="17"/>
      <c r="V1782" s="17"/>
      <c r="W1782" s="17"/>
      <c r="X1782" s="17"/>
      <c r="Y1782" s="17"/>
      <c r="Z1782" s="17"/>
      <c r="AA1782" s="17"/>
      <c r="AB1782" s="17"/>
      <c r="AC1782" s="17"/>
      <c r="AD1782" s="17"/>
      <c r="AE1782" s="17"/>
      <c r="AF1782" s="17"/>
      <c r="AG1782" s="17"/>
    </row>
    <row r="1783" spans="2:33" x14ac:dyDescent="0.25">
      <c r="B1783" s="17"/>
      <c r="C1783" s="17"/>
      <c r="D1783" s="17"/>
      <c r="E1783" s="17"/>
      <c r="F1783" s="17"/>
      <c r="G1783" s="17"/>
      <c r="H1783" s="17"/>
      <c r="I1783" s="17"/>
      <c r="J1783" s="17"/>
      <c r="K1783" s="17"/>
      <c r="L1783" s="17"/>
      <c r="M1783" s="17"/>
      <c r="N1783" s="17"/>
      <c r="O1783" s="17"/>
      <c r="P1783" s="17"/>
      <c r="Q1783" s="17"/>
      <c r="R1783" s="17"/>
      <c r="S1783" s="17"/>
      <c r="T1783" s="17"/>
      <c r="U1783" s="17"/>
      <c r="V1783" s="17"/>
      <c r="W1783" s="17"/>
      <c r="X1783" s="17"/>
      <c r="Y1783" s="17"/>
      <c r="Z1783" s="17"/>
      <c r="AA1783" s="17"/>
      <c r="AB1783" s="17"/>
      <c r="AC1783" s="17"/>
      <c r="AD1783" s="17"/>
      <c r="AE1783" s="17"/>
      <c r="AF1783" s="17"/>
      <c r="AG1783" s="17"/>
    </row>
    <row r="1784" spans="2:33" x14ac:dyDescent="0.25">
      <c r="B1784" s="17"/>
      <c r="C1784" s="17"/>
      <c r="D1784" s="17"/>
      <c r="E1784" s="17"/>
      <c r="F1784" s="17"/>
      <c r="G1784" s="17"/>
      <c r="H1784" s="17"/>
      <c r="I1784" s="17"/>
      <c r="J1784" s="17"/>
      <c r="K1784" s="17"/>
      <c r="L1784" s="17"/>
      <c r="M1784" s="17"/>
      <c r="N1784" s="17"/>
      <c r="O1784" s="17"/>
      <c r="P1784" s="17"/>
      <c r="Q1784" s="17"/>
      <c r="R1784" s="17"/>
      <c r="S1784" s="17"/>
      <c r="T1784" s="17"/>
      <c r="U1784" s="17"/>
      <c r="V1784" s="17"/>
      <c r="W1784" s="17"/>
      <c r="X1784" s="17"/>
      <c r="Y1784" s="17"/>
      <c r="Z1784" s="17"/>
      <c r="AA1784" s="17"/>
      <c r="AB1784" s="17"/>
      <c r="AC1784" s="17"/>
      <c r="AD1784" s="17"/>
      <c r="AE1784" s="17"/>
      <c r="AF1784" s="17"/>
      <c r="AG1784" s="17"/>
    </row>
    <row r="1785" spans="2:33" x14ac:dyDescent="0.25">
      <c r="B1785" s="17"/>
      <c r="C1785" s="17"/>
      <c r="D1785" s="17"/>
      <c r="E1785" s="17"/>
      <c r="F1785" s="17"/>
      <c r="G1785" s="17"/>
      <c r="H1785" s="17"/>
      <c r="I1785" s="17"/>
      <c r="J1785" s="17"/>
      <c r="K1785" s="17"/>
      <c r="L1785" s="17"/>
      <c r="M1785" s="17"/>
      <c r="N1785" s="17"/>
      <c r="O1785" s="17"/>
      <c r="P1785" s="17"/>
      <c r="Q1785" s="17"/>
      <c r="R1785" s="17"/>
      <c r="S1785" s="17"/>
      <c r="T1785" s="17"/>
      <c r="U1785" s="17"/>
      <c r="V1785" s="17"/>
      <c r="W1785" s="17"/>
      <c r="X1785" s="17"/>
      <c r="Y1785" s="17"/>
      <c r="Z1785" s="17"/>
      <c r="AA1785" s="17"/>
      <c r="AB1785" s="17"/>
      <c r="AC1785" s="17"/>
      <c r="AD1785" s="17"/>
      <c r="AE1785" s="17"/>
      <c r="AF1785" s="17"/>
      <c r="AG1785" s="17"/>
    </row>
    <row r="1786" spans="2:33" x14ac:dyDescent="0.25">
      <c r="B1786" s="17"/>
      <c r="C1786" s="17"/>
      <c r="D1786" s="17"/>
      <c r="E1786" s="17"/>
      <c r="F1786" s="17"/>
      <c r="G1786" s="17"/>
      <c r="H1786" s="17"/>
      <c r="I1786" s="17"/>
      <c r="J1786" s="17"/>
      <c r="K1786" s="17"/>
      <c r="L1786" s="17"/>
      <c r="M1786" s="17"/>
      <c r="N1786" s="17"/>
      <c r="O1786" s="17"/>
      <c r="P1786" s="17"/>
      <c r="Q1786" s="17"/>
      <c r="R1786" s="17"/>
      <c r="S1786" s="17"/>
      <c r="T1786" s="17"/>
      <c r="U1786" s="17"/>
      <c r="V1786" s="17"/>
      <c r="W1786" s="17"/>
      <c r="X1786" s="17"/>
      <c r="Y1786" s="17"/>
      <c r="Z1786" s="17"/>
      <c r="AA1786" s="17"/>
      <c r="AB1786" s="17"/>
      <c r="AC1786" s="17"/>
      <c r="AD1786" s="17"/>
      <c r="AE1786" s="17"/>
      <c r="AF1786" s="17"/>
      <c r="AG1786" s="17"/>
    </row>
    <row r="1787" spans="2:33" x14ac:dyDescent="0.25">
      <c r="B1787" s="17"/>
      <c r="C1787" s="17"/>
      <c r="D1787" s="17"/>
      <c r="E1787" s="17"/>
      <c r="F1787" s="17"/>
      <c r="G1787" s="17"/>
      <c r="H1787" s="17"/>
      <c r="I1787" s="17"/>
      <c r="J1787" s="17"/>
      <c r="K1787" s="17"/>
      <c r="L1787" s="17"/>
      <c r="M1787" s="17"/>
      <c r="N1787" s="17"/>
      <c r="O1787" s="17"/>
      <c r="P1787" s="17"/>
      <c r="Q1787" s="17"/>
      <c r="R1787" s="17"/>
      <c r="S1787" s="17"/>
      <c r="T1787" s="17"/>
      <c r="U1787" s="17"/>
      <c r="V1787" s="17"/>
      <c r="W1787" s="17"/>
      <c r="X1787" s="17"/>
      <c r="Y1787" s="17"/>
      <c r="Z1787" s="17"/>
      <c r="AA1787" s="17"/>
      <c r="AB1787" s="17"/>
      <c r="AC1787" s="17"/>
      <c r="AD1787" s="17"/>
      <c r="AE1787" s="17"/>
      <c r="AF1787" s="17"/>
      <c r="AG1787" s="17"/>
    </row>
    <row r="1788" spans="2:33" x14ac:dyDescent="0.25">
      <c r="B1788" s="17"/>
      <c r="C1788" s="17"/>
      <c r="D1788" s="17"/>
      <c r="E1788" s="17"/>
      <c r="F1788" s="17"/>
      <c r="G1788" s="17"/>
      <c r="H1788" s="17"/>
      <c r="I1788" s="17"/>
      <c r="J1788" s="17"/>
      <c r="K1788" s="17"/>
      <c r="L1788" s="17"/>
      <c r="M1788" s="17"/>
      <c r="N1788" s="17"/>
      <c r="O1788" s="17"/>
      <c r="P1788" s="17"/>
      <c r="Q1788" s="17"/>
      <c r="R1788" s="17"/>
      <c r="S1788" s="17"/>
      <c r="T1788" s="17"/>
      <c r="U1788" s="17"/>
      <c r="V1788" s="17"/>
      <c r="W1788" s="17"/>
      <c r="X1788" s="17"/>
      <c r="Y1788" s="17"/>
      <c r="Z1788" s="17"/>
      <c r="AA1788" s="17"/>
      <c r="AB1788" s="17"/>
      <c r="AC1788" s="17"/>
      <c r="AD1788" s="17"/>
      <c r="AE1788" s="17"/>
      <c r="AF1788" s="17"/>
      <c r="AG1788" s="17"/>
    </row>
    <row r="1789" spans="2:33" x14ac:dyDescent="0.25">
      <c r="B1789" s="17"/>
      <c r="C1789" s="17"/>
      <c r="D1789" s="17"/>
      <c r="E1789" s="17"/>
      <c r="F1789" s="17"/>
      <c r="G1789" s="17"/>
      <c r="H1789" s="17"/>
      <c r="I1789" s="17"/>
      <c r="J1789" s="17"/>
      <c r="K1789" s="17"/>
      <c r="L1789" s="17"/>
      <c r="M1789" s="17"/>
      <c r="N1789" s="17"/>
      <c r="O1789" s="17"/>
      <c r="P1789" s="17"/>
      <c r="Q1789" s="17"/>
      <c r="R1789" s="17"/>
      <c r="S1789" s="17"/>
      <c r="T1789" s="17"/>
      <c r="U1789" s="17"/>
      <c r="V1789" s="17"/>
      <c r="W1789" s="17"/>
      <c r="X1789" s="17"/>
      <c r="Y1789" s="17"/>
      <c r="Z1789" s="17"/>
      <c r="AA1789" s="17"/>
      <c r="AB1789" s="17"/>
      <c r="AC1789" s="17"/>
      <c r="AD1789" s="17"/>
      <c r="AE1789" s="17"/>
      <c r="AF1789" s="17"/>
      <c r="AG1789" s="17"/>
    </row>
    <row r="1790" spans="2:33" x14ac:dyDescent="0.25">
      <c r="B1790" s="17"/>
      <c r="C1790" s="17"/>
      <c r="D1790" s="17"/>
      <c r="E1790" s="17"/>
      <c r="F1790" s="17"/>
      <c r="G1790" s="17"/>
      <c r="H1790" s="17"/>
      <c r="I1790" s="17"/>
      <c r="J1790" s="17"/>
      <c r="K1790" s="17"/>
      <c r="L1790" s="17"/>
      <c r="M1790" s="17"/>
      <c r="N1790" s="17"/>
      <c r="O1790" s="17"/>
      <c r="P1790" s="17"/>
      <c r="Q1790" s="17"/>
      <c r="R1790" s="17"/>
      <c r="S1790" s="17"/>
      <c r="T1790" s="17"/>
      <c r="U1790" s="17"/>
      <c r="V1790" s="17"/>
      <c r="W1790" s="17"/>
      <c r="X1790" s="17"/>
      <c r="Y1790" s="17"/>
      <c r="Z1790" s="17"/>
      <c r="AA1790" s="17"/>
      <c r="AB1790" s="17"/>
      <c r="AC1790" s="17"/>
      <c r="AD1790" s="17"/>
      <c r="AE1790" s="17"/>
      <c r="AF1790" s="17"/>
      <c r="AG1790" s="17"/>
    </row>
    <row r="1791" spans="2:33" x14ac:dyDescent="0.25">
      <c r="B1791" s="17"/>
      <c r="C1791" s="17"/>
      <c r="D1791" s="17"/>
      <c r="E1791" s="17"/>
      <c r="F1791" s="17"/>
      <c r="G1791" s="17"/>
      <c r="H1791" s="17"/>
      <c r="I1791" s="17"/>
      <c r="J1791" s="17"/>
      <c r="K1791" s="17"/>
      <c r="L1791" s="17"/>
      <c r="M1791" s="17"/>
      <c r="N1791" s="17"/>
      <c r="O1791" s="17"/>
      <c r="P1791" s="17"/>
      <c r="Q1791" s="17"/>
      <c r="R1791" s="17"/>
      <c r="S1791" s="17"/>
      <c r="T1791" s="17"/>
      <c r="U1791" s="17"/>
      <c r="V1791" s="17"/>
      <c r="W1791" s="17"/>
      <c r="X1791" s="17"/>
      <c r="Y1791" s="17"/>
      <c r="Z1791" s="17"/>
      <c r="AA1791" s="17"/>
      <c r="AB1791" s="17"/>
      <c r="AC1791" s="17"/>
      <c r="AD1791" s="17"/>
      <c r="AE1791" s="17"/>
      <c r="AF1791" s="17"/>
      <c r="AG1791" s="17"/>
    </row>
    <row r="1792" spans="2:33" x14ac:dyDescent="0.25">
      <c r="B1792" s="17"/>
      <c r="C1792" s="17"/>
      <c r="D1792" s="17"/>
      <c r="E1792" s="17"/>
      <c r="F1792" s="17"/>
      <c r="G1792" s="17"/>
      <c r="H1792" s="17"/>
      <c r="I1792" s="17"/>
      <c r="J1792" s="17"/>
      <c r="K1792" s="17"/>
      <c r="L1792" s="17"/>
      <c r="M1792" s="17"/>
      <c r="N1792" s="17"/>
      <c r="O1792" s="17"/>
      <c r="P1792" s="17"/>
      <c r="Q1792" s="17"/>
      <c r="R1792" s="17"/>
      <c r="S1792" s="17"/>
      <c r="T1792" s="17"/>
      <c r="U1792" s="17"/>
      <c r="V1792" s="17"/>
      <c r="W1792" s="17"/>
      <c r="X1792" s="17"/>
      <c r="Y1792" s="17"/>
      <c r="Z1792" s="17"/>
      <c r="AA1792" s="17"/>
      <c r="AB1792" s="17"/>
      <c r="AC1792" s="17"/>
      <c r="AD1792" s="17"/>
      <c r="AE1792" s="17"/>
      <c r="AF1792" s="17"/>
      <c r="AG1792" s="17"/>
    </row>
    <row r="1793" spans="2:33" x14ac:dyDescent="0.25">
      <c r="B1793" s="17"/>
      <c r="C1793" s="17"/>
      <c r="D1793" s="17"/>
      <c r="E1793" s="17"/>
      <c r="F1793" s="17"/>
      <c r="G1793" s="17"/>
      <c r="H1793" s="17"/>
      <c r="I1793" s="17"/>
      <c r="J1793" s="17"/>
      <c r="K1793" s="17"/>
      <c r="L1793" s="17"/>
      <c r="M1793" s="17"/>
      <c r="N1793" s="17"/>
      <c r="O1793" s="17"/>
      <c r="P1793" s="17"/>
      <c r="Q1793" s="17"/>
      <c r="R1793" s="17"/>
      <c r="S1793" s="17"/>
      <c r="T1793" s="17"/>
      <c r="U1793" s="17"/>
      <c r="V1793" s="17"/>
      <c r="W1793" s="17"/>
      <c r="X1793" s="17"/>
      <c r="Y1793" s="17"/>
      <c r="Z1793" s="17"/>
      <c r="AA1793" s="17"/>
      <c r="AB1793" s="17"/>
      <c r="AC1793" s="17"/>
      <c r="AD1793" s="17"/>
      <c r="AE1793" s="17"/>
      <c r="AF1793" s="17"/>
      <c r="AG1793" s="17"/>
    </row>
    <row r="1794" spans="2:33" x14ac:dyDescent="0.25">
      <c r="B1794" s="17"/>
      <c r="C1794" s="17"/>
      <c r="D1794" s="17"/>
      <c r="E1794" s="17"/>
      <c r="F1794" s="17"/>
      <c r="G1794" s="17"/>
      <c r="H1794" s="17"/>
      <c r="I1794" s="17"/>
      <c r="J1794" s="17"/>
      <c r="K1794" s="17"/>
      <c r="L1794" s="17"/>
      <c r="M1794" s="17"/>
      <c r="N1794" s="17"/>
      <c r="O1794" s="17"/>
      <c r="P1794" s="17"/>
      <c r="Q1794" s="17"/>
      <c r="R1794" s="17"/>
      <c r="S1794" s="17"/>
      <c r="T1794" s="17"/>
      <c r="U1794" s="17"/>
      <c r="V1794" s="17"/>
      <c r="W1794" s="17"/>
      <c r="X1794" s="17"/>
      <c r="Y1794" s="17"/>
      <c r="Z1794" s="17"/>
      <c r="AA1794" s="17"/>
      <c r="AB1794" s="17"/>
      <c r="AC1794" s="17"/>
      <c r="AD1794" s="17"/>
      <c r="AE1794" s="17"/>
      <c r="AF1794" s="17"/>
      <c r="AG1794" s="17"/>
    </row>
    <row r="1795" spans="2:33" x14ac:dyDescent="0.25">
      <c r="B1795" s="17"/>
      <c r="C1795" s="17"/>
      <c r="D1795" s="17"/>
      <c r="E1795" s="17"/>
      <c r="F1795" s="17"/>
      <c r="G1795" s="17"/>
      <c r="H1795" s="17"/>
      <c r="I1795" s="17"/>
      <c r="J1795" s="17"/>
      <c r="K1795" s="17"/>
      <c r="L1795" s="17"/>
      <c r="M1795" s="17"/>
      <c r="N1795" s="17"/>
      <c r="O1795" s="17"/>
      <c r="P1795" s="17"/>
      <c r="Q1795" s="17"/>
      <c r="R1795" s="17"/>
      <c r="S1795" s="17"/>
      <c r="T1795" s="17"/>
      <c r="U1795" s="17"/>
      <c r="V1795" s="17"/>
      <c r="W1795" s="17"/>
      <c r="X1795" s="17"/>
      <c r="Y1795" s="17"/>
      <c r="Z1795" s="17"/>
      <c r="AA1795" s="17"/>
      <c r="AB1795" s="17"/>
      <c r="AC1795" s="17"/>
      <c r="AD1795" s="17"/>
      <c r="AE1795" s="17"/>
      <c r="AF1795" s="17"/>
      <c r="AG1795" s="17"/>
    </row>
    <row r="1796" spans="2:33" x14ac:dyDescent="0.25">
      <c r="B1796" s="17"/>
      <c r="C1796" s="17"/>
      <c r="D1796" s="17"/>
      <c r="E1796" s="17"/>
      <c r="F1796" s="17"/>
      <c r="G1796" s="17"/>
      <c r="H1796" s="17"/>
      <c r="I1796" s="17"/>
      <c r="J1796" s="17"/>
      <c r="K1796" s="17"/>
      <c r="L1796" s="17"/>
      <c r="M1796" s="17"/>
      <c r="N1796" s="17"/>
      <c r="O1796" s="17"/>
      <c r="P1796" s="17"/>
      <c r="Q1796" s="17"/>
      <c r="R1796" s="17"/>
      <c r="S1796" s="17"/>
      <c r="T1796" s="17"/>
      <c r="U1796" s="17"/>
      <c r="V1796" s="17"/>
      <c r="W1796" s="17"/>
      <c r="X1796" s="17"/>
      <c r="Y1796" s="17"/>
      <c r="Z1796" s="17"/>
      <c r="AA1796" s="17"/>
      <c r="AB1796" s="17"/>
      <c r="AC1796" s="17"/>
      <c r="AD1796" s="17"/>
      <c r="AE1796" s="17"/>
      <c r="AF1796" s="17"/>
      <c r="AG1796" s="17"/>
    </row>
    <row r="1797" spans="2:33" x14ac:dyDescent="0.25">
      <c r="B1797" s="17"/>
      <c r="C1797" s="17"/>
      <c r="D1797" s="17"/>
      <c r="E1797" s="17"/>
      <c r="F1797" s="17"/>
      <c r="G1797" s="17"/>
      <c r="H1797" s="17"/>
      <c r="I1797" s="17"/>
      <c r="J1797" s="17"/>
      <c r="K1797" s="17"/>
      <c r="L1797" s="17"/>
      <c r="M1797" s="17"/>
      <c r="N1797" s="17"/>
      <c r="O1797" s="17"/>
      <c r="P1797" s="17"/>
      <c r="Q1797" s="17"/>
      <c r="R1797" s="17"/>
      <c r="S1797" s="17"/>
      <c r="T1797" s="17"/>
      <c r="U1797" s="17"/>
      <c r="V1797" s="17"/>
      <c r="W1797" s="17"/>
      <c r="X1797" s="17"/>
      <c r="Y1797" s="17"/>
      <c r="Z1797" s="17"/>
      <c r="AA1797" s="17"/>
      <c r="AB1797" s="17"/>
      <c r="AC1797" s="17"/>
      <c r="AD1797" s="17"/>
      <c r="AE1797" s="17"/>
      <c r="AF1797" s="17"/>
      <c r="AG1797" s="17"/>
    </row>
    <row r="1798" spans="2:33" x14ac:dyDescent="0.25">
      <c r="B1798" s="17"/>
      <c r="C1798" s="17"/>
      <c r="D1798" s="17"/>
      <c r="E1798" s="17"/>
      <c r="F1798" s="17"/>
      <c r="G1798" s="17"/>
      <c r="H1798" s="17"/>
      <c r="I1798" s="17"/>
      <c r="J1798" s="17"/>
      <c r="K1798" s="17"/>
      <c r="L1798" s="17"/>
      <c r="M1798" s="17"/>
      <c r="N1798" s="17"/>
      <c r="O1798" s="17"/>
      <c r="P1798" s="17"/>
      <c r="Q1798" s="17"/>
      <c r="R1798" s="17"/>
      <c r="S1798" s="17"/>
      <c r="T1798" s="17"/>
      <c r="U1798" s="17"/>
      <c r="V1798" s="17"/>
      <c r="W1798" s="17"/>
      <c r="X1798" s="17"/>
      <c r="Y1798" s="17"/>
      <c r="Z1798" s="17"/>
      <c r="AA1798" s="17"/>
      <c r="AB1798" s="17"/>
      <c r="AC1798" s="17"/>
      <c r="AD1798" s="17"/>
      <c r="AE1798" s="17"/>
      <c r="AF1798" s="17"/>
      <c r="AG1798" s="17"/>
    </row>
    <row r="1799" spans="2:33" x14ac:dyDescent="0.25">
      <c r="B1799" s="17"/>
      <c r="C1799" s="17"/>
      <c r="D1799" s="17"/>
      <c r="E1799" s="17"/>
      <c r="F1799" s="17"/>
      <c r="G1799" s="17"/>
      <c r="H1799" s="17"/>
      <c r="I1799" s="17"/>
      <c r="J1799" s="17"/>
      <c r="K1799" s="17"/>
      <c r="L1799" s="17"/>
      <c r="M1799" s="17"/>
      <c r="N1799" s="17"/>
      <c r="O1799" s="17"/>
      <c r="P1799" s="17"/>
      <c r="Q1799" s="17"/>
      <c r="R1799" s="17"/>
      <c r="S1799" s="17"/>
      <c r="T1799" s="17"/>
      <c r="U1799" s="17"/>
      <c r="V1799" s="17"/>
      <c r="W1799" s="17"/>
      <c r="X1799" s="17"/>
      <c r="Y1799" s="17"/>
      <c r="Z1799" s="17"/>
      <c r="AA1799" s="17"/>
      <c r="AB1799" s="17"/>
      <c r="AC1799" s="17"/>
      <c r="AD1799" s="17"/>
      <c r="AE1799" s="17"/>
      <c r="AF1799" s="17"/>
      <c r="AG1799" s="17"/>
    </row>
    <row r="1800" spans="2:33" x14ac:dyDescent="0.25">
      <c r="B1800" s="17"/>
      <c r="C1800" s="17"/>
      <c r="D1800" s="17"/>
      <c r="E1800" s="17"/>
      <c r="F1800" s="17"/>
      <c r="G1800" s="17"/>
      <c r="H1800" s="17"/>
      <c r="I1800" s="17"/>
      <c r="J1800" s="17"/>
      <c r="K1800" s="17"/>
      <c r="L1800" s="17"/>
      <c r="M1800" s="17"/>
      <c r="N1800" s="17"/>
      <c r="O1800" s="17"/>
      <c r="P1800" s="17"/>
      <c r="Q1800" s="17"/>
      <c r="R1800" s="17"/>
      <c r="S1800" s="17"/>
      <c r="T1800" s="17"/>
      <c r="U1800" s="17"/>
      <c r="V1800" s="17"/>
      <c r="W1800" s="17"/>
      <c r="X1800" s="17"/>
      <c r="Y1800" s="17"/>
      <c r="Z1800" s="17"/>
      <c r="AA1800" s="17"/>
      <c r="AB1800" s="17"/>
      <c r="AC1800" s="17"/>
      <c r="AD1800" s="17"/>
      <c r="AE1800" s="17"/>
      <c r="AF1800" s="17"/>
      <c r="AG1800" s="17"/>
    </row>
    <row r="1801" spans="2:33" x14ac:dyDescent="0.25">
      <c r="B1801" s="17"/>
      <c r="C1801" s="17"/>
      <c r="D1801" s="17"/>
      <c r="E1801" s="17"/>
      <c r="F1801" s="17"/>
      <c r="G1801" s="17"/>
      <c r="H1801" s="17"/>
      <c r="I1801" s="17"/>
      <c r="J1801" s="17"/>
      <c r="K1801" s="17"/>
      <c r="L1801" s="17"/>
      <c r="M1801" s="17"/>
      <c r="N1801" s="17"/>
      <c r="O1801" s="17"/>
      <c r="P1801" s="17"/>
      <c r="Q1801" s="17"/>
      <c r="R1801" s="17"/>
      <c r="S1801" s="17"/>
      <c r="T1801" s="17"/>
      <c r="U1801" s="17"/>
      <c r="V1801" s="17"/>
      <c r="W1801" s="17"/>
      <c r="X1801" s="17"/>
      <c r="Y1801" s="17"/>
      <c r="Z1801" s="17"/>
      <c r="AA1801" s="17"/>
      <c r="AB1801" s="17"/>
      <c r="AC1801" s="17"/>
      <c r="AD1801" s="17"/>
      <c r="AE1801" s="17"/>
      <c r="AF1801" s="17"/>
      <c r="AG1801" s="17"/>
    </row>
    <row r="1802" spans="2:33" x14ac:dyDescent="0.25">
      <c r="B1802" s="17"/>
      <c r="C1802" s="17"/>
      <c r="D1802" s="17"/>
      <c r="E1802" s="17"/>
      <c r="F1802" s="17"/>
      <c r="G1802" s="17"/>
      <c r="H1802" s="17"/>
      <c r="I1802" s="17"/>
      <c r="J1802" s="17"/>
      <c r="K1802" s="17"/>
      <c r="L1802" s="17"/>
      <c r="M1802" s="17"/>
      <c r="N1802" s="17"/>
      <c r="O1802" s="17"/>
      <c r="P1802" s="17"/>
      <c r="Q1802" s="17"/>
      <c r="R1802" s="17"/>
      <c r="S1802" s="17"/>
      <c r="T1802" s="17"/>
      <c r="U1802" s="17"/>
      <c r="V1802" s="17"/>
      <c r="W1802" s="17"/>
      <c r="X1802" s="17"/>
      <c r="Y1802" s="17"/>
      <c r="Z1802" s="17"/>
      <c r="AA1802" s="17"/>
      <c r="AB1802" s="17"/>
      <c r="AC1802" s="17"/>
      <c r="AD1802" s="17"/>
      <c r="AE1802" s="17"/>
      <c r="AF1802" s="17"/>
      <c r="AG1802" s="17"/>
    </row>
    <row r="1803" spans="2:33" x14ac:dyDescent="0.25">
      <c r="B1803" s="17"/>
      <c r="C1803" s="17"/>
      <c r="D1803" s="17"/>
      <c r="E1803" s="17"/>
      <c r="F1803" s="17"/>
      <c r="G1803" s="17"/>
      <c r="H1803" s="17"/>
      <c r="I1803" s="17"/>
      <c r="J1803" s="17"/>
      <c r="K1803" s="17"/>
      <c r="L1803" s="17"/>
      <c r="M1803" s="17"/>
      <c r="N1803" s="17"/>
      <c r="O1803" s="17"/>
      <c r="P1803" s="17"/>
      <c r="Q1803" s="17"/>
      <c r="R1803" s="17"/>
      <c r="S1803" s="17"/>
      <c r="T1803" s="17"/>
      <c r="U1803" s="17"/>
      <c r="V1803" s="17"/>
      <c r="W1803" s="17"/>
      <c r="X1803" s="17"/>
      <c r="Y1803" s="17"/>
      <c r="Z1803" s="17"/>
      <c r="AA1803" s="17"/>
      <c r="AB1803" s="17"/>
      <c r="AC1803" s="17"/>
      <c r="AD1803" s="17"/>
      <c r="AE1803" s="17"/>
      <c r="AF1803" s="17"/>
      <c r="AG1803" s="17"/>
    </row>
    <row r="1804" spans="2:33" x14ac:dyDescent="0.25">
      <c r="B1804" s="17"/>
      <c r="C1804" s="17"/>
      <c r="D1804" s="17"/>
      <c r="E1804" s="17"/>
      <c r="F1804" s="17"/>
      <c r="G1804" s="17"/>
      <c r="H1804" s="17"/>
      <c r="I1804" s="17"/>
      <c r="J1804" s="17"/>
      <c r="K1804" s="17"/>
      <c r="L1804" s="17"/>
      <c r="M1804" s="17"/>
      <c r="N1804" s="17"/>
      <c r="O1804" s="17"/>
      <c r="P1804" s="17"/>
      <c r="Q1804" s="17"/>
      <c r="R1804" s="17"/>
      <c r="S1804" s="17"/>
      <c r="T1804" s="17"/>
      <c r="U1804" s="17"/>
      <c r="V1804" s="17"/>
      <c r="W1804" s="17"/>
      <c r="X1804" s="17"/>
      <c r="Y1804" s="17"/>
      <c r="Z1804" s="17"/>
      <c r="AA1804" s="17"/>
      <c r="AB1804" s="17"/>
      <c r="AC1804" s="17"/>
      <c r="AD1804" s="17"/>
      <c r="AE1804" s="17"/>
      <c r="AF1804" s="17"/>
      <c r="AG1804" s="17"/>
    </row>
    <row r="1805" spans="2:33" x14ac:dyDescent="0.25">
      <c r="B1805" s="17"/>
      <c r="C1805" s="17"/>
      <c r="D1805" s="17"/>
      <c r="E1805" s="17"/>
      <c r="F1805" s="17"/>
      <c r="G1805" s="17"/>
      <c r="H1805" s="17"/>
      <c r="I1805" s="17"/>
      <c r="J1805" s="17"/>
      <c r="K1805" s="17"/>
      <c r="L1805" s="17"/>
      <c r="M1805" s="17"/>
      <c r="N1805" s="17"/>
      <c r="O1805" s="17"/>
      <c r="P1805" s="17"/>
      <c r="Q1805" s="17"/>
      <c r="R1805" s="17"/>
      <c r="S1805" s="17"/>
      <c r="T1805" s="17"/>
      <c r="U1805" s="17"/>
      <c r="V1805" s="17"/>
      <c r="W1805" s="17"/>
      <c r="X1805" s="17"/>
      <c r="Y1805" s="17"/>
      <c r="Z1805" s="17"/>
      <c r="AA1805" s="17"/>
      <c r="AB1805" s="17"/>
      <c r="AC1805" s="17"/>
      <c r="AD1805" s="17"/>
      <c r="AE1805" s="17"/>
      <c r="AF1805" s="17"/>
      <c r="AG1805" s="17"/>
    </row>
    <row r="1806" spans="2:33" x14ac:dyDescent="0.25">
      <c r="B1806" s="17"/>
      <c r="C1806" s="17"/>
      <c r="D1806" s="17"/>
      <c r="E1806" s="17"/>
      <c r="F1806" s="17"/>
      <c r="G1806" s="17"/>
      <c r="H1806" s="17"/>
      <c r="I1806" s="17"/>
      <c r="J1806" s="17"/>
      <c r="K1806" s="17"/>
      <c r="L1806" s="17"/>
      <c r="M1806" s="17"/>
      <c r="N1806" s="17"/>
      <c r="O1806" s="17"/>
      <c r="P1806" s="17"/>
      <c r="Q1806" s="17"/>
      <c r="R1806" s="17"/>
      <c r="S1806" s="17"/>
      <c r="T1806" s="17"/>
      <c r="U1806" s="17"/>
      <c r="V1806" s="17"/>
      <c r="W1806" s="17"/>
      <c r="X1806" s="17"/>
      <c r="Y1806" s="17"/>
      <c r="Z1806" s="17"/>
      <c r="AA1806" s="17"/>
      <c r="AB1806" s="17"/>
      <c r="AC1806" s="17"/>
      <c r="AD1806" s="17"/>
      <c r="AE1806" s="17"/>
      <c r="AF1806" s="17"/>
      <c r="AG1806" s="17"/>
    </row>
    <row r="1807" spans="2:33" x14ac:dyDescent="0.25">
      <c r="B1807" s="17"/>
      <c r="C1807" s="17"/>
      <c r="D1807" s="17"/>
      <c r="E1807" s="17"/>
      <c r="F1807" s="17"/>
      <c r="G1807" s="17"/>
      <c r="H1807" s="17"/>
      <c r="I1807" s="17"/>
      <c r="J1807" s="17"/>
      <c r="K1807" s="17"/>
      <c r="L1807" s="17"/>
      <c r="M1807" s="17"/>
      <c r="N1807" s="17"/>
      <c r="O1807" s="17"/>
      <c r="P1807" s="17"/>
      <c r="Q1807" s="17"/>
      <c r="R1807" s="17"/>
      <c r="S1807" s="17"/>
      <c r="T1807" s="17"/>
      <c r="U1807" s="17"/>
      <c r="V1807" s="17"/>
      <c r="W1807" s="17"/>
      <c r="X1807" s="17"/>
      <c r="Y1807" s="17"/>
      <c r="Z1807" s="17"/>
      <c r="AA1807" s="17"/>
      <c r="AB1807" s="17"/>
      <c r="AC1807" s="17"/>
      <c r="AD1807" s="17"/>
      <c r="AE1807" s="17"/>
      <c r="AF1807" s="17"/>
      <c r="AG1807" s="17"/>
    </row>
    <row r="1808" spans="2:33" x14ac:dyDescent="0.25">
      <c r="B1808" s="17"/>
      <c r="C1808" s="17"/>
      <c r="D1808" s="17"/>
      <c r="E1808" s="17"/>
      <c r="F1808" s="17"/>
      <c r="G1808" s="17"/>
      <c r="H1808" s="17"/>
      <c r="I1808" s="17"/>
      <c r="J1808" s="17"/>
      <c r="K1808" s="17"/>
      <c r="L1808" s="17"/>
      <c r="M1808" s="17"/>
      <c r="N1808" s="17"/>
      <c r="O1808" s="17"/>
      <c r="P1808" s="17"/>
      <c r="Q1808" s="17"/>
      <c r="R1808" s="17"/>
      <c r="S1808" s="17"/>
      <c r="T1808" s="17"/>
      <c r="U1808" s="17"/>
      <c r="V1808" s="17"/>
      <c r="W1808" s="17"/>
      <c r="X1808" s="17"/>
      <c r="Y1808" s="17"/>
      <c r="Z1808" s="17"/>
      <c r="AA1808" s="17"/>
      <c r="AB1808" s="17"/>
      <c r="AC1808" s="17"/>
      <c r="AD1808" s="17"/>
      <c r="AE1808" s="17"/>
      <c r="AF1808" s="17"/>
      <c r="AG1808" s="17"/>
    </row>
    <row r="1809" spans="2:33" x14ac:dyDescent="0.25">
      <c r="B1809" s="17"/>
      <c r="C1809" s="17"/>
      <c r="D1809" s="17"/>
      <c r="E1809" s="17"/>
      <c r="F1809" s="17"/>
      <c r="G1809" s="17"/>
      <c r="H1809" s="17"/>
      <c r="I1809" s="17"/>
      <c r="J1809" s="17"/>
      <c r="K1809" s="17"/>
      <c r="L1809" s="17"/>
      <c r="M1809" s="17"/>
      <c r="N1809" s="17"/>
      <c r="O1809" s="17"/>
      <c r="P1809" s="17"/>
      <c r="Q1809" s="17"/>
      <c r="R1809" s="17"/>
      <c r="S1809" s="17"/>
      <c r="T1809" s="17"/>
      <c r="U1809" s="17"/>
      <c r="V1809" s="17"/>
      <c r="W1809" s="17"/>
      <c r="X1809" s="17"/>
      <c r="Y1809" s="17"/>
      <c r="Z1809" s="17"/>
      <c r="AA1809" s="17"/>
      <c r="AB1809" s="17"/>
      <c r="AC1809" s="17"/>
      <c r="AD1809" s="17"/>
      <c r="AE1809" s="17"/>
      <c r="AF1809" s="17"/>
      <c r="AG1809" s="17"/>
    </row>
    <row r="1810" spans="2:33" x14ac:dyDescent="0.25">
      <c r="B1810" s="17"/>
      <c r="C1810" s="17"/>
      <c r="D1810" s="17"/>
      <c r="E1810" s="17"/>
      <c r="F1810" s="17"/>
      <c r="G1810" s="17"/>
      <c r="H1810" s="17"/>
      <c r="I1810" s="17"/>
      <c r="J1810" s="17"/>
      <c r="K1810" s="17"/>
      <c r="L1810" s="17"/>
      <c r="M1810" s="17"/>
      <c r="N1810" s="17"/>
      <c r="O1810" s="17"/>
      <c r="P1810" s="17"/>
      <c r="Q1810" s="17"/>
      <c r="R1810" s="17"/>
      <c r="S1810" s="17"/>
      <c r="T1810" s="17"/>
      <c r="U1810" s="17"/>
      <c r="V1810" s="17"/>
      <c r="W1810" s="17"/>
      <c r="X1810" s="17"/>
      <c r="Y1810" s="17"/>
      <c r="Z1810" s="17"/>
      <c r="AA1810" s="17"/>
      <c r="AB1810" s="17"/>
      <c r="AC1810" s="17"/>
      <c r="AD1810" s="17"/>
      <c r="AE1810" s="17"/>
      <c r="AF1810" s="17"/>
      <c r="AG1810" s="17"/>
    </row>
    <row r="1811" spans="2:33" x14ac:dyDescent="0.25">
      <c r="B1811" s="17"/>
      <c r="C1811" s="17"/>
      <c r="D1811" s="17"/>
      <c r="E1811" s="17"/>
      <c r="F1811" s="17"/>
      <c r="G1811" s="17"/>
      <c r="H1811" s="17"/>
      <c r="I1811" s="17"/>
      <c r="J1811" s="17"/>
      <c r="K1811" s="17"/>
      <c r="L1811" s="17"/>
      <c r="M1811" s="17"/>
      <c r="N1811" s="17"/>
      <c r="O1811" s="17"/>
      <c r="P1811" s="17"/>
      <c r="Q1811" s="17"/>
      <c r="R1811" s="17"/>
      <c r="S1811" s="17"/>
      <c r="T1811" s="17"/>
      <c r="U1811" s="17"/>
      <c r="V1811" s="17"/>
      <c r="W1811" s="17"/>
      <c r="X1811" s="17"/>
      <c r="Y1811" s="17"/>
      <c r="Z1811" s="17"/>
      <c r="AA1811" s="17"/>
      <c r="AB1811" s="17"/>
      <c r="AC1811" s="17"/>
      <c r="AD1811" s="17"/>
      <c r="AE1811" s="17"/>
      <c r="AF1811" s="17"/>
      <c r="AG1811" s="17"/>
    </row>
    <row r="1812" spans="2:33" x14ac:dyDescent="0.25">
      <c r="B1812" s="17"/>
      <c r="C1812" s="17"/>
      <c r="D1812" s="17"/>
      <c r="E1812" s="17"/>
      <c r="F1812" s="17"/>
      <c r="G1812" s="17"/>
      <c r="H1812" s="17"/>
      <c r="I1812" s="17"/>
      <c r="J1812" s="17"/>
      <c r="K1812" s="17"/>
      <c r="L1812" s="17"/>
      <c r="M1812" s="17"/>
      <c r="N1812" s="17"/>
      <c r="O1812" s="17"/>
      <c r="P1812" s="17"/>
      <c r="Q1812" s="17"/>
      <c r="R1812" s="17"/>
      <c r="S1812" s="17"/>
      <c r="T1812" s="17"/>
      <c r="U1812" s="17"/>
      <c r="V1812" s="17"/>
      <c r="W1812" s="17"/>
      <c r="X1812" s="17"/>
      <c r="Y1812" s="17"/>
      <c r="Z1812" s="17"/>
      <c r="AA1812" s="17"/>
      <c r="AB1812" s="17"/>
      <c r="AC1812" s="17"/>
      <c r="AD1812" s="17"/>
      <c r="AE1812" s="17"/>
      <c r="AF1812" s="17"/>
      <c r="AG1812" s="17"/>
    </row>
    <row r="1813" spans="2:33" x14ac:dyDescent="0.25">
      <c r="B1813" s="17"/>
      <c r="C1813" s="17"/>
      <c r="D1813" s="17"/>
      <c r="E1813" s="17"/>
      <c r="F1813" s="17"/>
      <c r="G1813" s="17"/>
      <c r="H1813" s="17"/>
      <c r="I1813" s="17"/>
      <c r="J1813" s="17"/>
      <c r="K1813" s="17"/>
      <c r="L1813" s="17"/>
      <c r="M1813" s="17"/>
      <c r="N1813" s="17"/>
      <c r="O1813" s="17"/>
      <c r="P1813" s="17"/>
      <c r="Q1813" s="17"/>
      <c r="R1813" s="17"/>
      <c r="S1813" s="17"/>
      <c r="T1813" s="17"/>
      <c r="U1813" s="17"/>
      <c r="V1813" s="17"/>
      <c r="W1813" s="17"/>
      <c r="X1813" s="17"/>
      <c r="Y1813" s="17"/>
      <c r="Z1813" s="17"/>
      <c r="AA1813" s="17"/>
      <c r="AB1813" s="17"/>
      <c r="AC1813" s="17"/>
      <c r="AD1813" s="17"/>
      <c r="AE1813" s="17"/>
      <c r="AF1813" s="17"/>
      <c r="AG1813" s="17"/>
    </row>
    <row r="1814" spans="2:33" x14ac:dyDescent="0.25">
      <c r="B1814" s="17"/>
      <c r="C1814" s="17"/>
      <c r="D1814" s="17"/>
      <c r="E1814" s="17"/>
      <c r="F1814" s="17"/>
      <c r="G1814" s="17"/>
      <c r="H1814" s="17"/>
      <c r="I1814" s="17"/>
      <c r="J1814" s="17"/>
      <c r="K1814" s="17"/>
      <c r="L1814" s="17"/>
      <c r="M1814" s="17"/>
      <c r="N1814" s="17"/>
      <c r="O1814" s="17"/>
      <c r="P1814" s="17"/>
      <c r="Q1814" s="17"/>
      <c r="R1814" s="17"/>
      <c r="S1814" s="17"/>
      <c r="T1814" s="17"/>
      <c r="U1814" s="17"/>
      <c r="V1814" s="17"/>
      <c r="W1814" s="17"/>
      <c r="X1814" s="17"/>
      <c r="Y1814" s="17"/>
      <c r="Z1814" s="17"/>
      <c r="AA1814" s="17"/>
      <c r="AB1814" s="17"/>
      <c r="AC1814" s="17"/>
      <c r="AD1814" s="17"/>
      <c r="AE1814" s="17"/>
      <c r="AF1814" s="17"/>
      <c r="AG1814" s="17"/>
    </row>
    <row r="1815" spans="2:33" x14ac:dyDescent="0.25">
      <c r="B1815" s="17"/>
      <c r="C1815" s="17"/>
      <c r="D1815" s="17"/>
      <c r="E1815" s="17"/>
      <c r="F1815" s="17"/>
      <c r="G1815" s="17"/>
      <c r="H1815" s="17"/>
      <c r="I1815" s="17"/>
      <c r="J1815" s="17"/>
      <c r="K1815" s="17"/>
      <c r="L1815" s="17"/>
      <c r="M1815" s="17"/>
      <c r="N1815" s="17"/>
      <c r="O1815" s="17"/>
      <c r="P1815" s="17"/>
      <c r="Q1815" s="17"/>
      <c r="R1815" s="17"/>
      <c r="S1815" s="17"/>
      <c r="T1815" s="17"/>
      <c r="U1815" s="17"/>
      <c r="V1815" s="17"/>
      <c r="W1815" s="17"/>
      <c r="X1815" s="17"/>
      <c r="Y1815" s="17"/>
      <c r="Z1815" s="17"/>
      <c r="AA1815" s="17"/>
      <c r="AB1815" s="17"/>
      <c r="AC1815" s="17"/>
      <c r="AD1815" s="17"/>
      <c r="AE1815" s="17"/>
      <c r="AF1815" s="17"/>
      <c r="AG1815" s="17"/>
    </row>
    <row r="1816" spans="2:33" x14ac:dyDescent="0.25">
      <c r="B1816" s="17"/>
      <c r="C1816" s="17"/>
      <c r="D1816" s="17"/>
      <c r="E1816" s="17"/>
      <c r="F1816" s="17"/>
      <c r="G1816" s="17"/>
      <c r="H1816" s="17"/>
      <c r="I1816" s="17"/>
      <c r="J1816" s="17"/>
      <c r="K1816" s="17"/>
      <c r="L1816" s="17"/>
      <c r="M1816" s="17"/>
      <c r="N1816" s="17"/>
      <c r="O1816" s="17"/>
      <c r="P1816" s="17"/>
      <c r="Q1816" s="17"/>
      <c r="R1816" s="17"/>
      <c r="S1816" s="17"/>
      <c r="T1816" s="17"/>
      <c r="U1816" s="17"/>
      <c r="V1816" s="17"/>
      <c r="W1816" s="17"/>
      <c r="X1816" s="17"/>
      <c r="Y1816" s="17"/>
      <c r="Z1816" s="17"/>
      <c r="AA1816" s="17"/>
      <c r="AB1816" s="17"/>
      <c r="AC1816" s="17"/>
      <c r="AD1816" s="17"/>
      <c r="AE1816" s="17"/>
      <c r="AF1816" s="17"/>
      <c r="AG1816" s="17"/>
    </row>
    <row r="1817" spans="2:33" x14ac:dyDescent="0.25">
      <c r="B1817" s="17"/>
      <c r="C1817" s="17"/>
      <c r="D1817" s="17"/>
      <c r="E1817" s="17"/>
      <c r="F1817" s="17"/>
      <c r="G1817" s="17"/>
      <c r="H1817" s="17"/>
      <c r="I1817" s="17"/>
      <c r="J1817" s="17"/>
      <c r="K1817" s="17"/>
      <c r="L1817" s="17"/>
      <c r="M1817" s="17"/>
      <c r="N1817" s="17"/>
      <c r="O1817" s="17"/>
      <c r="P1817" s="17"/>
      <c r="Q1817" s="17"/>
      <c r="R1817" s="17"/>
      <c r="S1817" s="17"/>
      <c r="T1817" s="17"/>
      <c r="U1817" s="17"/>
      <c r="V1817" s="17"/>
      <c r="W1817" s="17"/>
      <c r="X1817" s="17"/>
      <c r="Y1817" s="17"/>
      <c r="Z1817" s="17"/>
      <c r="AA1817" s="17"/>
      <c r="AB1817" s="17"/>
      <c r="AC1817" s="17"/>
      <c r="AD1817" s="17"/>
      <c r="AE1817" s="17"/>
      <c r="AF1817" s="17"/>
      <c r="AG1817" s="17"/>
    </row>
    <row r="1818" spans="2:33" x14ac:dyDescent="0.25">
      <c r="B1818" s="17"/>
      <c r="C1818" s="17"/>
      <c r="D1818" s="17"/>
      <c r="E1818" s="17"/>
      <c r="F1818" s="17"/>
      <c r="G1818" s="17"/>
      <c r="H1818" s="17"/>
      <c r="I1818" s="17"/>
      <c r="J1818" s="17"/>
      <c r="K1818" s="17"/>
      <c r="L1818" s="17"/>
      <c r="M1818" s="17"/>
      <c r="N1818" s="17"/>
      <c r="O1818" s="17"/>
      <c r="P1818" s="17"/>
      <c r="Q1818" s="17"/>
      <c r="R1818" s="17"/>
      <c r="S1818" s="17"/>
      <c r="T1818" s="17"/>
      <c r="U1818" s="17"/>
      <c r="V1818" s="17"/>
      <c r="W1818" s="17"/>
      <c r="X1818" s="17"/>
      <c r="Y1818" s="17"/>
      <c r="Z1818" s="17"/>
      <c r="AA1818" s="17"/>
      <c r="AB1818" s="17"/>
      <c r="AC1818" s="17"/>
      <c r="AD1818" s="17"/>
      <c r="AE1818" s="17"/>
      <c r="AF1818" s="17"/>
      <c r="AG1818" s="17"/>
    </row>
    <row r="1819" spans="2:33" x14ac:dyDescent="0.25">
      <c r="B1819" s="17"/>
      <c r="C1819" s="17"/>
      <c r="D1819" s="17"/>
      <c r="E1819" s="17"/>
      <c r="F1819" s="17"/>
      <c r="G1819" s="17"/>
      <c r="H1819" s="17"/>
      <c r="I1819" s="17"/>
      <c r="J1819" s="17"/>
      <c r="K1819" s="17"/>
      <c r="L1819" s="17"/>
      <c r="M1819" s="17"/>
      <c r="N1819" s="17"/>
      <c r="O1819" s="17"/>
      <c r="P1819" s="17"/>
      <c r="Q1819" s="17"/>
      <c r="R1819" s="17"/>
      <c r="S1819" s="17"/>
      <c r="T1819" s="17"/>
      <c r="U1819" s="17"/>
      <c r="V1819" s="17"/>
      <c r="W1819" s="17"/>
      <c r="X1819" s="17"/>
      <c r="Y1819" s="17"/>
      <c r="Z1819" s="17"/>
      <c r="AA1819" s="17"/>
      <c r="AB1819" s="17"/>
      <c r="AC1819" s="17"/>
      <c r="AD1819" s="17"/>
      <c r="AE1819" s="17"/>
      <c r="AF1819" s="17"/>
      <c r="AG1819" s="17"/>
    </row>
    <row r="1820" spans="2:33" x14ac:dyDescent="0.25">
      <c r="B1820" s="17"/>
      <c r="C1820" s="17"/>
      <c r="D1820" s="17"/>
      <c r="E1820" s="17"/>
      <c r="F1820" s="17"/>
      <c r="G1820" s="17"/>
      <c r="H1820" s="17"/>
      <c r="I1820" s="17"/>
      <c r="J1820" s="17"/>
      <c r="K1820" s="17"/>
      <c r="L1820" s="17"/>
      <c r="M1820" s="17"/>
      <c r="N1820" s="17"/>
      <c r="O1820" s="17"/>
      <c r="P1820" s="17"/>
      <c r="Q1820" s="17"/>
      <c r="R1820" s="17"/>
      <c r="S1820" s="17"/>
      <c r="T1820" s="17"/>
      <c r="U1820" s="17"/>
      <c r="V1820" s="17"/>
      <c r="W1820" s="17"/>
      <c r="X1820" s="17"/>
      <c r="Y1820" s="17"/>
      <c r="Z1820" s="17"/>
      <c r="AA1820" s="17"/>
      <c r="AB1820" s="17"/>
      <c r="AC1820" s="17"/>
      <c r="AD1820" s="17"/>
      <c r="AE1820" s="17"/>
      <c r="AF1820" s="17"/>
      <c r="AG1820" s="17"/>
    </row>
    <row r="1821" spans="2:33" x14ac:dyDescent="0.25">
      <c r="B1821" s="17"/>
      <c r="C1821" s="17"/>
      <c r="D1821" s="17"/>
      <c r="E1821" s="17"/>
      <c r="F1821" s="17"/>
      <c r="G1821" s="17"/>
      <c r="H1821" s="17"/>
      <c r="I1821" s="17"/>
      <c r="J1821" s="17"/>
      <c r="K1821" s="17"/>
      <c r="L1821" s="17"/>
      <c r="M1821" s="17"/>
      <c r="N1821" s="17"/>
      <c r="O1821" s="17"/>
      <c r="P1821" s="17"/>
      <c r="Q1821" s="17"/>
      <c r="R1821" s="17"/>
      <c r="S1821" s="17"/>
      <c r="T1821" s="17"/>
      <c r="U1821" s="17"/>
      <c r="V1821" s="17"/>
      <c r="W1821" s="17"/>
      <c r="X1821" s="17"/>
      <c r="Y1821" s="17"/>
      <c r="Z1821" s="17"/>
      <c r="AA1821" s="17"/>
      <c r="AB1821" s="17"/>
      <c r="AC1821" s="17"/>
      <c r="AD1821" s="17"/>
      <c r="AE1821" s="17"/>
      <c r="AF1821" s="17"/>
      <c r="AG1821" s="17"/>
    </row>
    <row r="1822" spans="2:33" x14ac:dyDescent="0.25">
      <c r="B1822" s="17"/>
      <c r="C1822" s="17"/>
      <c r="D1822" s="17"/>
      <c r="E1822" s="17"/>
      <c r="F1822" s="17"/>
      <c r="G1822" s="17"/>
      <c r="H1822" s="17"/>
      <c r="I1822" s="17"/>
      <c r="J1822" s="17"/>
      <c r="K1822" s="17"/>
      <c r="L1822" s="17"/>
      <c r="M1822" s="17"/>
      <c r="N1822" s="17"/>
      <c r="O1822" s="17"/>
      <c r="P1822" s="17"/>
      <c r="Q1822" s="17"/>
      <c r="R1822" s="17"/>
      <c r="S1822" s="17"/>
      <c r="T1822" s="17"/>
      <c r="U1822" s="17"/>
      <c r="V1822" s="17"/>
      <c r="W1822" s="17"/>
      <c r="X1822" s="17"/>
      <c r="Y1822" s="17"/>
      <c r="Z1822" s="17"/>
      <c r="AA1822" s="17"/>
      <c r="AB1822" s="17"/>
      <c r="AC1822" s="17"/>
      <c r="AD1822" s="17"/>
      <c r="AE1822" s="17"/>
      <c r="AF1822" s="17"/>
      <c r="AG1822" s="17"/>
    </row>
    <row r="1823" spans="2:33" x14ac:dyDescent="0.25">
      <c r="B1823" s="17"/>
      <c r="C1823" s="17"/>
      <c r="D1823" s="17"/>
      <c r="E1823" s="17"/>
      <c r="F1823" s="17"/>
      <c r="G1823" s="17"/>
      <c r="H1823" s="17"/>
      <c r="I1823" s="17"/>
      <c r="J1823" s="17"/>
      <c r="K1823" s="17"/>
      <c r="L1823" s="17"/>
      <c r="M1823" s="17"/>
      <c r="N1823" s="17"/>
      <c r="O1823" s="17"/>
      <c r="P1823" s="17"/>
      <c r="Q1823" s="17"/>
      <c r="R1823" s="17"/>
      <c r="S1823" s="17"/>
      <c r="T1823" s="17"/>
      <c r="U1823" s="17"/>
      <c r="V1823" s="17"/>
      <c r="W1823" s="17"/>
      <c r="X1823" s="17"/>
      <c r="Y1823" s="17"/>
      <c r="Z1823" s="17"/>
      <c r="AA1823" s="17"/>
      <c r="AB1823" s="17"/>
      <c r="AC1823" s="17"/>
      <c r="AD1823" s="17"/>
      <c r="AE1823" s="17"/>
      <c r="AF1823" s="17"/>
      <c r="AG1823" s="17"/>
    </row>
    <row r="1824" spans="2:33" x14ac:dyDescent="0.25">
      <c r="B1824" s="17"/>
      <c r="C1824" s="17"/>
      <c r="D1824" s="17"/>
      <c r="E1824" s="17"/>
      <c r="F1824" s="17"/>
      <c r="G1824" s="17"/>
      <c r="H1824" s="17"/>
      <c r="I1824" s="17"/>
      <c r="J1824" s="17"/>
      <c r="K1824" s="17"/>
      <c r="L1824" s="17"/>
      <c r="M1824" s="17"/>
      <c r="N1824" s="17"/>
      <c r="O1824" s="17"/>
      <c r="P1824" s="17"/>
      <c r="Q1824" s="17"/>
      <c r="R1824" s="17"/>
      <c r="S1824" s="17"/>
      <c r="T1824" s="17"/>
      <c r="U1824" s="17"/>
      <c r="V1824" s="17"/>
      <c r="W1824" s="17"/>
      <c r="X1824" s="17"/>
      <c r="Y1824" s="17"/>
      <c r="Z1824" s="17"/>
      <c r="AA1824" s="17"/>
      <c r="AB1824" s="17"/>
      <c r="AC1824" s="17"/>
      <c r="AD1824" s="17"/>
      <c r="AE1824" s="17"/>
      <c r="AF1824" s="17"/>
      <c r="AG1824" s="17"/>
    </row>
    <row r="1825" spans="2:33" x14ac:dyDescent="0.25">
      <c r="B1825" s="17"/>
      <c r="C1825" s="17"/>
      <c r="D1825" s="17"/>
      <c r="E1825" s="17"/>
      <c r="F1825" s="17"/>
      <c r="G1825" s="17"/>
      <c r="H1825" s="17"/>
      <c r="I1825" s="17"/>
      <c r="J1825" s="17"/>
      <c r="K1825" s="17"/>
      <c r="L1825" s="17"/>
      <c r="M1825" s="17"/>
      <c r="N1825" s="17"/>
      <c r="O1825" s="17"/>
      <c r="P1825" s="17"/>
      <c r="Q1825" s="17"/>
      <c r="R1825" s="17"/>
      <c r="S1825" s="17"/>
      <c r="T1825" s="17"/>
      <c r="U1825" s="17"/>
      <c r="V1825" s="17"/>
      <c r="W1825" s="17"/>
      <c r="X1825" s="17"/>
      <c r="Y1825" s="17"/>
      <c r="Z1825" s="17"/>
      <c r="AA1825" s="17"/>
      <c r="AB1825" s="17"/>
      <c r="AC1825" s="17"/>
      <c r="AD1825" s="17"/>
      <c r="AE1825" s="17"/>
      <c r="AF1825" s="17"/>
      <c r="AG1825" s="17"/>
    </row>
    <row r="1826" spans="2:33" x14ac:dyDescent="0.25">
      <c r="B1826" s="17"/>
      <c r="C1826" s="17"/>
      <c r="D1826" s="17"/>
      <c r="E1826" s="17"/>
      <c r="F1826" s="17"/>
      <c r="G1826" s="17"/>
      <c r="H1826" s="17"/>
      <c r="I1826" s="17"/>
      <c r="J1826" s="17"/>
      <c r="K1826" s="17"/>
      <c r="L1826" s="17"/>
      <c r="M1826" s="17"/>
      <c r="N1826" s="17"/>
      <c r="O1826" s="17"/>
      <c r="P1826" s="17"/>
      <c r="Q1826" s="17"/>
      <c r="R1826" s="17"/>
      <c r="S1826" s="17"/>
      <c r="T1826" s="17"/>
      <c r="U1826" s="17"/>
      <c r="V1826" s="17"/>
      <c r="W1826" s="17"/>
      <c r="X1826" s="17"/>
      <c r="Y1826" s="17"/>
      <c r="Z1826" s="17"/>
      <c r="AA1826" s="17"/>
      <c r="AB1826" s="17"/>
      <c r="AC1826" s="17"/>
      <c r="AD1826" s="17"/>
      <c r="AE1826" s="17"/>
      <c r="AF1826" s="17"/>
      <c r="AG1826" s="17"/>
    </row>
    <row r="1827" spans="2:33" x14ac:dyDescent="0.25">
      <c r="B1827" s="17"/>
      <c r="C1827" s="17"/>
      <c r="D1827" s="17"/>
      <c r="E1827" s="17"/>
      <c r="F1827" s="17"/>
      <c r="G1827" s="17"/>
      <c r="H1827" s="17"/>
      <c r="I1827" s="17"/>
      <c r="J1827" s="17"/>
      <c r="K1827" s="17"/>
      <c r="L1827" s="17"/>
      <c r="M1827" s="17"/>
      <c r="N1827" s="17"/>
      <c r="O1827" s="17"/>
      <c r="P1827" s="17"/>
      <c r="Q1827" s="17"/>
      <c r="R1827" s="17"/>
      <c r="S1827" s="17"/>
      <c r="T1827" s="17"/>
      <c r="U1827" s="17"/>
      <c r="V1827" s="17"/>
      <c r="W1827" s="17"/>
      <c r="X1827" s="17"/>
      <c r="Y1827" s="17"/>
      <c r="Z1827" s="17"/>
      <c r="AA1827" s="17"/>
      <c r="AB1827" s="17"/>
      <c r="AC1827" s="17"/>
      <c r="AD1827" s="17"/>
      <c r="AE1827" s="17"/>
      <c r="AF1827" s="17"/>
      <c r="AG1827" s="17"/>
    </row>
    <row r="1828" spans="2:33" x14ac:dyDescent="0.25">
      <c r="B1828" s="17"/>
      <c r="C1828" s="17"/>
      <c r="D1828" s="17"/>
      <c r="E1828" s="17"/>
      <c r="F1828" s="17"/>
      <c r="G1828" s="17"/>
      <c r="H1828" s="17"/>
      <c r="I1828" s="17"/>
      <c r="J1828" s="17"/>
      <c r="K1828" s="17"/>
      <c r="L1828" s="17"/>
      <c r="M1828" s="17"/>
      <c r="N1828" s="17"/>
      <c r="O1828" s="17"/>
      <c r="P1828" s="17"/>
      <c r="Q1828" s="17"/>
      <c r="R1828" s="17"/>
      <c r="S1828" s="17"/>
      <c r="T1828" s="17"/>
      <c r="U1828" s="17"/>
      <c r="V1828" s="17"/>
      <c r="W1828" s="17"/>
      <c r="X1828" s="17"/>
      <c r="Y1828" s="17"/>
      <c r="Z1828" s="17"/>
      <c r="AA1828" s="17"/>
      <c r="AB1828" s="17"/>
      <c r="AC1828" s="17"/>
      <c r="AD1828" s="17"/>
      <c r="AE1828" s="17"/>
      <c r="AF1828" s="17"/>
      <c r="AG1828" s="17"/>
    </row>
    <row r="1829" spans="2:33" x14ac:dyDescent="0.25">
      <c r="B1829" s="17"/>
      <c r="C1829" s="17"/>
      <c r="D1829" s="17"/>
      <c r="E1829" s="17"/>
      <c r="F1829" s="17"/>
      <c r="G1829" s="17"/>
      <c r="H1829" s="17"/>
      <c r="I1829" s="17"/>
      <c r="J1829" s="17"/>
      <c r="K1829" s="17"/>
      <c r="L1829" s="17"/>
      <c r="M1829" s="17"/>
      <c r="N1829" s="17"/>
      <c r="O1829" s="17"/>
      <c r="P1829" s="17"/>
      <c r="Q1829" s="17"/>
      <c r="R1829" s="17"/>
      <c r="S1829" s="17"/>
      <c r="T1829" s="17"/>
      <c r="U1829" s="17"/>
      <c r="V1829" s="17"/>
      <c r="W1829" s="17"/>
      <c r="X1829" s="17"/>
      <c r="Y1829" s="17"/>
      <c r="Z1829" s="17"/>
      <c r="AA1829" s="17"/>
      <c r="AB1829" s="17"/>
      <c r="AC1829" s="17"/>
      <c r="AD1829" s="17"/>
      <c r="AE1829" s="17"/>
      <c r="AF1829" s="17"/>
      <c r="AG1829" s="17"/>
    </row>
    <row r="1830" spans="2:33" x14ac:dyDescent="0.25">
      <c r="B1830" s="17"/>
      <c r="C1830" s="17"/>
      <c r="D1830" s="17"/>
      <c r="E1830" s="17"/>
      <c r="F1830" s="17"/>
      <c r="G1830" s="17"/>
      <c r="H1830" s="17"/>
      <c r="I1830" s="17"/>
      <c r="J1830" s="17"/>
      <c r="K1830" s="17"/>
      <c r="L1830" s="17"/>
      <c r="M1830" s="17"/>
      <c r="N1830" s="17"/>
      <c r="O1830" s="17"/>
      <c r="P1830" s="17"/>
      <c r="Q1830" s="17"/>
      <c r="R1830" s="17"/>
      <c r="S1830" s="17"/>
      <c r="T1830" s="17"/>
      <c r="U1830" s="17"/>
      <c r="V1830" s="17"/>
      <c r="W1830" s="17"/>
      <c r="X1830" s="17"/>
      <c r="Y1830" s="17"/>
      <c r="Z1830" s="17"/>
      <c r="AA1830" s="17"/>
      <c r="AB1830" s="17"/>
      <c r="AC1830" s="17"/>
      <c r="AD1830" s="17"/>
      <c r="AE1830" s="17"/>
      <c r="AF1830" s="17"/>
      <c r="AG1830" s="17"/>
    </row>
    <row r="1831" spans="2:33" x14ac:dyDescent="0.25">
      <c r="B1831" s="17"/>
      <c r="C1831" s="17"/>
      <c r="D1831" s="17"/>
      <c r="E1831" s="17"/>
      <c r="F1831" s="17"/>
      <c r="G1831" s="17"/>
      <c r="H1831" s="17"/>
      <c r="I1831" s="17"/>
      <c r="J1831" s="17"/>
      <c r="K1831" s="17"/>
      <c r="L1831" s="17"/>
      <c r="M1831" s="17"/>
      <c r="N1831" s="17"/>
      <c r="O1831" s="17"/>
      <c r="P1831" s="17"/>
      <c r="Q1831" s="17"/>
      <c r="R1831" s="17"/>
      <c r="S1831" s="17"/>
      <c r="T1831" s="17"/>
      <c r="U1831" s="17"/>
      <c r="V1831" s="17"/>
      <c r="W1831" s="17"/>
      <c r="X1831" s="17"/>
      <c r="Y1831" s="17"/>
      <c r="Z1831" s="17"/>
      <c r="AA1831" s="17"/>
      <c r="AB1831" s="17"/>
      <c r="AC1831" s="17"/>
      <c r="AD1831" s="17"/>
      <c r="AE1831" s="17"/>
      <c r="AF1831" s="17"/>
      <c r="AG1831" s="17"/>
    </row>
    <row r="1832" spans="2:33" x14ac:dyDescent="0.25">
      <c r="B1832" s="17"/>
      <c r="C1832" s="17"/>
      <c r="D1832" s="17"/>
      <c r="E1832" s="17"/>
      <c r="F1832" s="17"/>
      <c r="G1832" s="17"/>
      <c r="H1832" s="17"/>
      <c r="I1832" s="17"/>
      <c r="J1832" s="17"/>
      <c r="K1832" s="17"/>
      <c r="L1832" s="17"/>
      <c r="M1832" s="17"/>
      <c r="N1832" s="17"/>
      <c r="O1832" s="17"/>
      <c r="P1832" s="17"/>
      <c r="Q1832" s="17"/>
      <c r="R1832" s="17"/>
      <c r="S1832" s="17"/>
      <c r="T1832" s="17"/>
      <c r="U1832" s="17"/>
      <c r="V1832" s="17"/>
      <c r="W1832" s="17"/>
      <c r="X1832" s="17"/>
      <c r="Y1832" s="17"/>
      <c r="Z1832" s="17"/>
      <c r="AA1832" s="17"/>
      <c r="AB1832" s="17"/>
      <c r="AC1832" s="17"/>
      <c r="AD1832" s="17"/>
      <c r="AE1832" s="17"/>
      <c r="AF1832" s="17"/>
      <c r="AG1832" s="17"/>
    </row>
    <row r="1833" spans="2:33" x14ac:dyDescent="0.25">
      <c r="B1833" s="17"/>
      <c r="C1833" s="17"/>
      <c r="D1833" s="17"/>
      <c r="E1833" s="17"/>
      <c r="F1833" s="17"/>
      <c r="G1833" s="17"/>
      <c r="H1833" s="17"/>
      <c r="I1833" s="17"/>
      <c r="J1833" s="17"/>
      <c r="K1833" s="17"/>
      <c r="L1833" s="17"/>
      <c r="M1833" s="17"/>
      <c r="N1833" s="17"/>
      <c r="O1833" s="17"/>
      <c r="P1833" s="17"/>
      <c r="Q1833" s="17"/>
      <c r="R1833" s="17"/>
      <c r="S1833" s="17"/>
      <c r="T1833" s="17"/>
      <c r="U1833" s="17"/>
      <c r="V1833" s="17"/>
      <c r="W1833" s="17"/>
      <c r="X1833" s="17"/>
      <c r="Y1833" s="17"/>
      <c r="Z1833" s="17"/>
      <c r="AA1833" s="17"/>
      <c r="AB1833" s="17"/>
      <c r="AC1833" s="17"/>
      <c r="AD1833" s="17"/>
      <c r="AE1833" s="17"/>
      <c r="AF1833" s="17"/>
      <c r="AG1833" s="17"/>
    </row>
    <row r="1834" spans="2:33" x14ac:dyDescent="0.25">
      <c r="B1834" s="17"/>
      <c r="C1834" s="17"/>
      <c r="D1834" s="17"/>
      <c r="E1834" s="17"/>
      <c r="F1834" s="17"/>
      <c r="G1834" s="17"/>
      <c r="H1834" s="17"/>
      <c r="I1834" s="17"/>
      <c r="J1834" s="17"/>
      <c r="K1834" s="17"/>
      <c r="L1834" s="17"/>
      <c r="M1834" s="17"/>
      <c r="N1834" s="17"/>
      <c r="O1834" s="17"/>
      <c r="P1834" s="17"/>
      <c r="Q1834" s="17"/>
      <c r="R1834" s="17"/>
      <c r="S1834" s="17"/>
      <c r="T1834" s="17"/>
      <c r="U1834" s="17"/>
      <c r="V1834" s="17"/>
      <c r="W1834" s="17"/>
      <c r="X1834" s="17"/>
      <c r="Y1834" s="17"/>
      <c r="Z1834" s="17"/>
      <c r="AA1834" s="17"/>
      <c r="AB1834" s="17"/>
      <c r="AC1834" s="17"/>
      <c r="AD1834" s="17"/>
      <c r="AE1834" s="17"/>
      <c r="AF1834" s="17"/>
      <c r="AG1834" s="17"/>
    </row>
    <row r="1835" spans="2:33" x14ac:dyDescent="0.25">
      <c r="B1835" s="17"/>
      <c r="C1835" s="17"/>
      <c r="D1835" s="17"/>
      <c r="E1835" s="17"/>
      <c r="F1835" s="17"/>
      <c r="G1835" s="17"/>
      <c r="H1835" s="17"/>
      <c r="I1835" s="17"/>
      <c r="J1835" s="17"/>
      <c r="K1835" s="17"/>
      <c r="L1835" s="17"/>
      <c r="M1835" s="17"/>
      <c r="N1835" s="17"/>
      <c r="O1835" s="17"/>
      <c r="P1835" s="17"/>
      <c r="Q1835" s="17"/>
      <c r="R1835" s="17"/>
      <c r="S1835" s="17"/>
      <c r="T1835" s="17"/>
      <c r="U1835" s="17"/>
      <c r="V1835" s="17"/>
      <c r="W1835" s="17"/>
      <c r="X1835" s="17"/>
      <c r="Y1835" s="17"/>
      <c r="Z1835" s="17"/>
      <c r="AA1835" s="17"/>
      <c r="AB1835" s="17"/>
      <c r="AC1835" s="17"/>
      <c r="AD1835" s="17"/>
      <c r="AE1835" s="17"/>
      <c r="AF1835" s="17"/>
      <c r="AG1835" s="17"/>
    </row>
    <row r="1836" spans="2:33" x14ac:dyDescent="0.25">
      <c r="B1836" s="17"/>
      <c r="C1836" s="17"/>
      <c r="D1836" s="17"/>
      <c r="E1836" s="17"/>
      <c r="F1836" s="17"/>
      <c r="G1836" s="17"/>
      <c r="H1836" s="17"/>
      <c r="I1836" s="17"/>
      <c r="J1836" s="17"/>
      <c r="K1836" s="17"/>
      <c r="L1836" s="17"/>
      <c r="M1836" s="17"/>
      <c r="N1836" s="17"/>
      <c r="O1836" s="17"/>
      <c r="P1836" s="17"/>
      <c r="Q1836" s="17"/>
      <c r="R1836" s="17"/>
      <c r="S1836" s="17"/>
      <c r="T1836" s="17"/>
      <c r="U1836" s="17"/>
      <c r="V1836" s="17"/>
      <c r="W1836" s="17"/>
      <c r="X1836" s="17"/>
      <c r="Y1836" s="17"/>
      <c r="Z1836" s="17"/>
      <c r="AA1836" s="17"/>
      <c r="AB1836" s="17"/>
      <c r="AC1836" s="17"/>
      <c r="AD1836" s="17"/>
      <c r="AE1836" s="17"/>
      <c r="AF1836" s="17"/>
      <c r="AG1836" s="17"/>
    </row>
    <row r="1837" spans="2:33" x14ac:dyDescent="0.25">
      <c r="B1837" s="17"/>
      <c r="C1837" s="17"/>
      <c r="D1837" s="17"/>
      <c r="E1837" s="17"/>
      <c r="F1837" s="17"/>
      <c r="G1837" s="17"/>
      <c r="H1837" s="17"/>
      <c r="I1837" s="17"/>
      <c r="J1837" s="17"/>
      <c r="K1837" s="17"/>
      <c r="L1837" s="17"/>
      <c r="M1837" s="17"/>
      <c r="N1837" s="17"/>
      <c r="O1837" s="17"/>
      <c r="P1837" s="17"/>
      <c r="Q1837" s="17"/>
      <c r="R1837" s="17"/>
      <c r="S1837" s="17"/>
      <c r="T1837" s="17"/>
      <c r="U1837" s="17"/>
      <c r="V1837" s="17"/>
      <c r="W1837" s="17"/>
      <c r="X1837" s="17"/>
      <c r="Y1837" s="17"/>
      <c r="Z1837" s="17"/>
      <c r="AA1837" s="17"/>
      <c r="AB1837" s="17"/>
      <c r="AC1837" s="17"/>
      <c r="AD1837" s="17"/>
      <c r="AE1837" s="17"/>
      <c r="AF1837" s="17"/>
      <c r="AG1837" s="17"/>
    </row>
    <row r="1838" spans="2:33" x14ac:dyDescent="0.25">
      <c r="B1838" s="17"/>
      <c r="C1838" s="17"/>
      <c r="D1838" s="17"/>
      <c r="E1838" s="17"/>
      <c r="F1838" s="17"/>
      <c r="G1838" s="17"/>
      <c r="H1838" s="17"/>
      <c r="I1838" s="17"/>
      <c r="J1838" s="17"/>
      <c r="K1838" s="17"/>
      <c r="L1838" s="17"/>
      <c r="M1838" s="17"/>
      <c r="N1838" s="17"/>
      <c r="O1838" s="17"/>
      <c r="P1838" s="17"/>
      <c r="Q1838" s="17"/>
      <c r="R1838" s="17"/>
      <c r="S1838" s="17"/>
      <c r="T1838" s="17"/>
      <c r="U1838" s="17"/>
      <c r="V1838" s="17"/>
      <c r="W1838" s="17"/>
      <c r="X1838" s="17"/>
      <c r="Y1838" s="17"/>
      <c r="Z1838" s="17"/>
      <c r="AA1838" s="17"/>
      <c r="AB1838" s="17"/>
      <c r="AC1838" s="17"/>
      <c r="AD1838" s="17"/>
      <c r="AE1838" s="17"/>
      <c r="AF1838" s="17"/>
      <c r="AG1838" s="17"/>
    </row>
    <row r="1839" spans="2:33" x14ac:dyDescent="0.25">
      <c r="B1839" s="17"/>
      <c r="C1839" s="17"/>
      <c r="D1839" s="17"/>
      <c r="E1839" s="17"/>
      <c r="F1839" s="17"/>
      <c r="G1839" s="17"/>
      <c r="H1839" s="17"/>
      <c r="I1839" s="17"/>
      <c r="J1839" s="17"/>
      <c r="K1839" s="17"/>
      <c r="L1839" s="17"/>
      <c r="M1839" s="17"/>
      <c r="N1839" s="17"/>
      <c r="O1839" s="17"/>
      <c r="P1839" s="17"/>
      <c r="Q1839" s="17"/>
      <c r="R1839" s="17"/>
      <c r="S1839" s="17"/>
      <c r="T1839" s="17"/>
      <c r="U1839" s="17"/>
      <c r="V1839" s="17"/>
      <c r="W1839" s="17"/>
      <c r="X1839" s="17"/>
      <c r="Y1839" s="17"/>
      <c r="Z1839" s="17"/>
      <c r="AA1839" s="17"/>
      <c r="AB1839" s="17"/>
      <c r="AC1839" s="17"/>
      <c r="AD1839" s="17"/>
      <c r="AE1839" s="17"/>
      <c r="AF1839" s="17"/>
      <c r="AG1839" s="17"/>
    </row>
    <row r="1840" spans="2:33" x14ac:dyDescent="0.25">
      <c r="B1840" s="17"/>
      <c r="C1840" s="17"/>
      <c r="D1840" s="17"/>
      <c r="E1840" s="17"/>
      <c r="F1840" s="17"/>
      <c r="G1840" s="17"/>
      <c r="H1840" s="17"/>
      <c r="I1840" s="17"/>
      <c r="J1840" s="17"/>
      <c r="K1840" s="17"/>
      <c r="L1840" s="17"/>
      <c r="M1840" s="17"/>
      <c r="N1840" s="17"/>
      <c r="O1840" s="17"/>
      <c r="P1840" s="17"/>
      <c r="Q1840" s="17"/>
      <c r="R1840" s="17"/>
      <c r="S1840" s="17"/>
      <c r="T1840" s="17"/>
      <c r="U1840" s="17"/>
      <c r="V1840" s="17"/>
      <c r="W1840" s="17"/>
      <c r="X1840" s="17"/>
      <c r="Y1840" s="17"/>
      <c r="Z1840" s="17"/>
      <c r="AA1840" s="17"/>
      <c r="AB1840" s="17"/>
      <c r="AC1840" s="17"/>
      <c r="AD1840" s="17"/>
      <c r="AE1840" s="17"/>
      <c r="AF1840" s="17"/>
      <c r="AG1840" s="17"/>
    </row>
    <row r="1841" spans="2:33" x14ac:dyDescent="0.25">
      <c r="B1841" s="17"/>
      <c r="C1841" s="17"/>
      <c r="D1841" s="17"/>
      <c r="E1841" s="17"/>
      <c r="F1841" s="17"/>
      <c r="G1841" s="17"/>
      <c r="H1841" s="17"/>
      <c r="I1841" s="17"/>
      <c r="J1841" s="17"/>
      <c r="K1841" s="17"/>
      <c r="L1841" s="17"/>
      <c r="M1841" s="17"/>
      <c r="N1841" s="17"/>
      <c r="O1841" s="17"/>
      <c r="P1841" s="17"/>
      <c r="Q1841" s="17"/>
      <c r="R1841" s="17"/>
      <c r="S1841" s="17"/>
      <c r="T1841" s="17"/>
      <c r="U1841" s="17"/>
      <c r="V1841" s="17"/>
      <c r="W1841" s="17"/>
      <c r="X1841" s="17"/>
      <c r="Y1841" s="17"/>
      <c r="Z1841" s="17"/>
      <c r="AA1841" s="17"/>
      <c r="AB1841" s="17"/>
      <c r="AC1841" s="17"/>
      <c r="AD1841" s="17"/>
      <c r="AE1841" s="17"/>
      <c r="AF1841" s="17"/>
      <c r="AG1841" s="17"/>
    </row>
    <row r="1842" spans="2:33" x14ac:dyDescent="0.25">
      <c r="B1842" s="17"/>
      <c r="C1842" s="17"/>
      <c r="D1842" s="17"/>
      <c r="E1842" s="17"/>
      <c r="F1842" s="17"/>
      <c r="G1842" s="17"/>
      <c r="H1842" s="17"/>
      <c r="I1842" s="17"/>
      <c r="J1842" s="17"/>
      <c r="K1842" s="17"/>
      <c r="L1842" s="17"/>
      <c r="M1842" s="17"/>
      <c r="N1842" s="17"/>
      <c r="O1842" s="17"/>
      <c r="P1842" s="17"/>
      <c r="Q1842" s="17"/>
      <c r="R1842" s="17"/>
      <c r="S1842" s="17"/>
      <c r="T1842" s="17"/>
      <c r="U1842" s="17"/>
      <c r="V1842" s="17"/>
      <c r="W1842" s="17"/>
      <c r="X1842" s="17"/>
      <c r="Y1842" s="17"/>
      <c r="Z1842" s="17"/>
      <c r="AA1842" s="17"/>
      <c r="AB1842" s="17"/>
      <c r="AC1842" s="17"/>
      <c r="AD1842" s="17"/>
      <c r="AE1842" s="17"/>
      <c r="AF1842" s="17"/>
      <c r="AG1842" s="17"/>
    </row>
    <row r="1843" spans="2:33" x14ac:dyDescent="0.25">
      <c r="B1843" s="17"/>
      <c r="C1843" s="17"/>
      <c r="D1843" s="17"/>
      <c r="E1843" s="17"/>
      <c r="F1843" s="17"/>
      <c r="G1843" s="17"/>
      <c r="H1843" s="17"/>
      <c r="I1843" s="17"/>
      <c r="J1843" s="17"/>
      <c r="K1843" s="17"/>
      <c r="L1843" s="17"/>
      <c r="M1843" s="17"/>
      <c r="N1843" s="17"/>
      <c r="O1843" s="17"/>
      <c r="P1843" s="17"/>
      <c r="Q1843" s="17"/>
      <c r="R1843" s="17"/>
      <c r="S1843" s="17"/>
      <c r="T1843" s="17"/>
      <c r="U1843" s="17"/>
      <c r="V1843" s="17"/>
      <c r="W1843" s="17"/>
      <c r="X1843" s="17"/>
      <c r="Y1843" s="17"/>
      <c r="Z1843" s="17"/>
      <c r="AA1843" s="17"/>
      <c r="AB1843" s="17"/>
      <c r="AC1843" s="17"/>
      <c r="AD1843" s="17"/>
      <c r="AE1843" s="17"/>
      <c r="AF1843" s="17"/>
      <c r="AG1843" s="17"/>
    </row>
    <row r="1844" spans="2:33" x14ac:dyDescent="0.25">
      <c r="B1844" s="17"/>
      <c r="C1844" s="17"/>
      <c r="D1844" s="17"/>
      <c r="E1844" s="17"/>
      <c r="F1844" s="17"/>
      <c r="G1844" s="17"/>
      <c r="H1844" s="17"/>
      <c r="I1844" s="17"/>
      <c r="J1844" s="17"/>
      <c r="K1844" s="17"/>
      <c r="L1844" s="17"/>
      <c r="M1844" s="17"/>
      <c r="N1844" s="17"/>
      <c r="O1844" s="17"/>
      <c r="P1844" s="17"/>
      <c r="Q1844" s="17"/>
      <c r="R1844" s="17"/>
      <c r="S1844" s="17"/>
      <c r="T1844" s="17"/>
      <c r="U1844" s="17"/>
      <c r="V1844" s="17"/>
      <c r="W1844" s="17"/>
      <c r="X1844" s="17"/>
      <c r="Y1844" s="17"/>
      <c r="Z1844" s="17"/>
      <c r="AA1844" s="17"/>
      <c r="AB1844" s="17"/>
      <c r="AC1844" s="17"/>
      <c r="AD1844" s="17"/>
      <c r="AE1844" s="17"/>
      <c r="AF1844" s="17"/>
      <c r="AG1844" s="17"/>
    </row>
    <row r="1845" spans="2:33" x14ac:dyDescent="0.25">
      <c r="B1845" s="17"/>
      <c r="C1845" s="17"/>
      <c r="D1845" s="17"/>
      <c r="E1845" s="17"/>
      <c r="F1845" s="17"/>
      <c r="G1845" s="17"/>
      <c r="H1845" s="17"/>
      <c r="I1845" s="17"/>
      <c r="J1845" s="17"/>
      <c r="K1845" s="17"/>
      <c r="L1845" s="17"/>
      <c r="M1845" s="17"/>
      <c r="N1845" s="17"/>
      <c r="O1845" s="17"/>
      <c r="P1845" s="17"/>
      <c r="Q1845" s="17"/>
      <c r="R1845" s="17"/>
      <c r="S1845" s="17"/>
      <c r="T1845" s="17"/>
      <c r="U1845" s="17"/>
      <c r="V1845" s="17"/>
      <c r="W1845" s="17"/>
      <c r="X1845" s="17"/>
      <c r="Y1845" s="17"/>
      <c r="Z1845" s="17"/>
      <c r="AA1845" s="17"/>
      <c r="AB1845" s="17"/>
      <c r="AC1845" s="17"/>
      <c r="AD1845" s="17"/>
      <c r="AE1845" s="17"/>
      <c r="AF1845" s="17"/>
      <c r="AG1845" s="17"/>
    </row>
    <row r="1846" spans="2:33" x14ac:dyDescent="0.25">
      <c r="B1846" s="17"/>
      <c r="C1846" s="17"/>
      <c r="D1846" s="17"/>
      <c r="E1846" s="17"/>
      <c r="F1846" s="17"/>
      <c r="G1846" s="17"/>
      <c r="H1846" s="17"/>
      <c r="I1846" s="17"/>
      <c r="J1846" s="17"/>
      <c r="K1846" s="17"/>
      <c r="L1846" s="17"/>
      <c r="M1846" s="17"/>
      <c r="N1846" s="17"/>
      <c r="O1846" s="17"/>
      <c r="P1846" s="17"/>
      <c r="Q1846" s="17"/>
      <c r="R1846" s="17"/>
      <c r="S1846" s="17"/>
      <c r="T1846" s="17"/>
      <c r="U1846" s="17"/>
      <c r="V1846" s="17"/>
      <c r="W1846" s="17"/>
      <c r="X1846" s="17"/>
      <c r="Y1846" s="17"/>
      <c r="Z1846" s="17"/>
      <c r="AA1846" s="17"/>
      <c r="AB1846" s="17"/>
      <c r="AC1846" s="17"/>
      <c r="AD1846" s="17"/>
      <c r="AE1846" s="17"/>
      <c r="AF1846" s="17"/>
      <c r="AG1846" s="17"/>
    </row>
    <row r="1847" spans="2:33" x14ac:dyDescent="0.25">
      <c r="B1847" s="17"/>
      <c r="C1847" s="17"/>
      <c r="D1847" s="17"/>
      <c r="E1847" s="17"/>
      <c r="F1847" s="17"/>
      <c r="G1847" s="17"/>
      <c r="H1847" s="17"/>
      <c r="I1847" s="17"/>
      <c r="J1847" s="17"/>
      <c r="K1847" s="17"/>
      <c r="L1847" s="17"/>
      <c r="M1847" s="17"/>
      <c r="N1847" s="17"/>
      <c r="O1847" s="17"/>
      <c r="P1847" s="17"/>
      <c r="Q1847" s="17"/>
      <c r="R1847" s="17"/>
      <c r="S1847" s="17"/>
      <c r="T1847" s="17"/>
      <c r="U1847" s="17"/>
      <c r="V1847" s="17"/>
      <c r="W1847" s="17"/>
      <c r="X1847" s="17"/>
      <c r="Y1847" s="17"/>
      <c r="Z1847" s="17"/>
      <c r="AA1847" s="17"/>
      <c r="AB1847" s="17"/>
      <c r="AC1847" s="17"/>
      <c r="AD1847" s="17"/>
      <c r="AE1847" s="17"/>
      <c r="AF1847" s="17"/>
      <c r="AG1847" s="17"/>
    </row>
    <row r="1848" spans="2:33" x14ac:dyDescent="0.25">
      <c r="B1848" s="17"/>
      <c r="C1848" s="17"/>
      <c r="D1848" s="17"/>
      <c r="E1848" s="17"/>
      <c r="F1848" s="17"/>
      <c r="G1848" s="17"/>
      <c r="H1848" s="17"/>
      <c r="I1848" s="17"/>
      <c r="J1848" s="17"/>
      <c r="K1848" s="17"/>
      <c r="L1848" s="17"/>
      <c r="M1848" s="17"/>
      <c r="N1848" s="17"/>
      <c r="O1848" s="17"/>
      <c r="P1848" s="17"/>
      <c r="Q1848" s="17"/>
      <c r="R1848" s="17"/>
      <c r="S1848" s="17"/>
      <c r="T1848" s="17"/>
      <c r="U1848" s="17"/>
      <c r="V1848" s="17"/>
      <c r="W1848" s="17"/>
      <c r="X1848" s="17"/>
      <c r="Y1848" s="17"/>
      <c r="Z1848" s="17"/>
      <c r="AA1848" s="17"/>
      <c r="AB1848" s="17"/>
      <c r="AC1848" s="17"/>
      <c r="AD1848" s="17"/>
      <c r="AE1848" s="17"/>
      <c r="AF1848" s="17"/>
      <c r="AG1848" s="17"/>
    </row>
    <row r="1849" spans="2:33" x14ac:dyDescent="0.25">
      <c r="B1849" s="17"/>
      <c r="C1849" s="17"/>
      <c r="D1849" s="17"/>
      <c r="E1849" s="17"/>
      <c r="F1849" s="17"/>
      <c r="G1849" s="17"/>
      <c r="H1849" s="17"/>
      <c r="I1849" s="17"/>
      <c r="J1849" s="17"/>
      <c r="K1849" s="17"/>
      <c r="L1849" s="17"/>
      <c r="M1849" s="17"/>
      <c r="N1849" s="17"/>
      <c r="O1849" s="17"/>
      <c r="P1849" s="17"/>
      <c r="Q1849" s="17"/>
      <c r="R1849" s="17"/>
      <c r="S1849" s="17"/>
      <c r="T1849" s="17"/>
      <c r="U1849" s="17"/>
      <c r="V1849" s="17"/>
      <c r="W1849" s="17"/>
      <c r="X1849" s="17"/>
      <c r="Y1849" s="17"/>
      <c r="Z1849" s="17"/>
      <c r="AA1849" s="17"/>
      <c r="AB1849" s="17"/>
      <c r="AC1849" s="17"/>
      <c r="AD1849" s="17"/>
      <c r="AE1849" s="17"/>
      <c r="AF1849" s="17"/>
      <c r="AG1849" s="17"/>
    </row>
    <row r="1850" spans="2:33" x14ac:dyDescent="0.25">
      <c r="B1850" s="17"/>
      <c r="C1850" s="17"/>
      <c r="D1850" s="17"/>
      <c r="E1850" s="17"/>
      <c r="F1850" s="17"/>
      <c r="G1850" s="17"/>
      <c r="H1850" s="17"/>
      <c r="I1850" s="17"/>
      <c r="J1850" s="17"/>
      <c r="K1850" s="17"/>
      <c r="L1850" s="17"/>
      <c r="M1850" s="17"/>
      <c r="N1850" s="17"/>
      <c r="O1850" s="17"/>
      <c r="P1850" s="17"/>
      <c r="Q1850" s="17"/>
      <c r="R1850" s="17"/>
      <c r="S1850" s="17"/>
      <c r="T1850" s="17"/>
      <c r="U1850" s="17"/>
      <c r="V1850" s="17"/>
      <c r="W1850" s="17"/>
      <c r="X1850" s="17"/>
      <c r="Y1850" s="17"/>
      <c r="Z1850" s="17"/>
      <c r="AA1850" s="17"/>
      <c r="AB1850" s="17"/>
      <c r="AC1850" s="17"/>
      <c r="AD1850" s="17"/>
      <c r="AE1850" s="17"/>
      <c r="AF1850" s="17"/>
      <c r="AG1850" s="17"/>
    </row>
    <row r="1851" spans="2:33" x14ac:dyDescent="0.25">
      <c r="B1851" s="17"/>
      <c r="C1851" s="17"/>
      <c r="D1851" s="17"/>
      <c r="E1851" s="17"/>
      <c r="F1851" s="17"/>
      <c r="G1851" s="17"/>
      <c r="H1851" s="17"/>
      <c r="I1851" s="17"/>
      <c r="J1851" s="17"/>
      <c r="K1851" s="17"/>
      <c r="L1851" s="17"/>
      <c r="M1851" s="17"/>
      <c r="N1851" s="17"/>
      <c r="O1851" s="17"/>
      <c r="P1851" s="17"/>
      <c r="Q1851" s="17"/>
      <c r="R1851" s="17"/>
      <c r="S1851" s="17"/>
      <c r="T1851" s="17"/>
      <c r="U1851" s="17"/>
      <c r="V1851" s="17"/>
      <c r="W1851" s="17"/>
      <c r="X1851" s="17"/>
      <c r="Y1851" s="17"/>
      <c r="Z1851" s="17"/>
      <c r="AA1851" s="17"/>
      <c r="AB1851" s="17"/>
      <c r="AC1851" s="17"/>
      <c r="AD1851" s="17"/>
      <c r="AE1851" s="17"/>
      <c r="AF1851" s="17"/>
      <c r="AG1851" s="17"/>
    </row>
    <row r="1852" spans="2:33" x14ac:dyDescent="0.25">
      <c r="B1852" s="17"/>
      <c r="C1852" s="17"/>
      <c r="D1852" s="17"/>
      <c r="E1852" s="17"/>
      <c r="F1852" s="17"/>
      <c r="G1852" s="17"/>
      <c r="H1852" s="17"/>
      <c r="I1852" s="17"/>
      <c r="J1852" s="17"/>
      <c r="K1852" s="17"/>
      <c r="L1852" s="17"/>
      <c r="M1852" s="17"/>
      <c r="N1852" s="17"/>
      <c r="O1852" s="17"/>
      <c r="P1852" s="17"/>
      <c r="Q1852" s="17"/>
      <c r="R1852" s="17"/>
      <c r="S1852" s="17"/>
      <c r="T1852" s="17"/>
      <c r="U1852" s="17"/>
      <c r="V1852" s="17"/>
      <c r="W1852" s="17"/>
      <c r="X1852" s="17"/>
      <c r="Y1852" s="17"/>
      <c r="Z1852" s="17"/>
      <c r="AA1852" s="17"/>
      <c r="AB1852" s="17"/>
      <c r="AC1852" s="17"/>
      <c r="AD1852" s="17"/>
      <c r="AE1852" s="17"/>
      <c r="AF1852" s="17"/>
      <c r="AG1852" s="17"/>
    </row>
    <row r="1853" spans="2:33" x14ac:dyDescent="0.25">
      <c r="B1853" s="17"/>
      <c r="C1853" s="17"/>
      <c r="D1853" s="17"/>
      <c r="E1853" s="17"/>
      <c r="F1853" s="17"/>
      <c r="G1853" s="17"/>
      <c r="H1853" s="17"/>
      <c r="I1853" s="17"/>
      <c r="J1853" s="17"/>
      <c r="K1853" s="17"/>
      <c r="L1853" s="17"/>
      <c r="M1853" s="17"/>
      <c r="N1853" s="17"/>
      <c r="O1853" s="17"/>
      <c r="P1853" s="17"/>
      <c r="Q1853" s="17"/>
      <c r="R1853" s="17"/>
      <c r="S1853" s="17"/>
      <c r="T1853" s="17"/>
      <c r="U1853" s="17"/>
      <c r="V1853" s="17"/>
      <c r="W1853" s="17"/>
      <c r="X1853" s="17"/>
      <c r="Y1853" s="17"/>
      <c r="Z1853" s="17"/>
      <c r="AA1853" s="17"/>
      <c r="AB1853" s="17"/>
      <c r="AC1853" s="17"/>
      <c r="AD1853" s="17"/>
      <c r="AE1853" s="17"/>
      <c r="AF1853" s="17"/>
      <c r="AG1853" s="17"/>
    </row>
    <row r="1854" spans="2:33" x14ac:dyDescent="0.25">
      <c r="B1854" s="17"/>
      <c r="C1854" s="17"/>
      <c r="D1854" s="17"/>
      <c r="E1854" s="17"/>
      <c r="F1854" s="17"/>
      <c r="G1854" s="17"/>
      <c r="H1854" s="17"/>
      <c r="I1854" s="17"/>
      <c r="J1854" s="17"/>
      <c r="K1854" s="17"/>
      <c r="L1854" s="17"/>
      <c r="M1854" s="17"/>
      <c r="N1854" s="17"/>
      <c r="O1854" s="17"/>
      <c r="P1854" s="17"/>
      <c r="Q1854" s="17"/>
      <c r="R1854" s="17"/>
      <c r="S1854" s="17"/>
      <c r="T1854" s="17"/>
      <c r="U1854" s="17"/>
      <c r="V1854" s="17"/>
      <c r="W1854" s="17"/>
      <c r="X1854" s="17"/>
      <c r="Y1854" s="17"/>
      <c r="Z1854" s="17"/>
      <c r="AA1854" s="17"/>
      <c r="AB1854" s="17"/>
      <c r="AC1854" s="17"/>
      <c r="AD1854" s="17"/>
      <c r="AE1854" s="17"/>
      <c r="AF1854" s="17"/>
      <c r="AG1854" s="17"/>
    </row>
    <row r="1855" spans="2:33" x14ac:dyDescent="0.25">
      <c r="B1855" s="17"/>
      <c r="C1855" s="17"/>
      <c r="D1855" s="17"/>
      <c r="E1855" s="17"/>
      <c r="F1855" s="17"/>
      <c r="G1855" s="17"/>
      <c r="H1855" s="17"/>
      <c r="I1855" s="17"/>
      <c r="J1855" s="17"/>
      <c r="K1855" s="17"/>
      <c r="L1855" s="17"/>
      <c r="M1855" s="17"/>
      <c r="N1855" s="17"/>
      <c r="O1855" s="17"/>
      <c r="P1855" s="17"/>
      <c r="Q1855" s="17"/>
      <c r="R1855" s="17"/>
      <c r="S1855" s="17"/>
      <c r="T1855" s="17"/>
      <c r="U1855" s="17"/>
      <c r="V1855" s="17"/>
      <c r="W1855" s="17"/>
      <c r="X1855" s="17"/>
      <c r="Y1855" s="17"/>
      <c r="Z1855" s="17"/>
      <c r="AA1855" s="17"/>
      <c r="AB1855" s="17"/>
      <c r="AC1855" s="17"/>
      <c r="AD1855" s="17"/>
      <c r="AE1855" s="17"/>
      <c r="AF1855" s="17"/>
      <c r="AG1855" s="17"/>
    </row>
    <row r="1856" spans="2:33" x14ac:dyDescent="0.25">
      <c r="B1856" s="17"/>
      <c r="C1856" s="17"/>
      <c r="D1856" s="17"/>
      <c r="E1856" s="17"/>
      <c r="F1856" s="17"/>
      <c r="G1856" s="17"/>
      <c r="H1856" s="17"/>
      <c r="I1856" s="17"/>
      <c r="J1856" s="17"/>
      <c r="K1856" s="17"/>
      <c r="L1856" s="17"/>
      <c r="M1856" s="17"/>
      <c r="N1856" s="17"/>
      <c r="O1856" s="17"/>
      <c r="P1856" s="17"/>
      <c r="Q1856" s="17"/>
      <c r="R1856" s="17"/>
      <c r="S1856" s="17"/>
      <c r="T1856" s="17"/>
      <c r="U1856" s="17"/>
      <c r="V1856" s="17"/>
      <c r="W1856" s="17"/>
      <c r="X1856" s="17"/>
      <c r="Y1856" s="17"/>
      <c r="Z1856" s="17"/>
      <c r="AA1856" s="17"/>
      <c r="AB1856" s="17"/>
      <c r="AC1856" s="17"/>
      <c r="AD1856" s="17"/>
      <c r="AE1856" s="17"/>
      <c r="AF1856" s="17"/>
      <c r="AG1856" s="17"/>
    </row>
    <row r="1857" spans="2:33" x14ac:dyDescent="0.25">
      <c r="B1857" s="17"/>
      <c r="C1857" s="17"/>
      <c r="D1857" s="17"/>
      <c r="E1857" s="17"/>
      <c r="F1857" s="17"/>
      <c r="G1857" s="17"/>
      <c r="H1857" s="17"/>
      <c r="I1857" s="17"/>
      <c r="J1857" s="17"/>
      <c r="K1857" s="17"/>
      <c r="L1857" s="17"/>
      <c r="M1857" s="17"/>
      <c r="N1857" s="17"/>
      <c r="O1857" s="17"/>
      <c r="P1857" s="17"/>
      <c r="Q1857" s="17"/>
      <c r="R1857" s="17"/>
      <c r="S1857" s="17"/>
      <c r="T1857" s="17"/>
      <c r="U1857" s="17"/>
      <c r="V1857" s="17"/>
      <c r="W1857" s="17"/>
      <c r="X1857" s="17"/>
      <c r="Y1857" s="17"/>
      <c r="Z1857" s="17"/>
      <c r="AA1857" s="17"/>
      <c r="AB1857" s="17"/>
      <c r="AC1857" s="17"/>
      <c r="AD1857" s="17"/>
      <c r="AE1857" s="17"/>
      <c r="AF1857" s="17"/>
      <c r="AG1857" s="17"/>
    </row>
    <row r="1858" spans="2:33" x14ac:dyDescent="0.25">
      <c r="B1858" s="17"/>
      <c r="C1858" s="17"/>
      <c r="D1858" s="17"/>
      <c r="E1858" s="17"/>
      <c r="F1858" s="17"/>
      <c r="G1858" s="17"/>
      <c r="H1858" s="17"/>
      <c r="I1858" s="17"/>
      <c r="J1858" s="17"/>
      <c r="K1858" s="17"/>
      <c r="L1858" s="17"/>
      <c r="M1858" s="17"/>
      <c r="N1858" s="17"/>
      <c r="O1858" s="17"/>
      <c r="P1858" s="17"/>
      <c r="Q1858" s="17"/>
      <c r="R1858" s="17"/>
      <c r="S1858" s="17"/>
      <c r="T1858" s="17"/>
      <c r="U1858" s="17"/>
      <c r="V1858" s="17"/>
      <c r="W1858" s="17"/>
      <c r="X1858" s="17"/>
      <c r="Y1858" s="17"/>
      <c r="Z1858" s="17"/>
      <c r="AA1858" s="17"/>
      <c r="AB1858" s="17"/>
      <c r="AC1858" s="17"/>
      <c r="AD1858" s="17"/>
      <c r="AE1858" s="17"/>
      <c r="AF1858" s="17"/>
      <c r="AG1858" s="17"/>
    </row>
    <row r="1859" spans="2:33" x14ac:dyDescent="0.25">
      <c r="B1859" s="17"/>
      <c r="C1859" s="17"/>
      <c r="D1859" s="17"/>
      <c r="E1859" s="17"/>
      <c r="F1859" s="17"/>
      <c r="G1859" s="17"/>
      <c r="H1859" s="17"/>
      <c r="I1859" s="17"/>
      <c r="J1859" s="17"/>
      <c r="K1859" s="17"/>
      <c r="L1859" s="17"/>
      <c r="M1859" s="17"/>
      <c r="N1859" s="17"/>
      <c r="O1859" s="17"/>
      <c r="P1859" s="17"/>
      <c r="Q1859" s="17"/>
      <c r="R1859" s="17"/>
      <c r="S1859" s="17"/>
      <c r="T1859" s="17"/>
      <c r="U1859" s="17"/>
      <c r="V1859" s="17"/>
      <c r="W1859" s="17"/>
      <c r="X1859" s="17"/>
      <c r="Y1859" s="17"/>
      <c r="Z1859" s="17"/>
      <c r="AA1859" s="17"/>
      <c r="AB1859" s="17"/>
      <c r="AC1859" s="17"/>
      <c r="AD1859" s="17"/>
      <c r="AE1859" s="17"/>
      <c r="AF1859" s="17"/>
      <c r="AG1859" s="17"/>
    </row>
    <row r="1860" spans="2:33" x14ac:dyDescent="0.25">
      <c r="B1860" s="17"/>
      <c r="C1860" s="17"/>
      <c r="D1860" s="17"/>
      <c r="E1860" s="17"/>
      <c r="F1860" s="17"/>
      <c r="G1860" s="17"/>
      <c r="H1860" s="17"/>
      <c r="I1860" s="17"/>
      <c r="J1860" s="17"/>
      <c r="K1860" s="17"/>
      <c r="L1860" s="17"/>
      <c r="M1860" s="17"/>
      <c r="N1860" s="17"/>
      <c r="O1860" s="17"/>
      <c r="P1860" s="17"/>
      <c r="Q1860" s="17"/>
      <c r="R1860" s="17"/>
      <c r="S1860" s="17"/>
      <c r="T1860" s="17"/>
      <c r="U1860" s="17"/>
      <c r="V1860" s="17"/>
      <c r="W1860" s="17"/>
      <c r="X1860" s="17"/>
      <c r="Y1860" s="17"/>
      <c r="Z1860" s="17"/>
      <c r="AA1860" s="17"/>
      <c r="AB1860" s="17"/>
      <c r="AC1860" s="17"/>
      <c r="AD1860" s="17"/>
      <c r="AE1860" s="17"/>
      <c r="AF1860" s="17"/>
      <c r="AG1860" s="17"/>
    </row>
    <row r="1861" spans="2:33" x14ac:dyDescent="0.25">
      <c r="B1861" s="17"/>
      <c r="C1861" s="17"/>
      <c r="D1861" s="17"/>
      <c r="E1861" s="17"/>
      <c r="F1861" s="17"/>
      <c r="G1861" s="17"/>
      <c r="H1861" s="17"/>
      <c r="I1861" s="17"/>
      <c r="J1861" s="17"/>
      <c r="K1861" s="17"/>
      <c r="L1861" s="17"/>
      <c r="M1861" s="17"/>
      <c r="N1861" s="17"/>
      <c r="O1861" s="17"/>
      <c r="P1861" s="17"/>
      <c r="Q1861" s="17"/>
      <c r="R1861" s="17"/>
      <c r="S1861" s="17"/>
      <c r="T1861" s="17"/>
      <c r="U1861" s="17"/>
      <c r="V1861" s="17"/>
      <c r="W1861" s="17"/>
      <c r="X1861" s="17"/>
      <c r="Y1861" s="17"/>
      <c r="Z1861" s="17"/>
      <c r="AA1861" s="17"/>
      <c r="AB1861" s="17"/>
      <c r="AC1861" s="17"/>
      <c r="AD1861" s="17"/>
      <c r="AE1861" s="17"/>
      <c r="AF1861" s="17"/>
      <c r="AG1861" s="17"/>
    </row>
    <row r="1862" spans="2:33" x14ac:dyDescent="0.25">
      <c r="B1862" s="17"/>
      <c r="C1862" s="17"/>
      <c r="D1862" s="17"/>
      <c r="E1862" s="17"/>
      <c r="F1862" s="17"/>
      <c r="G1862" s="17"/>
      <c r="H1862" s="17"/>
      <c r="I1862" s="17"/>
      <c r="J1862" s="17"/>
      <c r="K1862" s="17"/>
      <c r="L1862" s="17"/>
      <c r="M1862" s="17"/>
      <c r="N1862" s="17"/>
      <c r="O1862" s="17"/>
      <c r="P1862" s="17"/>
      <c r="Q1862" s="17"/>
      <c r="R1862" s="17"/>
      <c r="S1862" s="17"/>
      <c r="T1862" s="17"/>
      <c r="U1862" s="17"/>
      <c r="V1862" s="17"/>
      <c r="W1862" s="17"/>
      <c r="X1862" s="17"/>
      <c r="Y1862" s="17"/>
      <c r="Z1862" s="17"/>
      <c r="AA1862" s="17"/>
      <c r="AB1862" s="17"/>
      <c r="AC1862" s="17"/>
      <c r="AD1862" s="17"/>
      <c r="AE1862" s="17"/>
      <c r="AF1862" s="17"/>
      <c r="AG1862" s="17"/>
    </row>
    <row r="1863" spans="2:33" x14ac:dyDescent="0.25">
      <c r="B1863" s="17"/>
      <c r="C1863" s="17"/>
      <c r="D1863" s="17"/>
      <c r="E1863" s="17"/>
      <c r="F1863" s="17"/>
      <c r="G1863" s="17"/>
      <c r="H1863" s="17"/>
      <c r="I1863" s="17"/>
      <c r="J1863" s="17"/>
      <c r="K1863" s="17"/>
      <c r="L1863" s="17"/>
      <c r="M1863" s="17"/>
      <c r="N1863" s="17"/>
      <c r="O1863" s="17"/>
      <c r="P1863" s="17"/>
      <c r="Q1863" s="17"/>
      <c r="R1863" s="17"/>
      <c r="S1863" s="17"/>
      <c r="T1863" s="17"/>
      <c r="U1863" s="17"/>
      <c r="V1863" s="17"/>
      <c r="W1863" s="17"/>
      <c r="X1863" s="17"/>
      <c r="Y1863" s="17"/>
      <c r="Z1863" s="17"/>
      <c r="AA1863" s="17"/>
      <c r="AB1863" s="17"/>
      <c r="AC1863" s="17"/>
      <c r="AD1863" s="17"/>
      <c r="AE1863" s="17"/>
      <c r="AF1863" s="17"/>
      <c r="AG1863" s="17"/>
    </row>
    <row r="1864" spans="2:33" x14ac:dyDescent="0.25">
      <c r="B1864" s="17"/>
      <c r="C1864" s="17"/>
      <c r="D1864" s="17"/>
      <c r="E1864" s="17"/>
      <c r="F1864" s="17"/>
      <c r="G1864" s="17"/>
      <c r="H1864" s="17"/>
      <c r="I1864" s="17"/>
      <c r="J1864" s="17"/>
      <c r="K1864" s="17"/>
      <c r="L1864" s="17"/>
      <c r="M1864" s="17"/>
      <c r="N1864" s="17"/>
      <c r="O1864" s="17"/>
      <c r="P1864" s="17"/>
      <c r="Q1864" s="17"/>
      <c r="R1864" s="17"/>
      <c r="S1864" s="17"/>
      <c r="T1864" s="17"/>
      <c r="U1864" s="17"/>
      <c r="V1864" s="17"/>
      <c r="W1864" s="17"/>
      <c r="X1864" s="17"/>
      <c r="Y1864" s="17"/>
      <c r="Z1864" s="17"/>
      <c r="AA1864" s="17"/>
      <c r="AB1864" s="17"/>
      <c r="AC1864" s="17"/>
      <c r="AD1864" s="17"/>
      <c r="AE1864" s="17"/>
      <c r="AF1864" s="17"/>
      <c r="AG1864" s="17"/>
    </row>
    <row r="1865" spans="2:33" x14ac:dyDescent="0.25">
      <c r="B1865" s="17"/>
      <c r="C1865" s="17"/>
      <c r="D1865" s="17"/>
      <c r="E1865" s="17"/>
      <c r="F1865" s="17"/>
      <c r="G1865" s="17"/>
      <c r="H1865" s="17"/>
      <c r="I1865" s="17"/>
      <c r="J1865" s="17"/>
      <c r="K1865" s="17"/>
      <c r="L1865" s="17"/>
      <c r="M1865" s="17"/>
      <c r="N1865" s="17"/>
      <c r="O1865" s="17"/>
      <c r="P1865" s="17"/>
      <c r="Q1865" s="17"/>
      <c r="R1865" s="17"/>
      <c r="S1865" s="17"/>
      <c r="T1865" s="17"/>
      <c r="U1865" s="17"/>
      <c r="V1865" s="17"/>
      <c r="W1865" s="17"/>
      <c r="X1865" s="17"/>
      <c r="Y1865" s="17"/>
      <c r="Z1865" s="17"/>
      <c r="AA1865" s="17"/>
      <c r="AB1865" s="17"/>
      <c r="AC1865" s="17"/>
      <c r="AD1865" s="17"/>
      <c r="AE1865" s="17"/>
      <c r="AF1865" s="17"/>
      <c r="AG1865" s="17"/>
    </row>
    <row r="1866" spans="2:33" x14ac:dyDescent="0.25">
      <c r="B1866" s="17"/>
      <c r="C1866" s="17"/>
      <c r="D1866" s="17"/>
      <c r="E1866" s="17"/>
      <c r="F1866" s="17"/>
      <c r="G1866" s="17"/>
      <c r="H1866" s="17"/>
      <c r="I1866" s="17"/>
      <c r="J1866" s="17"/>
      <c r="K1866" s="17"/>
      <c r="L1866" s="17"/>
      <c r="M1866" s="17"/>
      <c r="N1866" s="17"/>
      <c r="O1866" s="17"/>
      <c r="P1866" s="17"/>
      <c r="Q1866" s="17"/>
      <c r="R1866" s="17"/>
      <c r="S1866" s="17"/>
      <c r="T1866" s="17"/>
      <c r="U1866" s="17"/>
      <c r="V1866" s="17"/>
      <c r="W1866" s="17"/>
      <c r="X1866" s="17"/>
      <c r="Y1866" s="17"/>
      <c r="Z1866" s="17"/>
      <c r="AA1866" s="17"/>
      <c r="AB1866" s="17"/>
      <c r="AC1866" s="17"/>
      <c r="AD1866" s="17"/>
      <c r="AE1866" s="17"/>
      <c r="AF1866" s="17"/>
      <c r="AG1866" s="17"/>
    </row>
    <row r="1867" spans="2:33" x14ac:dyDescent="0.25">
      <c r="B1867" s="17"/>
      <c r="C1867" s="17"/>
      <c r="D1867" s="17"/>
      <c r="E1867" s="17"/>
      <c r="F1867" s="17"/>
      <c r="G1867" s="17"/>
      <c r="H1867" s="17"/>
      <c r="I1867" s="17"/>
      <c r="J1867" s="17"/>
      <c r="K1867" s="17"/>
      <c r="L1867" s="17"/>
      <c r="M1867" s="17"/>
      <c r="N1867" s="17"/>
      <c r="O1867" s="17"/>
      <c r="P1867" s="17"/>
      <c r="Q1867" s="17"/>
      <c r="R1867" s="17"/>
      <c r="S1867" s="17"/>
      <c r="T1867" s="17"/>
      <c r="U1867" s="17"/>
      <c r="V1867" s="17"/>
      <c r="W1867" s="17"/>
      <c r="X1867" s="17"/>
      <c r="Y1867" s="17"/>
      <c r="Z1867" s="17"/>
      <c r="AA1867" s="17"/>
      <c r="AB1867" s="17"/>
      <c r="AC1867" s="17"/>
      <c r="AD1867" s="17"/>
      <c r="AE1867" s="17"/>
      <c r="AF1867" s="17"/>
      <c r="AG1867" s="17"/>
    </row>
    <row r="1868" spans="2:33" x14ac:dyDescent="0.25">
      <c r="B1868" s="17"/>
      <c r="C1868" s="17"/>
      <c r="D1868" s="17"/>
      <c r="E1868" s="17"/>
      <c r="F1868" s="17"/>
      <c r="G1868" s="17"/>
      <c r="H1868" s="17"/>
      <c r="I1868" s="17"/>
      <c r="J1868" s="17"/>
      <c r="K1868" s="17"/>
      <c r="L1868" s="17"/>
      <c r="M1868" s="17"/>
      <c r="N1868" s="17"/>
      <c r="O1868" s="17"/>
      <c r="P1868" s="17"/>
      <c r="Q1868" s="17"/>
      <c r="R1868" s="17"/>
      <c r="S1868" s="17"/>
      <c r="T1868" s="17"/>
      <c r="U1868" s="17"/>
      <c r="V1868" s="17"/>
      <c r="W1868" s="17"/>
      <c r="X1868" s="17"/>
      <c r="Y1868" s="17"/>
      <c r="Z1868" s="17"/>
      <c r="AA1868" s="17"/>
      <c r="AB1868" s="17"/>
      <c r="AC1868" s="17"/>
      <c r="AD1868" s="17"/>
      <c r="AE1868" s="17"/>
      <c r="AF1868" s="17"/>
      <c r="AG1868" s="17"/>
    </row>
    <row r="1869" spans="2:33" x14ac:dyDescent="0.25">
      <c r="B1869" s="17"/>
      <c r="C1869" s="17"/>
      <c r="D1869" s="17"/>
      <c r="E1869" s="17"/>
      <c r="F1869" s="17"/>
      <c r="G1869" s="17"/>
      <c r="H1869" s="17"/>
      <c r="I1869" s="17"/>
      <c r="J1869" s="17"/>
      <c r="K1869" s="17"/>
      <c r="L1869" s="17"/>
      <c r="M1869" s="17"/>
      <c r="N1869" s="17"/>
      <c r="O1869" s="17"/>
      <c r="P1869" s="17"/>
      <c r="Q1869" s="17"/>
      <c r="R1869" s="17"/>
      <c r="S1869" s="17"/>
      <c r="T1869" s="17"/>
      <c r="U1869" s="17"/>
      <c r="V1869" s="17"/>
      <c r="W1869" s="17"/>
      <c r="X1869" s="17"/>
      <c r="Y1869" s="17"/>
      <c r="Z1869" s="17"/>
      <c r="AA1869" s="17"/>
      <c r="AB1869" s="17"/>
      <c r="AC1869" s="17"/>
      <c r="AD1869" s="17"/>
      <c r="AE1869" s="17"/>
      <c r="AF1869" s="17"/>
      <c r="AG1869" s="17"/>
    </row>
    <row r="1870" spans="2:33" x14ac:dyDescent="0.25">
      <c r="B1870" s="17"/>
      <c r="C1870" s="17"/>
      <c r="D1870" s="17"/>
      <c r="E1870" s="17"/>
      <c r="F1870" s="17"/>
      <c r="G1870" s="17"/>
      <c r="H1870" s="17"/>
      <c r="I1870" s="17"/>
      <c r="J1870" s="17"/>
      <c r="K1870" s="17"/>
      <c r="L1870" s="17"/>
      <c r="M1870" s="17"/>
      <c r="N1870" s="17"/>
      <c r="O1870" s="17"/>
      <c r="P1870" s="17"/>
      <c r="Q1870" s="17"/>
      <c r="R1870" s="17"/>
      <c r="S1870" s="17"/>
      <c r="T1870" s="17"/>
      <c r="U1870" s="17"/>
      <c r="V1870" s="17"/>
      <c r="W1870" s="17"/>
      <c r="X1870" s="17"/>
      <c r="Y1870" s="17"/>
      <c r="Z1870" s="17"/>
      <c r="AA1870" s="17"/>
      <c r="AB1870" s="17"/>
      <c r="AC1870" s="17"/>
      <c r="AD1870" s="17"/>
      <c r="AE1870" s="17"/>
      <c r="AF1870" s="17"/>
      <c r="AG1870" s="17"/>
    </row>
    <row r="1871" spans="2:33" x14ac:dyDescent="0.25">
      <c r="B1871" s="17"/>
      <c r="C1871" s="17"/>
      <c r="D1871" s="17"/>
      <c r="E1871" s="17"/>
      <c r="F1871" s="17"/>
      <c r="G1871" s="17"/>
      <c r="H1871" s="17"/>
      <c r="I1871" s="17"/>
      <c r="J1871" s="17"/>
      <c r="K1871" s="17"/>
      <c r="L1871" s="17"/>
      <c r="M1871" s="17"/>
      <c r="N1871" s="17"/>
      <c r="O1871" s="17"/>
      <c r="P1871" s="17"/>
      <c r="Q1871" s="17"/>
      <c r="R1871" s="17"/>
      <c r="S1871" s="17"/>
      <c r="T1871" s="17"/>
      <c r="U1871" s="17"/>
      <c r="V1871" s="17"/>
      <c r="W1871" s="17"/>
      <c r="X1871" s="17"/>
      <c r="Y1871" s="17"/>
      <c r="Z1871" s="17"/>
      <c r="AA1871" s="17"/>
      <c r="AB1871" s="17"/>
      <c r="AC1871" s="17"/>
      <c r="AD1871" s="17"/>
      <c r="AE1871" s="17"/>
      <c r="AF1871" s="17"/>
      <c r="AG1871" s="17"/>
    </row>
    <row r="1872" spans="2:33" x14ac:dyDescent="0.25">
      <c r="B1872" s="17"/>
      <c r="C1872" s="17"/>
      <c r="D1872" s="17"/>
      <c r="E1872" s="17"/>
      <c r="F1872" s="17"/>
      <c r="G1872" s="17"/>
      <c r="H1872" s="17"/>
      <c r="I1872" s="17"/>
      <c r="J1872" s="17"/>
      <c r="K1872" s="17"/>
      <c r="L1872" s="17"/>
      <c r="M1872" s="17"/>
      <c r="N1872" s="17"/>
      <c r="O1872" s="17"/>
      <c r="P1872" s="17"/>
      <c r="Q1872" s="17"/>
      <c r="R1872" s="17"/>
      <c r="S1872" s="17"/>
      <c r="T1872" s="17"/>
      <c r="U1872" s="17"/>
      <c r="V1872" s="17"/>
      <c r="W1872" s="17"/>
      <c r="X1872" s="17"/>
      <c r="Y1872" s="17"/>
      <c r="Z1872" s="17"/>
      <c r="AA1872" s="17"/>
      <c r="AB1872" s="17"/>
      <c r="AC1872" s="17"/>
      <c r="AD1872" s="17"/>
      <c r="AE1872" s="17"/>
      <c r="AF1872" s="17"/>
      <c r="AG1872" s="17"/>
    </row>
    <row r="1873" spans="2:33" x14ac:dyDescent="0.25">
      <c r="B1873" s="17"/>
      <c r="C1873" s="17"/>
      <c r="D1873" s="17"/>
      <c r="E1873" s="17"/>
      <c r="F1873" s="17"/>
      <c r="G1873" s="17"/>
      <c r="H1873" s="17"/>
      <c r="I1873" s="17"/>
      <c r="J1873" s="17"/>
      <c r="K1873" s="17"/>
      <c r="L1873" s="17"/>
      <c r="M1873" s="17"/>
      <c r="N1873" s="17"/>
      <c r="O1873" s="17"/>
      <c r="P1873" s="17"/>
      <c r="Q1873" s="17"/>
      <c r="R1873" s="17"/>
      <c r="S1873" s="17"/>
      <c r="T1873" s="17"/>
      <c r="U1873" s="17"/>
      <c r="V1873" s="17"/>
      <c r="W1873" s="17"/>
      <c r="X1873" s="17"/>
      <c r="Y1873" s="17"/>
      <c r="Z1873" s="17"/>
      <c r="AA1873" s="17"/>
      <c r="AB1873" s="17"/>
      <c r="AC1873" s="17"/>
      <c r="AD1873" s="17"/>
      <c r="AE1873" s="17"/>
      <c r="AF1873" s="17"/>
      <c r="AG1873" s="17"/>
    </row>
    <row r="1874" spans="2:33" x14ac:dyDescent="0.25">
      <c r="B1874" s="17"/>
      <c r="C1874" s="17"/>
      <c r="D1874" s="17"/>
      <c r="E1874" s="17"/>
      <c r="F1874" s="17"/>
      <c r="G1874" s="17"/>
      <c r="H1874" s="17"/>
      <c r="I1874" s="17"/>
      <c r="J1874" s="17"/>
      <c r="K1874" s="17"/>
      <c r="L1874" s="17"/>
      <c r="M1874" s="17"/>
      <c r="N1874" s="17"/>
      <c r="O1874" s="17"/>
      <c r="P1874" s="17"/>
      <c r="Q1874" s="17"/>
      <c r="R1874" s="17"/>
      <c r="S1874" s="17"/>
      <c r="T1874" s="17"/>
      <c r="U1874" s="17"/>
      <c r="V1874" s="17"/>
      <c r="W1874" s="17"/>
      <c r="X1874" s="17"/>
      <c r="Y1874" s="17"/>
      <c r="Z1874" s="17"/>
      <c r="AA1874" s="17"/>
      <c r="AB1874" s="17"/>
      <c r="AC1874" s="17"/>
      <c r="AD1874" s="17"/>
      <c r="AE1874" s="17"/>
      <c r="AF1874" s="17"/>
      <c r="AG1874" s="17"/>
    </row>
    <row r="1875" spans="2:33" x14ac:dyDescent="0.25">
      <c r="B1875" s="17"/>
      <c r="C1875" s="17"/>
      <c r="D1875" s="17"/>
      <c r="E1875" s="17"/>
      <c r="F1875" s="17"/>
      <c r="G1875" s="17"/>
      <c r="H1875" s="17"/>
      <c r="I1875" s="17"/>
      <c r="J1875" s="17"/>
      <c r="K1875" s="17"/>
      <c r="L1875" s="17"/>
      <c r="M1875" s="17"/>
      <c r="N1875" s="17"/>
      <c r="O1875" s="17"/>
      <c r="P1875" s="17"/>
      <c r="Q1875" s="17"/>
      <c r="R1875" s="17"/>
      <c r="S1875" s="17"/>
      <c r="T1875" s="17"/>
      <c r="U1875" s="17"/>
      <c r="V1875" s="17"/>
      <c r="W1875" s="17"/>
      <c r="X1875" s="17"/>
      <c r="Y1875" s="17"/>
      <c r="Z1875" s="17"/>
      <c r="AA1875" s="17"/>
      <c r="AB1875" s="17"/>
      <c r="AC1875" s="17"/>
      <c r="AD1875" s="17"/>
      <c r="AE1875" s="17"/>
      <c r="AF1875" s="17"/>
      <c r="AG1875" s="17"/>
    </row>
    <row r="1876" spans="2:33" x14ac:dyDescent="0.25">
      <c r="B1876" s="17"/>
      <c r="C1876" s="17"/>
      <c r="D1876" s="17"/>
      <c r="E1876" s="17"/>
      <c r="F1876" s="17"/>
      <c r="G1876" s="17"/>
      <c r="H1876" s="17"/>
      <c r="I1876" s="17"/>
      <c r="J1876" s="17"/>
      <c r="K1876" s="17"/>
      <c r="L1876" s="17"/>
      <c r="M1876" s="17"/>
      <c r="N1876" s="17"/>
      <c r="O1876" s="17"/>
      <c r="P1876" s="17"/>
      <c r="Q1876" s="17"/>
      <c r="R1876" s="17"/>
      <c r="S1876" s="17"/>
      <c r="T1876" s="17"/>
      <c r="U1876" s="17"/>
      <c r="V1876" s="17"/>
      <c r="W1876" s="17"/>
      <c r="X1876" s="17"/>
      <c r="Y1876" s="17"/>
      <c r="Z1876" s="17"/>
      <c r="AA1876" s="17"/>
      <c r="AB1876" s="17"/>
      <c r="AC1876" s="17"/>
      <c r="AD1876" s="17"/>
      <c r="AE1876" s="17"/>
      <c r="AF1876" s="17"/>
      <c r="AG1876" s="17"/>
    </row>
    <row r="1877" spans="2:33" x14ac:dyDescent="0.25">
      <c r="B1877" s="17"/>
      <c r="C1877" s="17"/>
      <c r="D1877" s="17"/>
      <c r="E1877" s="17"/>
      <c r="F1877" s="17"/>
      <c r="G1877" s="17"/>
      <c r="H1877" s="17"/>
      <c r="I1877" s="17"/>
      <c r="J1877" s="17"/>
      <c r="K1877" s="17"/>
      <c r="L1877" s="17"/>
      <c r="M1877" s="17"/>
      <c r="N1877" s="17"/>
      <c r="O1877" s="17"/>
      <c r="P1877" s="17"/>
      <c r="Q1877" s="17"/>
      <c r="R1877" s="17"/>
      <c r="S1877" s="17"/>
      <c r="T1877" s="17"/>
      <c r="U1877" s="17"/>
      <c r="V1877" s="17"/>
      <c r="W1877" s="17"/>
      <c r="X1877" s="17"/>
      <c r="Y1877" s="17"/>
      <c r="Z1877" s="17"/>
      <c r="AA1877" s="17"/>
      <c r="AB1877" s="17"/>
      <c r="AC1877" s="17"/>
      <c r="AD1877" s="17"/>
      <c r="AE1877" s="17"/>
      <c r="AF1877" s="17"/>
      <c r="AG1877" s="17"/>
    </row>
    <row r="1878" spans="2:33" x14ac:dyDescent="0.25">
      <c r="B1878" s="17"/>
      <c r="C1878" s="17"/>
      <c r="D1878" s="17"/>
      <c r="E1878" s="17"/>
      <c r="F1878" s="17"/>
      <c r="G1878" s="17"/>
      <c r="H1878" s="17"/>
      <c r="I1878" s="17"/>
      <c r="J1878" s="17"/>
      <c r="K1878" s="17"/>
      <c r="L1878" s="17"/>
      <c r="M1878" s="17"/>
      <c r="N1878" s="17"/>
      <c r="O1878" s="17"/>
      <c r="P1878" s="17"/>
      <c r="Q1878" s="17"/>
      <c r="R1878" s="17"/>
      <c r="S1878" s="17"/>
      <c r="T1878" s="17"/>
      <c r="U1878" s="17"/>
      <c r="V1878" s="17"/>
      <c r="W1878" s="17"/>
      <c r="X1878" s="17"/>
      <c r="Y1878" s="17"/>
      <c r="Z1878" s="17"/>
      <c r="AA1878" s="17"/>
      <c r="AB1878" s="17"/>
      <c r="AC1878" s="17"/>
      <c r="AD1878" s="17"/>
      <c r="AE1878" s="17"/>
      <c r="AF1878" s="17"/>
      <c r="AG1878" s="17"/>
    </row>
    <row r="1879" spans="2:33" x14ac:dyDescent="0.25">
      <c r="B1879" s="17"/>
      <c r="C1879" s="17"/>
      <c r="D1879" s="17"/>
      <c r="E1879" s="17"/>
      <c r="F1879" s="17"/>
      <c r="G1879" s="17"/>
      <c r="H1879" s="17"/>
      <c r="I1879" s="17"/>
      <c r="J1879" s="17"/>
      <c r="K1879" s="17"/>
      <c r="L1879" s="17"/>
      <c r="M1879" s="17"/>
      <c r="N1879" s="17"/>
      <c r="O1879" s="17"/>
      <c r="P1879" s="17"/>
      <c r="Q1879" s="17"/>
      <c r="R1879" s="17"/>
      <c r="S1879" s="17"/>
      <c r="T1879" s="17"/>
      <c r="U1879" s="17"/>
      <c r="V1879" s="17"/>
      <c r="W1879" s="17"/>
      <c r="X1879" s="17"/>
      <c r="Y1879" s="17"/>
      <c r="Z1879" s="17"/>
      <c r="AA1879" s="17"/>
      <c r="AB1879" s="17"/>
      <c r="AC1879" s="17"/>
      <c r="AD1879" s="17"/>
      <c r="AE1879" s="17"/>
      <c r="AF1879" s="17"/>
      <c r="AG1879" s="17"/>
    </row>
    <row r="1880" spans="2:33" x14ac:dyDescent="0.25">
      <c r="B1880" s="17"/>
      <c r="C1880" s="17"/>
      <c r="D1880" s="17"/>
      <c r="E1880" s="17"/>
      <c r="F1880" s="17"/>
      <c r="G1880" s="17"/>
      <c r="H1880" s="17"/>
      <c r="I1880" s="17"/>
      <c r="J1880" s="17"/>
      <c r="K1880" s="17"/>
      <c r="L1880" s="17"/>
      <c r="M1880" s="17"/>
      <c r="N1880" s="17"/>
      <c r="O1880" s="17"/>
      <c r="P1880" s="17"/>
      <c r="Q1880" s="17"/>
      <c r="R1880" s="17"/>
      <c r="S1880" s="17"/>
      <c r="T1880" s="17"/>
      <c r="U1880" s="17"/>
      <c r="V1880" s="17"/>
      <c r="W1880" s="17"/>
      <c r="X1880" s="17"/>
      <c r="Y1880" s="17"/>
      <c r="Z1880" s="17"/>
      <c r="AA1880" s="17"/>
      <c r="AB1880" s="17"/>
      <c r="AC1880" s="17"/>
      <c r="AD1880" s="17"/>
      <c r="AE1880" s="17"/>
      <c r="AF1880" s="17"/>
      <c r="AG1880" s="17"/>
    </row>
    <row r="1881" spans="2:33" x14ac:dyDescent="0.25">
      <c r="B1881" s="17"/>
      <c r="C1881" s="17"/>
      <c r="D1881" s="17"/>
      <c r="E1881" s="17"/>
      <c r="F1881" s="17"/>
      <c r="G1881" s="17"/>
      <c r="H1881" s="17"/>
      <c r="I1881" s="17"/>
      <c r="J1881" s="17"/>
      <c r="K1881" s="17"/>
      <c r="L1881" s="17"/>
      <c r="M1881" s="17"/>
      <c r="N1881" s="17"/>
      <c r="O1881" s="17"/>
      <c r="P1881" s="17"/>
      <c r="Q1881" s="17"/>
      <c r="R1881" s="17"/>
      <c r="S1881" s="17"/>
      <c r="T1881" s="17"/>
      <c r="U1881" s="17"/>
      <c r="V1881" s="17"/>
      <c r="W1881" s="17"/>
      <c r="X1881" s="17"/>
      <c r="Y1881" s="17"/>
      <c r="Z1881" s="17"/>
      <c r="AA1881" s="17"/>
      <c r="AB1881" s="17"/>
      <c r="AC1881" s="17"/>
      <c r="AD1881" s="17"/>
      <c r="AE1881" s="17"/>
      <c r="AF1881" s="17"/>
      <c r="AG1881" s="17"/>
    </row>
    <row r="1882" spans="2:33" x14ac:dyDescent="0.25">
      <c r="B1882" s="17"/>
      <c r="C1882" s="17"/>
      <c r="D1882" s="17"/>
      <c r="E1882" s="17"/>
      <c r="F1882" s="17"/>
      <c r="G1882" s="17"/>
      <c r="H1882" s="17"/>
      <c r="I1882" s="17"/>
      <c r="J1882" s="17"/>
      <c r="K1882" s="17"/>
      <c r="L1882" s="17"/>
      <c r="M1882" s="17"/>
      <c r="N1882" s="17"/>
      <c r="O1882" s="17"/>
      <c r="P1882" s="17"/>
      <c r="Q1882" s="17"/>
      <c r="R1882" s="17"/>
      <c r="S1882" s="17"/>
      <c r="T1882" s="17"/>
      <c r="U1882" s="17"/>
      <c r="V1882" s="17"/>
      <c r="W1882" s="17"/>
      <c r="X1882" s="17"/>
      <c r="Y1882" s="17"/>
      <c r="Z1882" s="17"/>
      <c r="AA1882" s="17"/>
      <c r="AB1882" s="17"/>
      <c r="AC1882" s="17"/>
      <c r="AD1882" s="17"/>
      <c r="AE1882" s="17"/>
      <c r="AF1882" s="17"/>
      <c r="AG1882" s="17"/>
    </row>
    <row r="1883" spans="2:33" x14ac:dyDescent="0.25">
      <c r="B1883" s="17"/>
      <c r="C1883" s="17"/>
      <c r="D1883" s="17"/>
      <c r="E1883" s="17"/>
      <c r="F1883" s="17"/>
      <c r="G1883" s="17"/>
      <c r="H1883" s="17"/>
      <c r="I1883" s="17"/>
      <c r="J1883" s="17"/>
      <c r="K1883" s="17"/>
      <c r="L1883" s="17"/>
      <c r="M1883" s="17"/>
      <c r="N1883" s="17"/>
      <c r="O1883" s="17"/>
      <c r="P1883" s="17"/>
      <c r="Q1883" s="17"/>
      <c r="R1883" s="17"/>
      <c r="S1883" s="17"/>
      <c r="T1883" s="17"/>
      <c r="U1883" s="17"/>
      <c r="V1883" s="17"/>
      <c r="W1883" s="17"/>
      <c r="X1883" s="17"/>
      <c r="Y1883" s="17"/>
      <c r="Z1883" s="17"/>
      <c r="AA1883" s="17"/>
      <c r="AB1883" s="17"/>
      <c r="AC1883" s="17"/>
      <c r="AD1883" s="17"/>
      <c r="AE1883" s="17"/>
      <c r="AF1883" s="17"/>
      <c r="AG1883" s="17"/>
    </row>
    <row r="1884" spans="2:33" x14ac:dyDescent="0.25">
      <c r="B1884" s="17"/>
      <c r="C1884" s="17"/>
      <c r="D1884" s="17"/>
      <c r="E1884" s="17"/>
      <c r="F1884" s="17"/>
      <c r="G1884" s="17"/>
      <c r="H1884" s="17"/>
      <c r="I1884" s="17"/>
      <c r="J1884" s="17"/>
      <c r="K1884" s="17"/>
      <c r="L1884" s="17"/>
      <c r="M1884" s="17"/>
      <c r="N1884" s="17"/>
      <c r="O1884" s="17"/>
      <c r="P1884" s="17"/>
      <c r="Q1884" s="17"/>
      <c r="R1884" s="17"/>
      <c r="S1884" s="17"/>
      <c r="T1884" s="17"/>
      <c r="U1884" s="17"/>
      <c r="V1884" s="17"/>
      <c r="W1884" s="17"/>
      <c r="X1884" s="17"/>
      <c r="Y1884" s="17"/>
      <c r="Z1884" s="17"/>
      <c r="AA1884" s="17"/>
      <c r="AB1884" s="17"/>
      <c r="AC1884" s="17"/>
      <c r="AD1884" s="17"/>
      <c r="AE1884" s="17"/>
      <c r="AF1884" s="17"/>
      <c r="AG1884" s="17"/>
    </row>
    <row r="1885" spans="2:33" x14ac:dyDescent="0.25">
      <c r="B1885" s="17"/>
      <c r="C1885" s="17"/>
      <c r="D1885" s="17"/>
      <c r="E1885" s="17"/>
      <c r="F1885" s="17"/>
      <c r="G1885" s="17"/>
      <c r="H1885" s="17"/>
      <c r="I1885" s="17"/>
      <c r="J1885" s="17"/>
      <c r="K1885" s="17"/>
      <c r="L1885" s="17"/>
      <c r="M1885" s="17"/>
      <c r="N1885" s="17"/>
      <c r="O1885" s="17"/>
      <c r="P1885" s="17"/>
      <c r="Q1885" s="17"/>
      <c r="R1885" s="17"/>
      <c r="S1885" s="17"/>
      <c r="T1885" s="17"/>
      <c r="U1885" s="17"/>
      <c r="V1885" s="17"/>
      <c r="W1885" s="17"/>
      <c r="X1885" s="17"/>
      <c r="Y1885" s="17"/>
      <c r="Z1885" s="17"/>
      <c r="AA1885" s="17"/>
      <c r="AB1885" s="17"/>
      <c r="AC1885" s="17"/>
      <c r="AD1885" s="17"/>
      <c r="AE1885" s="17"/>
      <c r="AF1885" s="17"/>
      <c r="AG1885" s="17"/>
    </row>
    <row r="1886" spans="2:33" x14ac:dyDescent="0.25">
      <c r="B1886" s="17"/>
      <c r="C1886" s="17"/>
      <c r="D1886" s="17"/>
      <c r="E1886" s="17"/>
      <c r="F1886" s="17"/>
      <c r="G1886" s="17"/>
      <c r="H1886" s="17"/>
      <c r="I1886" s="17"/>
      <c r="J1886" s="17"/>
      <c r="K1886" s="17"/>
      <c r="L1886" s="17"/>
      <c r="M1886" s="17"/>
      <c r="N1886" s="17"/>
      <c r="O1886" s="17"/>
      <c r="P1886" s="17"/>
      <c r="Q1886" s="17"/>
      <c r="R1886" s="17"/>
      <c r="S1886" s="17"/>
      <c r="T1886" s="17"/>
      <c r="U1886" s="17"/>
      <c r="V1886" s="17"/>
      <c r="W1886" s="17"/>
      <c r="X1886" s="17"/>
      <c r="Y1886" s="17"/>
      <c r="Z1886" s="17"/>
      <c r="AA1886" s="17"/>
      <c r="AB1886" s="17"/>
      <c r="AC1886" s="17"/>
      <c r="AD1886" s="17"/>
      <c r="AE1886" s="17"/>
      <c r="AF1886" s="17"/>
      <c r="AG1886" s="17"/>
    </row>
    <row r="1887" spans="2:33" x14ac:dyDescent="0.25">
      <c r="B1887" s="17"/>
      <c r="C1887" s="17"/>
      <c r="D1887" s="17"/>
      <c r="E1887" s="17"/>
      <c r="F1887" s="17"/>
      <c r="G1887" s="17"/>
      <c r="H1887" s="17"/>
      <c r="I1887" s="17"/>
      <c r="J1887" s="17"/>
      <c r="K1887" s="17"/>
      <c r="L1887" s="17"/>
      <c r="M1887" s="17"/>
      <c r="N1887" s="17"/>
      <c r="O1887" s="17"/>
      <c r="P1887" s="17"/>
      <c r="Q1887" s="17"/>
      <c r="R1887" s="17"/>
      <c r="S1887" s="17"/>
      <c r="T1887" s="17"/>
      <c r="U1887" s="17"/>
      <c r="V1887" s="17"/>
      <c r="W1887" s="17"/>
      <c r="X1887" s="17"/>
      <c r="Y1887" s="17"/>
      <c r="Z1887" s="17"/>
      <c r="AA1887" s="17"/>
      <c r="AB1887" s="17"/>
      <c r="AC1887" s="17"/>
      <c r="AD1887" s="17"/>
      <c r="AE1887" s="17"/>
      <c r="AF1887" s="17"/>
      <c r="AG1887" s="17"/>
    </row>
    <row r="1888" spans="2:33" x14ac:dyDescent="0.25">
      <c r="B1888" s="17"/>
      <c r="C1888" s="17"/>
      <c r="D1888" s="17"/>
      <c r="E1888" s="17"/>
      <c r="F1888" s="17"/>
      <c r="G1888" s="17"/>
      <c r="H1888" s="17"/>
      <c r="I1888" s="17"/>
      <c r="J1888" s="17"/>
      <c r="K1888" s="17"/>
      <c r="L1888" s="17"/>
      <c r="M1888" s="17"/>
      <c r="N1888" s="17"/>
      <c r="O1888" s="17"/>
      <c r="P1888" s="17"/>
      <c r="Q1888" s="17"/>
      <c r="R1888" s="17"/>
      <c r="S1888" s="17"/>
      <c r="T1888" s="17"/>
      <c r="U1888" s="17"/>
      <c r="V1888" s="17"/>
      <c r="W1888" s="17"/>
      <c r="X1888" s="17"/>
      <c r="Y1888" s="17"/>
      <c r="Z1888" s="17"/>
      <c r="AA1888" s="17"/>
      <c r="AB1888" s="17"/>
      <c r="AC1888" s="17"/>
      <c r="AD1888" s="17"/>
      <c r="AE1888" s="17"/>
      <c r="AF1888" s="17"/>
      <c r="AG1888" s="17"/>
    </row>
    <row r="1889" spans="2:33" x14ac:dyDescent="0.25">
      <c r="B1889" s="17"/>
      <c r="C1889" s="17"/>
      <c r="D1889" s="17"/>
      <c r="E1889" s="17"/>
      <c r="F1889" s="17"/>
      <c r="G1889" s="17"/>
      <c r="H1889" s="17"/>
      <c r="I1889" s="17"/>
      <c r="J1889" s="17"/>
      <c r="K1889" s="17"/>
      <c r="L1889" s="17"/>
      <c r="M1889" s="17"/>
      <c r="N1889" s="17"/>
      <c r="O1889" s="17"/>
      <c r="P1889" s="17"/>
      <c r="Q1889" s="17"/>
      <c r="R1889" s="17"/>
      <c r="S1889" s="17"/>
      <c r="T1889" s="17"/>
      <c r="U1889" s="17"/>
      <c r="V1889" s="17"/>
      <c r="W1889" s="17"/>
      <c r="X1889" s="17"/>
      <c r="Y1889" s="17"/>
      <c r="Z1889" s="17"/>
      <c r="AA1889" s="17"/>
      <c r="AB1889" s="17"/>
      <c r="AC1889" s="17"/>
      <c r="AD1889" s="17"/>
      <c r="AE1889" s="17"/>
      <c r="AF1889" s="17"/>
      <c r="AG1889" s="17"/>
    </row>
    <row r="1890" spans="2:33" x14ac:dyDescent="0.25">
      <c r="B1890" s="17"/>
      <c r="C1890" s="17"/>
      <c r="D1890" s="17"/>
      <c r="E1890" s="17"/>
      <c r="F1890" s="17"/>
      <c r="G1890" s="17"/>
      <c r="H1890" s="17"/>
      <c r="I1890" s="17"/>
      <c r="J1890" s="17"/>
      <c r="K1890" s="17"/>
      <c r="L1890" s="17"/>
      <c r="M1890" s="17"/>
      <c r="N1890" s="17"/>
      <c r="O1890" s="17"/>
      <c r="P1890" s="17"/>
      <c r="Q1890" s="17"/>
      <c r="R1890" s="17"/>
      <c r="S1890" s="17"/>
      <c r="T1890" s="17"/>
      <c r="U1890" s="17"/>
      <c r="V1890" s="17"/>
      <c r="W1890" s="17"/>
      <c r="X1890" s="17"/>
      <c r="Y1890" s="17"/>
      <c r="Z1890" s="17"/>
      <c r="AA1890" s="17"/>
      <c r="AB1890" s="17"/>
      <c r="AC1890" s="17"/>
      <c r="AD1890" s="17"/>
      <c r="AE1890" s="17"/>
      <c r="AF1890" s="17"/>
      <c r="AG1890" s="17"/>
    </row>
    <row r="1891" spans="2:33" x14ac:dyDescent="0.25">
      <c r="B1891" s="17"/>
      <c r="C1891" s="17"/>
      <c r="D1891" s="17"/>
      <c r="E1891" s="17"/>
      <c r="F1891" s="17"/>
      <c r="G1891" s="17"/>
      <c r="H1891" s="17"/>
      <c r="I1891" s="17"/>
      <c r="J1891" s="17"/>
      <c r="K1891" s="17"/>
      <c r="L1891" s="17"/>
      <c r="M1891" s="17"/>
      <c r="N1891" s="17"/>
      <c r="O1891" s="17"/>
      <c r="P1891" s="17"/>
      <c r="Q1891" s="17"/>
      <c r="R1891" s="17"/>
      <c r="S1891" s="17"/>
      <c r="T1891" s="17"/>
      <c r="U1891" s="17"/>
      <c r="V1891" s="17"/>
      <c r="W1891" s="17"/>
      <c r="X1891" s="17"/>
      <c r="Y1891" s="17"/>
      <c r="Z1891" s="17"/>
      <c r="AA1891" s="17"/>
      <c r="AB1891" s="17"/>
      <c r="AC1891" s="17"/>
      <c r="AD1891" s="17"/>
      <c r="AE1891" s="17"/>
      <c r="AF1891" s="17"/>
      <c r="AG1891" s="17"/>
    </row>
    <row r="1892" spans="2:33" x14ac:dyDescent="0.25">
      <c r="B1892" s="17"/>
      <c r="C1892" s="17"/>
      <c r="D1892" s="17"/>
      <c r="E1892" s="17"/>
      <c r="F1892" s="17"/>
      <c r="G1892" s="17"/>
      <c r="H1892" s="17"/>
      <c r="I1892" s="17"/>
      <c r="J1892" s="17"/>
      <c r="K1892" s="17"/>
      <c r="L1892" s="17"/>
      <c r="M1892" s="17"/>
      <c r="N1892" s="17"/>
      <c r="O1892" s="17"/>
      <c r="P1892" s="17"/>
      <c r="Q1892" s="17"/>
      <c r="R1892" s="17"/>
      <c r="S1892" s="17"/>
      <c r="T1892" s="17"/>
      <c r="U1892" s="17"/>
      <c r="V1892" s="17"/>
      <c r="W1892" s="17"/>
      <c r="X1892" s="17"/>
      <c r="Y1892" s="17"/>
      <c r="Z1892" s="17"/>
      <c r="AA1892" s="17"/>
      <c r="AB1892" s="17"/>
      <c r="AC1892" s="17"/>
      <c r="AD1892" s="17"/>
      <c r="AE1892" s="17"/>
      <c r="AF1892" s="17"/>
      <c r="AG1892" s="17"/>
    </row>
    <row r="1893" spans="2:33" x14ac:dyDescent="0.25">
      <c r="B1893" s="17"/>
      <c r="C1893" s="17"/>
      <c r="D1893" s="17"/>
      <c r="E1893" s="17"/>
      <c r="F1893" s="17"/>
      <c r="G1893" s="17"/>
      <c r="H1893" s="17"/>
      <c r="I1893" s="17"/>
      <c r="J1893" s="17"/>
      <c r="K1893" s="17"/>
      <c r="L1893" s="17"/>
      <c r="M1893" s="17"/>
      <c r="N1893" s="17"/>
      <c r="O1893" s="17"/>
      <c r="P1893" s="17"/>
      <c r="Q1893" s="17"/>
      <c r="R1893" s="17"/>
      <c r="S1893" s="17"/>
      <c r="T1893" s="17"/>
      <c r="U1893" s="17"/>
      <c r="V1893" s="17"/>
      <c r="W1893" s="17"/>
      <c r="X1893" s="17"/>
      <c r="Y1893" s="17"/>
      <c r="Z1893" s="17"/>
      <c r="AA1893" s="17"/>
      <c r="AB1893" s="17"/>
      <c r="AC1893" s="17"/>
      <c r="AD1893" s="17"/>
      <c r="AE1893" s="17"/>
      <c r="AF1893" s="17"/>
      <c r="AG1893" s="17"/>
    </row>
    <row r="1894" spans="2:33" x14ac:dyDescent="0.25">
      <c r="B1894" s="17"/>
      <c r="C1894" s="17"/>
      <c r="D1894" s="17"/>
      <c r="E1894" s="17"/>
      <c r="F1894" s="17"/>
      <c r="G1894" s="17"/>
      <c r="H1894" s="17"/>
      <c r="I1894" s="17"/>
      <c r="J1894" s="17"/>
      <c r="K1894" s="17"/>
      <c r="L1894" s="17"/>
      <c r="M1894" s="17"/>
      <c r="N1894" s="17"/>
      <c r="O1894" s="17"/>
      <c r="P1894" s="17"/>
      <c r="Q1894" s="17"/>
      <c r="R1894" s="17"/>
      <c r="S1894" s="17"/>
      <c r="T1894" s="17"/>
      <c r="U1894" s="17"/>
      <c r="V1894" s="17"/>
      <c r="W1894" s="17"/>
      <c r="X1894" s="17"/>
      <c r="Y1894" s="17"/>
      <c r="Z1894" s="17"/>
      <c r="AA1894" s="17"/>
      <c r="AB1894" s="17"/>
      <c r="AC1894" s="17"/>
      <c r="AD1894" s="17"/>
      <c r="AE1894" s="17"/>
      <c r="AF1894" s="17"/>
      <c r="AG1894" s="17"/>
    </row>
    <row r="1895" spans="2:33" x14ac:dyDescent="0.25">
      <c r="B1895" s="17"/>
      <c r="C1895" s="17"/>
      <c r="D1895" s="17"/>
      <c r="E1895" s="17"/>
      <c r="F1895" s="17"/>
      <c r="G1895" s="17"/>
      <c r="H1895" s="17"/>
      <c r="I1895" s="17"/>
      <c r="J1895" s="17"/>
      <c r="K1895" s="17"/>
      <c r="L1895" s="17"/>
      <c r="M1895" s="17"/>
      <c r="N1895" s="17"/>
      <c r="O1895" s="17"/>
      <c r="P1895" s="17"/>
      <c r="Q1895" s="17"/>
      <c r="R1895" s="17"/>
      <c r="S1895" s="17"/>
      <c r="T1895" s="17"/>
      <c r="U1895" s="17"/>
      <c r="V1895" s="17"/>
      <c r="W1895" s="17"/>
      <c r="X1895" s="17"/>
      <c r="Y1895" s="17"/>
      <c r="Z1895" s="17"/>
      <c r="AA1895" s="17"/>
      <c r="AB1895" s="17"/>
      <c r="AC1895" s="17"/>
      <c r="AD1895" s="17"/>
      <c r="AE1895" s="17"/>
      <c r="AF1895" s="17"/>
      <c r="AG1895" s="17"/>
    </row>
    <row r="1896" spans="2:33" x14ac:dyDescent="0.25">
      <c r="B1896" s="17"/>
      <c r="C1896" s="17"/>
      <c r="D1896" s="17"/>
      <c r="E1896" s="17"/>
      <c r="F1896" s="17"/>
      <c r="G1896" s="17"/>
      <c r="H1896" s="17"/>
      <c r="I1896" s="17"/>
      <c r="J1896" s="17"/>
      <c r="K1896" s="17"/>
      <c r="L1896" s="17"/>
      <c r="M1896" s="17"/>
      <c r="N1896" s="17"/>
      <c r="O1896" s="17"/>
      <c r="P1896" s="17"/>
      <c r="Q1896" s="17"/>
      <c r="R1896" s="17"/>
      <c r="S1896" s="17"/>
      <c r="T1896" s="17"/>
      <c r="U1896" s="17"/>
      <c r="V1896" s="17"/>
      <c r="W1896" s="17"/>
      <c r="X1896" s="17"/>
      <c r="Y1896" s="17"/>
      <c r="Z1896" s="17"/>
      <c r="AA1896" s="17"/>
      <c r="AB1896" s="17"/>
      <c r="AC1896" s="17"/>
      <c r="AD1896" s="17"/>
      <c r="AE1896" s="17"/>
      <c r="AF1896" s="17"/>
      <c r="AG1896" s="17"/>
    </row>
    <row r="1897" spans="2:33" x14ac:dyDescent="0.25">
      <c r="B1897" s="17"/>
      <c r="C1897" s="17"/>
      <c r="D1897" s="17"/>
      <c r="E1897" s="17"/>
      <c r="F1897" s="17"/>
      <c r="G1897" s="17"/>
      <c r="H1897" s="17"/>
      <c r="I1897" s="17"/>
      <c r="J1897" s="17"/>
      <c r="K1897" s="17"/>
      <c r="L1897" s="17"/>
      <c r="M1897" s="17"/>
      <c r="N1897" s="17"/>
      <c r="O1897" s="17"/>
      <c r="P1897" s="17"/>
      <c r="Q1897" s="17"/>
      <c r="R1897" s="17"/>
      <c r="S1897" s="17"/>
      <c r="T1897" s="17"/>
      <c r="U1897" s="17"/>
      <c r="V1897" s="17"/>
      <c r="W1897" s="17"/>
      <c r="X1897" s="17"/>
      <c r="Y1897" s="17"/>
      <c r="Z1897" s="17"/>
      <c r="AA1897" s="17"/>
      <c r="AB1897" s="17"/>
      <c r="AC1897" s="17"/>
      <c r="AD1897" s="17"/>
      <c r="AE1897" s="17"/>
      <c r="AF1897" s="17"/>
      <c r="AG1897" s="17"/>
    </row>
    <row r="1898" spans="2:33" x14ac:dyDescent="0.25">
      <c r="B1898" s="17"/>
      <c r="C1898" s="17"/>
      <c r="D1898" s="17"/>
      <c r="E1898" s="17"/>
      <c r="F1898" s="17"/>
      <c r="G1898" s="17"/>
      <c r="H1898" s="17"/>
      <c r="I1898" s="17"/>
      <c r="J1898" s="17"/>
      <c r="K1898" s="17"/>
      <c r="L1898" s="17"/>
      <c r="M1898" s="17"/>
      <c r="N1898" s="17"/>
      <c r="O1898" s="17"/>
      <c r="P1898" s="17"/>
      <c r="Q1898" s="17"/>
      <c r="R1898" s="17"/>
      <c r="S1898" s="17"/>
      <c r="T1898" s="17"/>
      <c r="U1898" s="17"/>
      <c r="V1898" s="17"/>
      <c r="W1898" s="17"/>
      <c r="X1898" s="17"/>
      <c r="Y1898" s="17"/>
      <c r="Z1898" s="17"/>
      <c r="AA1898" s="17"/>
      <c r="AB1898" s="17"/>
      <c r="AC1898" s="17"/>
      <c r="AD1898" s="17"/>
      <c r="AE1898" s="17"/>
      <c r="AF1898" s="17"/>
      <c r="AG1898" s="17"/>
    </row>
    <row r="1899" spans="2:33" x14ac:dyDescent="0.25">
      <c r="B1899" s="17"/>
      <c r="C1899" s="17"/>
      <c r="D1899" s="17"/>
      <c r="E1899" s="17"/>
      <c r="F1899" s="17"/>
      <c r="G1899" s="17"/>
      <c r="H1899" s="17"/>
      <c r="I1899" s="17"/>
      <c r="J1899" s="17"/>
      <c r="K1899" s="17"/>
      <c r="L1899" s="17"/>
      <c r="M1899" s="17"/>
      <c r="N1899" s="17"/>
      <c r="O1899" s="17"/>
      <c r="P1899" s="17"/>
      <c r="Q1899" s="17"/>
      <c r="R1899" s="17"/>
      <c r="S1899" s="17"/>
      <c r="T1899" s="17"/>
      <c r="U1899" s="17"/>
      <c r="V1899" s="17"/>
      <c r="W1899" s="17"/>
      <c r="X1899" s="17"/>
      <c r="Y1899" s="17"/>
      <c r="Z1899" s="17"/>
      <c r="AA1899" s="17"/>
      <c r="AB1899" s="17"/>
      <c r="AC1899" s="17"/>
      <c r="AD1899" s="17"/>
      <c r="AE1899" s="17"/>
      <c r="AF1899" s="17"/>
      <c r="AG1899" s="17"/>
    </row>
    <row r="1900" spans="2:33" x14ac:dyDescent="0.25">
      <c r="B1900" s="17"/>
      <c r="C1900" s="17"/>
      <c r="D1900" s="17"/>
      <c r="E1900" s="17"/>
      <c r="F1900" s="17"/>
      <c r="G1900" s="17"/>
      <c r="H1900" s="17"/>
      <c r="I1900" s="17"/>
      <c r="J1900" s="17"/>
      <c r="K1900" s="17"/>
      <c r="L1900" s="17"/>
      <c r="M1900" s="17"/>
      <c r="N1900" s="17"/>
      <c r="O1900" s="17"/>
      <c r="P1900" s="17"/>
      <c r="Q1900" s="17"/>
      <c r="R1900" s="17"/>
      <c r="S1900" s="17"/>
      <c r="T1900" s="17"/>
      <c r="U1900" s="17"/>
      <c r="V1900" s="17"/>
      <c r="W1900" s="17"/>
      <c r="X1900" s="17"/>
      <c r="Y1900" s="17"/>
      <c r="Z1900" s="17"/>
      <c r="AA1900" s="17"/>
      <c r="AB1900" s="17"/>
      <c r="AC1900" s="17"/>
      <c r="AD1900" s="17"/>
      <c r="AE1900" s="17"/>
      <c r="AF1900" s="17"/>
      <c r="AG1900" s="17"/>
    </row>
    <row r="1901" spans="2:33" x14ac:dyDescent="0.25">
      <c r="B1901" s="17"/>
      <c r="C1901" s="17"/>
      <c r="D1901" s="17"/>
      <c r="E1901" s="17"/>
      <c r="F1901" s="17"/>
      <c r="G1901" s="17"/>
      <c r="H1901" s="17"/>
      <c r="I1901" s="17"/>
      <c r="J1901" s="17"/>
      <c r="K1901" s="17"/>
      <c r="L1901" s="17"/>
      <c r="M1901" s="17"/>
      <c r="N1901" s="17"/>
      <c r="O1901" s="17"/>
      <c r="P1901" s="17"/>
      <c r="Q1901" s="17"/>
      <c r="R1901" s="17"/>
      <c r="S1901" s="17"/>
      <c r="T1901" s="17"/>
      <c r="U1901" s="17"/>
      <c r="V1901" s="17"/>
      <c r="W1901" s="17"/>
      <c r="X1901" s="17"/>
      <c r="Y1901" s="17"/>
      <c r="Z1901" s="17"/>
      <c r="AA1901" s="17"/>
      <c r="AB1901" s="17"/>
      <c r="AC1901" s="17"/>
      <c r="AD1901" s="17"/>
      <c r="AE1901" s="17"/>
      <c r="AF1901" s="17"/>
      <c r="AG1901" s="17"/>
    </row>
    <row r="1902" spans="2:33" x14ac:dyDescent="0.25">
      <c r="B1902" s="17"/>
      <c r="C1902" s="17"/>
      <c r="D1902" s="17"/>
      <c r="E1902" s="17"/>
      <c r="F1902" s="17"/>
      <c r="G1902" s="17"/>
      <c r="H1902" s="17"/>
      <c r="I1902" s="17"/>
      <c r="J1902" s="17"/>
      <c r="K1902" s="17"/>
      <c r="L1902" s="17"/>
      <c r="M1902" s="17"/>
      <c r="N1902" s="17"/>
      <c r="O1902" s="17"/>
      <c r="P1902" s="17"/>
      <c r="Q1902" s="17"/>
      <c r="R1902" s="17"/>
      <c r="S1902" s="17"/>
      <c r="T1902" s="17"/>
      <c r="U1902" s="17"/>
      <c r="V1902" s="17"/>
      <c r="W1902" s="17"/>
      <c r="X1902" s="17"/>
      <c r="Y1902" s="17"/>
      <c r="Z1902" s="17"/>
      <c r="AA1902" s="17"/>
      <c r="AB1902" s="17"/>
      <c r="AC1902" s="17"/>
      <c r="AD1902" s="17"/>
      <c r="AE1902" s="17"/>
      <c r="AF1902" s="17"/>
      <c r="AG1902" s="17"/>
    </row>
    <row r="1903" spans="2:33" x14ac:dyDescent="0.25">
      <c r="B1903" s="17"/>
      <c r="C1903" s="17"/>
      <c r="D1903" s="17"/>
      <c r="E1903" s="17"/>
      <c r="F1903" s="17"/>
      <c r="G1903" s="17"/>
      <c r="H1903" s="17"/>
      <c r="I1903" s="17"/>
      <c r="J1903" s="17"/>
      <c r="K1903" s="17"/>
      <c r="L1903" s="17"/>
      <c r="M1903" s="17"/>
      <c r="N1903" s="17"/>
      <c r="O1903" s="17"/>
      <c r="P1903" s="17"/>
      <c r="Q1903" s="17"/>
      <c r="R1903" s="17"/>
      <c r="S1903" s="17"/>
      <c r="T1903" s="17"/>
      <c r="U1903" s="17"/>
      <c r="V1903" s="17"/>
      <c r="W1903" s="17"/>
      <c r="X1903" s="17"/>
      <c r="Y1903" s="17"/>
      <c r="Z1903" s="17"/>
      <c r="AA1903" s="17"/>
      <c r="AB1903" s="17"/>
      <c r="AC1903" s="17"/>
      <c r="AD1903" s="17"/>
      <c r="AE1903" s="17"/>
      <c r="AF1903" s="17"/>
      <c r="AG1903" s="17"/>
    </row>
    <row r="1904" spans="2:33" x14ac:dyDescent="0.25">
      <c r="B1904" s="17"/>
      <c r="C1904" s="17"/>
      <c r="D1904" s="17"/>
      <c r="E1904" s="17"/>
      <c r="F1904" s="17"/>
      <c r="G1904" s="17"/>
      <c r="H1904" s="17"/>
      <c r="I1904" s="17"/>
      <c r="J1904" s="17"/>
      <c r="K1904" s="17"/>
      <c r="L1904" s="17"/>
      <c r="M1904" s="17"/>
      <c r="N1904" s="17"/>
      <c r="O1904" s="17"/>
      <c r="P1904" s="17"/>
      <c r="Q1904" s="17"/>
      <c r="R1904" s="17"/>
      <c r="S1904" s="17"/>
      <c r="T1904" s="17"/>
      <c r="U1904" s="17"/>
      <c r="V1904" s="17"/>
      <c r="W1904" s="17"/>
      <c r="X1904" s="17"/>
      <c r="Y1904" s="17"/>
      <c r="Z1904" s="17"/>
      <c r="AA1904" s="17"/>
      <c r="AB1904" s="17"/>
      <c r="AC1904" s="17"/>
      <c r="AD1904" s="17"/>
      <c r="AE1904" s="17"/>
      <c r="AF1904" s="17"/>
      <c r="AG1904" s="17"/>
    </row>
    <row r="1905" spans="2:33" x14ac:dyDescent="0.25">
      <c r="B1905" s="17"/>
      <c r="C1905" s="17"/>
      <c r="D1905" s="17"/>
      <c r="E1905" s="17"/>
      <c r="F1905" s="17"/>
      <c r="G1905" s="17"/>
      <c r="H1905" s="17"/>
      <c r="I1905" s="17"/>
      <c r="J1905" s="17"/>
      <c r="K1905" s="17"/>
      <c r="L1905" s="17"/>
      <c r="M1905" s="17"/>
      <c r="N1905" s="17"/>
      <c r="O1905" s="17"/>
      <c r="P1905" s="17"/>
      <c r="Q1905" s="17"/>
      <c r="R1905" s="17"/>
      <c r="S1905" s="17"/>
      <c r="T1905" s="17"/>
      <c r="U1905" s="17"/>
      <c r="V1905" s="17"/>
      <c r="W1905" s="17"/>
      <c r="X1905" s="17"/>
      <c r="Y1905" s="17"/>
      <c r="Z1905" s="17"/>
      <c r="AA1905" s="17"/>
      <c r="AB1905" s="17"/>
      <c r="AC1905" s="17"/>
      <c r="AD1905" s="17"/>
      <c r="AE1905" s="17"/>
      <c r="AF1905" s="17"/>
      <c r="AG1905" s="17"/>
    </row>
    <row r="1906" spans="2:33" x14ac:dyDescent="0.25">
      <c r="B1906" s="17"/>
      <c r="C1906" s="17"/>
      <c r="D1906" s="17"/>
      <c r="E1906" s="17"/>
      <c r="F1906" s="17"/>
      <c r="G1906" s="17"/>
      <c r="H1906" s="17"/>
      <c r="I1906" s="17"/>
      <c r="J1906" s="17"/>
      <c r="K1906" s="17"/>
      <c r="L1906" s="17"/>
      <c r="M1906" s="17"/>
      <c r="N1906" s="17"/>
      <c r="O1906" s="17"/>
      <c r="P1906" s="17"/>
      <c r="Q1906" s="17"/>
      <c r="R1906" s="17"/>
      <c r="S1906" s="17"/>
      <c r="T1906" s="17"/>
      <c r="U1906" s="17"/>
      <c r="V1906" s="17"/>
      <c r="W1906" s="17"/>
      <c r="X1906" s="17"/>
      <c r="Y1906" s="17"/>
      <c r="Z1906" s="17"/>
      <c r="AA1906" s="17"/>
      <c r="AB1906" s="17"/>
      <c r="AC1906" s="17"/>
      <c r="AD1906" s="17"/>
      <c r="AE1906" s="17"/>
      <c r="AF1906" s="17"/>
      <c r="AG1906" s="17"/>
    </row>
    <row r="1907" spans="2:33" x14ac:dyDescent="0.25">
      <c r="B1907" s="17"/>
      <c r="C1907" s="17"/>
      <c r="D1907" s="17"/>
      <c r="E1907" s="17"/>
      <c r="F1907" s="17"/>
      <c r="G1907" s="17"/>
      <c r="H1907" s="17"/>
      <c r="I1907" s="17"/>
      <c r="J1907" s="17"/>
      <c r="K1907" s="17"/>
      <c r="L1907" s="17"/>
      <c r="M1907" s="17"/>
      <c r="N1907" s="17"/>
      <c r="O1907" s="17"/>
      <c r="P1907" s="17"/>
      <c r="Q1907" s="17"/>
      <c r="R1907" s="17"/>
      <c r="S1907" s="17"/>
      <c r="T1907" s="17"/>
      <c r="U1907" s="17"/>
      <c r="V1907" s="17"/>
      <c r="W1907" s="17"/>
      <c r="X1907" s="17"/>
      <c r="Y1907" s="17"/>
      <c r="Z1907" s="17"/>
      <c r="AA1907" s="17"/>
      <c r="AB1907" s="17"/>
      <c r="AC1907" s="17"/>
      <c r="AD1907" s="17"/>
      <c r="AE1907" s="17"/>
      <c r="AF1907" s="17"/>
      <c r="AG1907" s="17"/>
    </row>
    <row r="1908" spans="2:33" x14ac:dyDescent="0.25">
      <c r="B1908" s="17"/>
      <c r="C1908" s="17"/>
      <c r="D1908" s="17"/>
      <c r="E1908" s="17"/>
      <c r="F1908" s="17"/>
      <c r="G1908" s="17"/>
      <c r="H1908" s="17"/>
      <c r="I1908" s="17"/>
      <c r="J1908" s="17"/>
      <c r="K1908" s="17"/>
      <c r="L1908" s="17"/>
      <c r="M1908" s="17"/>
      <c r="N1908" s="17"/>
      <c r="O1908" s="17"/>
      <c r="P1908" s="17"/>
      <c r="Q1908" s="17"/>
      <c r="R1908" s="17"/>
      <c r="S1908" s="17"/>
      <c r="T1908" s="17"/>
      <c r="U1908" s="17"/>
      <c r="V1908" s="17"/>
      <c r="W1908" s="17"/>
      <c r="X1908" s="17"/>
      <c r="Y1908" s="17"/>
      <c r="Z1908" s="17"/>
      <c r="AA1908" s="17"/>
      <c r="AB1908" s="17"/>
      <c r="AC1908" s="17"/>
      <c r="AD1908" s="17"/>
      <c r="AE1908" s="17"/>
      <c r="AF1908" s="17"/>
      <c r="AG1908" s="17"/>
    </row>
    <row r="1909" spans="2:33" x14ac:dyDescent="0.25">
      <c r="B1909" s="17"/>
      <c r="C1909" s="17"/>
      <c r="D1909" s="17"/>
      <c r="E1909" s="17"/>
      <c r="F1909" s="17"/>
      <c r="G1909" s="17"/>
      <c r="H1909" s="17"/>
      <c r="I1909" s="17"/>
      <c r="J1909" s="17"/>
      <c r="K1909" s="17"/>
      <c r="L1909" s="17"/>
      <c r="M1909" s="17"/>
      <c r="N1909" s="17"/>
      <c r="O1909" s="17"/>
      <c r="P1909" s="17"/>
      <c r="Q1909" s="17"/>
      <c r="R1909" s="17"/>
      <c r="S1909" s="17"/>
      <c r="T1909" s="17"/>
      <c r="U1909" s="17"/>
      <c r="V1909" s="17"/>
      <c r="W1909" s="17"/>
      <c r="X1909" s="17"/>
      <c r="Y1909" s="17"/>
      <c r="Z1909" s="17"/>
      <c r="AA1909" s="17"/>
      <c r="AB1909" s="17"/>
      <c r="AC1909" s="17"/>
      <c r="AD1909" s="17"/>
      <c r="AE1909" s="17"/>
      <c r="AF1909" s="17"/>
      <c r="AG1909" s="17"/>
    </row>
    <row r="1910" spans="2:33" x14ac:dyDescent="0.25">
      <c r="B1910" s="17"/>
      <c r="C1910" s="17"/>
      <c r="D1910" s="17"/>
      <c r="E1910" s="17"/>
      <c r="F1910" s="17"/>
      <c r="G1910" s="17"/>
      <c r="H1910" s="17"/>
      <c r="I1910" s="17"/>
      <c r="J1910" s="17"/>
      <c r="K1910" s="17"/>
      <c r="L1910" s="17"/>
      <c r="M1910" s="17"/>
      <c r="N1910" s="17"/>
      <c r="O1910" s="17"/>
      <c r="P1910" s="17"/>
      <c r="Q1910" s="17"/>
      <c r="R1910" s="17"/>
      <c r="S1910" s="17"/>
      <c r="T1910" s="17"/>
      <c r="U1910" s="17"/>
      <c r="V1910" s="17"/>
      <c r="W1910" s="17"/>
      <c r="X1910" s="17"/>
      <c r="Y1910" s="17"/>
      <c r="Z1910" s="17"/>
      <c r="AA1910" s="17"/>
      <c r="AB1910" s="17"/>
      <c r="AC1910" s="17"/>
      <c r="AD1910" s="17"/>
      <c r="AE1910" s="17"/>
      <c r="AF1910" s="17"/>
      <c r="AG1910" s="17"/>
    </row>
    <row r="1911" spans="2:33" x14ac:dyDescent="0.25">
      <c r="B1911" s="17"/>
      <c r="C1911" s="17"/>
      <c r="D1911" s="17"/>
      <c r="E1911" s="17"/>
      <c r="F1911" s="17"/>
      <c r="G1911" s="17"/>
      <c r="H1911" s="17"/>
      <c r="I1911" s="17"/>
      <c r="J1911" s="17"/>
      <c r="K1911" s="17"/>
      <c r="L1911" s="17"/>
      <c r="M1911" s="17"/>
      <c r="N1911" s="17"/>
      <c r="O1911" s="17"/>
      <c r="P1911" s="17"/>
      <c r="Q1911" s="17"/>
      <c r="R1911" s="17"/>
      <c r="S1911" s="17"/>
      <c r="T1911" s="17"/>
      <c r="U1911" s="17"/>
      <c r="V1911" s="17"/>
      <c r="W1911" s="17"/>
      <c r="X1911" s="17"/>
      <c r="Y1911" s="17"/>
      <c r="Z1911" s="17"/>
      <c r="AA1911" s="17"/>
      <c r="AB1911" s="17"/>
      <c r="AC1911" s="17"/>
      <c r="AD1911" s="17"/>
      <c r="AE1911" s="17"/>
      <c r="AF1911" s="17"/>
      <c r="AG1911" s="17"/>
    </row>
    <row r="1912" spans="2:33" x14ac:dyDescent="0.25">
      <c r="B1912" s="17"/>
      <c r="C1912" s="17"/>
      <c r="D1912" s="17"/>
      <c r="E1912" s="17"/>
      <c r="F1912" s="17"/>
      <c r="G1912" s="17"/>
      <c r="H1912" s="17"/>
      <c r="I1912" s="17"/>
      <c r="J1912" s="17"/>
      <c r="K1912" s="17"/>
      <c r="L1912" s="17"/>
      <c r="M1912" s="17"/>
      <c r="N1912" s="17"/>
      <c r="O1912" s="17"/>
      <c r="P1912" s="17"/>
      <c r="Q1912" s="17"/>
      <c r="R1912" s="17"/>
      <c r="S1912" s="17"/>
      <c r="T1912" s="17"/>
      <c r="U1912" s="17"/>
      <c r="V1912" s="17"/>
      <c r="W1912" s="17"/>
      <c r="X1912" s="17"/>
      <c r="Y1912" s="17"/>
      <c r="Z1912" s="17"/>
      <c r="AA1912" s="17"/>
      <c r="AB1912" s="17"/>
      <c r="AC1912" s="17"/>
      <c r="AD1912" s="17"/>
      <c r="AE1912" s="17"/>
      <c r="AF1912" s="17"/>
      <c r="AG1912" s="17"/>
    </row>
    <row r="1913" spans="2:33" x14ac:dyDescent="0.25">
      <c r="B1913" s="17"/>
      <c r="C1913" s="17"/>
      <c r="D1913" s="17"/>
      <c r="E1913" s="17"/>
      <c r="F1913" s="17"/>
      <c r="G1913" s="17"/>
      <c r="H1913" s="17"/>
      <c r="I1913" s="17"/>
      <c r="J1913" s="17"/>
      <c r="K1913" s="17"/>
      <c r="L1913" s="17"/>
      <c r="M1913" s="17"/>
      <c r="N1913" s="17"/>
      <c r="O1913" s="17"/>
      <c r="P1913" s="17"/>
      <c r="Q1913" s="17"/>
      <c r="R1913" s="17"/>
      <c r="S1913" s="17"/>
      <c r="T1913" s="17"/>
      <c r="U1913" s="17"/>
      <c r="V1913" s="17"/>
      <c r="W1913" s="17"/>
      <c r="X1913" s="17"/>
      <c r="Y1913" s="17"/>
      <c r="Z1913" s="17"/>
      <c r="AA1913" s="17"/>
      <c r="AB1913" s="17"/>
      <c r="AC1913" s="17"/>
      <c r="AD1913" s="17"/>
      <c r="AE1913" s="17"/>
      <c r="AF1913" s="17"/>
      <c r="AG1913" s="17"/>
    </row>
    <row r="1914" spans="2:33" x14ac:dyDescent="0.25">
      <c r="B1914" s="17"/>
      <c r="C1914" s="17"/>
      <c r="D1914" s="17"/>
      <c r="E1914" s="17"/>
      <c r="F1914" s="17"/>
      <c r="G1914" s="17"/>
      <c r="H1914" s="17"/>
      <c r="I1914" s="17"/>
      <c r="J1914" s="17"/>
      <c r="K1914" s="17"/>
      <c r="L1914" s="17"/>
      <c r="M1914" s="17"/>
      <c r="N1914" s="17"/>
      <c r="O1914" s="17"/>
      <c r="P1914" s="17"/>
      <c r="Q1914" s="17"/>
      <c r="R1914" s="17"/>
      <c r="S1914" s="17"/>
      <c r="T1914" s="17"/>
      <c r="U1914" s="17"/>
      <c r="V1914" s="17"/>
      <c r="W1914" s="17"/>
      <c r="X1914" s="17"/>
      <c r="Y1914" s="17"/>
      <c r="Z1914" s="17"/>
      <c r="AA1914" s="17"/>
      <c r="AB1914" s="17"/>
      <c r="AC1914" s="17"/>
      <c r="AD1914" s="17"/>
      <c r="AE1914" s="17"/>
      <c r="AF1914" s="17"/>
      <c r="AG1914" s="17"/>
    </row>
    <row r="1915" spans="2:33" x14ac:dyDescent="0.25">
      <c r="B1915" s="17"/>
      <c r="C1915" s="17"/>
      <c r="D1915" s="17"/>
      <c r="E1915" s="17"/>
      <c r="F1915" s="17"/>
      <c r="G1915" s="17"/>
      <c r="H1915" s="17"/>
      <c r="I1915" s="17"/>
      <c r="J1915" s="17"/>
      <c r="K1915" s="17"/>
      <c r="L1915" s="17"/>
      <c r="M1915" s="17"/>
      <c r="N1915" s="17"/>
      <c r="O1915" s="17"/>
      <c r="P1915" s="17"/>
      <c r="Q1915" s="17"/>
      <c r="R1915" s="17"/>
      <c r="S1915" s="17"/>
      <c r="T1915" s="17"/>
      <c r="U1915" s="17"/>
      <c r="V1915" s="17"/>
      <c r="W1915" s="17"/>
      <c r="X1915" s="17"/>
      <c r="Y1915" s="17"/>
      <c r="Z1915" s="17"/>
      <c r="AA1915" s="17"/>
      <c r="AB1915" s="17"/>
      <c r="AC1915" s="17"/>
      <c r="AD1915" s="17"/>
      <c r="AE1915" s="17"/>
      <c r="AF1915" s="17"/>
      <c r="AG1915" s="17"/>
    </row>
    <row r="1916" spans="2:33" x14ac:dyDescent="0.25">
      <c r="B1916" s="17"/>
      <c r="C1916" s="17"/>
      <c r="D1916" s="17"/>
      <c r="E1916" s="17"/>
      <c r="F1916" s="17"/>
      <c r="G1916" s="17"/>
      <c r="H1916" s="17"/>
      <c r="I1916" s="17"/>
      <c r="J1916" s="17"/>
      <c r="K1916" s="17"/>
      <c r="L1916" s="17"/>
      <c r="M1916" s="17"/>
      <c r="N1916" s="17"/>
      <c r="O1916" s="17"/>
      <c r="P1916" s="17"/>
      <c r="Q1916" s="17"/>
      <c r="R1916" s="17"/>
      <c r="S1916" s="17"/>
      <c r="T1916" s="17"/>
      <c r="U1916" s="17"/>
      <c r="V1916" s="17"/>
      <c r="W1916" s="17"/>
      <c r="X1916" s="17"/>
      <c r="Y1916" s="17"/>
      <c r="Z1916" s="17"/>
      <c r="AA1916" s="17"/>
      <c r="AB1916" s="17"/>
      <c r="AC1916" s="17"/>
      <c r="AD1916" s="17"/>
      <c r="AE1916" s="17"/>
      <c r="AF1916" s="17"/>
      <c r="AG1916" s="17"/>
    </row>
    <row r="1917" spans="2:33" x14ac:dyDescent="0.25">
      <c r="B1917" s="17"/>
      <c r="C1917" s="17"/>
      <c r="D1917" s="17"/>
      <c r="E1917" s="17"/>
      <c r="F1917" s="17"/>
      <c r="G1917" s="17"/>
      <c r="H1917" s="17"/>
      <c r="I1917" s="17"/>
      <c r="J1917" s="17"/>
      <c r="K1917" s="17"/>
      <c r="L1917" s="17"/>
      <c r="M1917" s="17"/>
      <c r="N1917" s="17"/>
      <c r="O1917" s="17"/>
      <c r="P1917" s="17"/>
      <c r="Q1917" s="17"/>
      <c r="R1917" s="17"/>
      <c r="S1917" s="17"/>
      <c r="T1917" s="17"/>
      <c r="U1917" s="17"/>
      <c r="V1917" s="17"/>
      <c r="W1917" s="17"/>
      <c r="X1917" s="17"/>
      <c r="Y1917" s="17"/>
      <c r="Z1917" s="17"/>
      <c r="AA1917" s="17"/>
      <c r="AB1917" s="17"/>
      <c r="AC1917" s="17"/>
      <c r="AD1917" s="17"/>
      <c r="AE1917" s="17"/>
      <c r="AF1917" s="17"/>
      <c r="AG1917" s="17"/>
    </row>
    <row r="1918" spans="2:33" x14ac:dyDescent="0.25">
      <c r="B1918" s="17"/>
      <c r="C1918" s="17"/>
      <c r="D1918" s="17"/>
      <c r="E1918" s="17"/>
      <c r="F1918" s="17"/>
      <c r="G1918" s="17"/>
      <c r="H1918" s="17"/>
      <c r="I1918" s="17"/>
      <c r="J1918" s="17"/>
      <c r="K1918" s="17"/>
      <c r="L1918" s="17"/>
      <c r="M1918" s="17"/>
      <c r="N1918" s="17"/>
      <c r="O1918" s="17"/>
      <c r="P1918" s="17"/>
      <c r="Q1918" s="17"/>
      <c r="R1918" s="17"/>
      <c r="S1918" s="17"/>
      <c r="T1918" s="17"/>
      <c r="U1918" s="17"/>
      <c r="V1918" s="17"/>
      <c r="W1918" s="17"/>
      <c r="X1918" s="17"/>
      <c r="Y1918" s="17"/>
      <c r="Z1918" s="17"/>
      <c r="AA1918" s="17"/>
      <c r="AB1918" s="17"/>
      <c r="AC1918" s="17"/>
      <c r="AD1918" s="17"/>
      <c r="AE1918" s="17"/>
      <c r="AF1918" s="17"/>
      <c r="AG1918" s="17"/>
    </row>
    <row r="1919" spans="2:33" x14ac:dyDescent="0.25">
      <c r="B1919" s="17"/>
      <c r="C1919" s="17"/>
      <c r="D1919" s="17"/>
      <c r="E1919" s="17"/>
      <c r="F1919" s="17"/>
      <c r="G1919" s="17"/>
      <c r="H1919" s="17"/>
      <c r="I1919" s="17"/>
      <c r="J1919" s="17"/>
      <c r="K1919" s="17"/>
      <c r="L1919" s="17"/>
      <c r="M1919" s="17"/>
      <c r="N1919" s="17"/>
      <c r="O1919" s="17"/>
      <c r="P1919" s="17"/>
      <c r="Q1919" s="17"/>
      <c r="R1919" s="17"/>
      <c r="S1919" s="17"/>
      <c r="T1919" s="17"/>
      <c r="U1919" s="17"/>
      <c r="V1919" s="17"/>
      <c r="W1919" s="17"/>
      <c r="X1919" s="17"/>
      <c r="Y1919" s="17"/>
      <c r="Z1919" s="17"/>
      <c r="AA1919" s="17"/>
      <c r="AB1919" s="17"/>
      <c r="AC1919" s="17"/>
      <c r="AD1919" s="17"/>
      <c r="AE1919" s="17"/>
      <c r="AF1919" s="17"/>
      <c r="AG1919" s="17"/>
    </row>
    <row r="1920" spans="2:33" x14ac:dyDescent="0.25">
      <c r="B1920" s="17"/>
      <c r="C1920" s="17"/>
      <c r="D1920" s="17"/>
      <c r="E1920" s="17"/>
      <c r="F1920" s="17"/>
      <c r="G1920" s="17"/>
      <c r="H1920" s="17"/>
      <c r="I1920" s="17"/>
      <c r="J1920" s="17"/>
      <c r="K1920" s="17"/>
      <c r="L1920" s="17"/>
      <c r="M1920" s="17"/>
      <c r="N1920" s="17"/>
      <c r="O1920" s="17"/>
      <c r="P1920" s="17"/>
      <c r="Q1920" s="17"/>
      <c r="R1920" s="17"/>
      <c r="S1920" s="17"/>
      <c r="T1920" s="17"/>
      <c r="U1920" s="17"/>
      <c r="V1920" s="17"/>
      <c r="W1920" s="17"/>
      <c r="X1920" s="17"/>
      <c r="Y1920" s="17"/>
      <c r="Z1920" s="17"/>
      <c r="AA1920" s="17"/>
      <c r="AB1920" s="17"/>
      <c r="AC1920" s="17"/>
      <c r="AD1920" s="17"/>
      <c r="AE1920" s="17"/>
      <c r="AF1920" s="17"/>
      <c r="AG1920" s="17"/>
    </row>
    <row r="1921" spans="2:33" x14ac:dyDescent="0.25">
      <c r="B1921" s="17"/>
      <c r="C1921" s="17"/>
      <c r="D1921" s="17"/>
      <c r="E1921" s="17"/>
      <c r="F1921" s="17"/>
      <c r="G1921" s="17"/>
      <c r="H1921" s="17"/>
      <c r="I1921" s="17"/>
      <c r="J1921" s="17"/>
      <c r="K1921" s="17"/>
      <c r="L1921" s="17"/>
      <c r="M1921" s="17"/>
      <c r="N1921" s="17"/>
      <c r="O1921" s="17"/>
      <c r="P1921" s="17"/>
      <c r="Q1921" s="17"/>
      <c r="R1921" s="17"/>
      <c r="S1921" s="17"/>
      <c r="T1921" s="17"/>
      <c r="U1921" s="17"/>
      <c r="V1921" s="17"/>
      <c r="W1921" s="17"/>
      <c r="X1921" s="17"/>
      <c r="Y1921" s="17"/>
      <c r="Z1921" s="17"/>
      <c r="AA1921" s="17"/>
      <c r="AB1921" s="17"/>
      <c r="AC1921" s="17"/>
      <c r="AD1921" s="17"/>
      <c r="AE1921" s="17"/>
      <c r="AF1921" s="17"/>
      <c r="AG1921" s="17"/>
    </row>
    <row r="1922" spans="2:33" x14ac:dyDescent="0.25">
      <c r="B1922" s="17"/>
      <c r="C1922" s="17"/>
      <c r="D1922" s="17"/>
      <c r="E1922" s="17"/>
      <c r="F1922" s="17"/>
      <c r="G1922" s="17"/>
      <c r="H1922" s="17"/>
      <c r="I1922" s="17"/>
      <c r="J1922" s="17"/>
      <c r="K1922" s="17"/>
      <c r="L1922" s="17"/>
      <c r="M1922" s="17"/>
      <c r="N1922" s="17"/>
      <c r="O1922" s="17"/>
      <c r="P1922" s="17"/>
      <c r="Q1922" s="17"/>
      <c r="R1922" s="17"/>
      <c r="S1922" s="17"/>
      <c r="T1922" s="17"/>
      <c r="U1922" s="17"/>
      <c r="V1922" s="17"/>
      <c r="W1922" s="17"/>
      <c r="X1922" s="17"/>
      <c r="Y1922" s="17"/>
      <c r="Z1922" s="17"/>
      <c r="AA1922" s="17"/>
      <c r="AB1922" s="17"/>
      <c r="AC1922" s="17"/>
      <c r="AD1922" s="17"/>
      <c r="AE1922" s="17"/>
      <c r="AF1922" s="17"/>
      <c r="AG1922" s="17"/>
    </row>
    <row r="1923" spans="2:33" x14ac:dyDescent="0.25">
      <c r="B1923" s="17"/>
      <c r="C1923" s="17"/>
      <c r="D1923" s="17"/>
      <c r="E1923" s="17"/>
      <c r="F1923" s="17"/>
      <c r="G1923" s="17"/>
      <c r="H1923" s="17"/>
      <c r="I1923" s="17"/>
      <c r="J1923" s="17"/>
      <c r="K1923" s="17"/>
      <c r="L1923" s="17"/>
      <c r="M1923" s="17"/>
      <c r="N1923" s="17"/>
      <c r="O1923" s="17"/>
      <c r="P1923" s="17"/>
      <c r="Q1923" s="17"/>
      <c r="R1923" s="17"/>
      <c r="S1923" s="17"/>
      <c r="T1923" s="17"/>
      <c r="U1923" s="17"/>
      <c r="V1923" s="17"/>
      <c r="W1923" s="17"/>
      <c r="X1923" s="17"/>
      <c r="Y1923" s="17"/>
      <c r="Z1923" s="17"/>
      <c r="AA1923" s="17"/>
      <c r="AB1923" s="17"/>
      <c r="AC1923" s="17"/>
      <c r="AD1923" s="17"/>
      <c r="AE1923" s="17"/>
      <c r="AF1923" s="17"/>
      <c r="AG1923" s="17"/>
    </row>
    <row r="1924" spans="2:33" x14ac:dyDescent="0.25">
      <c r="B1924" s="17"/>
      <c r="C1924" s="17"/>
      <c r="D1924" s="17"/>
      <c r="E1924" s="17"/>
      <c r="F1924" s="17"/>
      <c r="G1924" s="17"/>
      <c r="H1924" s="17"/>
      <c r="I1924" s="17"/>
      <c r="J1924" s="17"/>
      <c r="K1924" s="17"/>
      <c r="L1924" s="17"/>
      <c r="M1924" s="17"/>
      <c r="N1924" s="17"/>
      <c r="O1924" s="17"/>
      <c r="P1924" s="17"/>
      <c r="Q1924" s="17"/>
      <c r="R1924" s="17"/>
      <c r="S1924" s="17"/>
      <c r="T1924" s="17"/>
      <c r="U1924" s="17"/>
      <c r="V1924" s="17"/>
      <c r="W1924" s="17"/>
      <c r="X1924" s="17"/>
      <c r="Y1924" s="17"/>
      <c r="Z1924" s="17"/>
      <c r="AA1924" s="17"/>
      <c r="AB1924" s="17"/>
      <c r="AC1924" s="17"/>
      <c r="AD1924" s="17"/>
      <c r="AE1924" s="17"/>
      <c r="AF1924" s="17"/>
      <c r="AG1924" s="17"/>
    </row>
    <row r="1925" spans="2:33" x14ac:dyDescent="0.25">
      <c r="B1925" s="17"/>
      <c r="C1925" s="17"/>
      <c r="D1925" s="17"/>
      <c r="E1925" s="17"/>
      <c r="F1925" s="17"/>
      <c r="G1925" s="17"/>
      <c r="H1925" s="17"/>
      <c r="I1925" s="17"/>
      <c r="J1925" s="17"/>
      <c r="K1925" s="17"/>
      <c r="L1925" s="17"/>
      <c r="M1925" s="17"/>
      <c r="N1925" s="17"/>
      <c r="O1925" s="17"/>
      <c r="P1925" s="17"/>
      <c r="Q1925" s="17"/>
      <c r="R1925" s="17"/>
      <c r="S1925" s="17"/>
      <c r="T1925" s="17"/>
      <c r="U1925" s="17"/>
      <c r="V1925" s="17"/>
      <c r="W1925" s="17"/>
      <c r="X1925" s="17"/>
      <c r="Y1925" s="17"/>
      <c r="Z1925" s="17"/>
      <c r="AA1925" s="17"/>
      <c r="AB1925" s="17"/>
      <c r="AC1925" s="17"/>
      <c r="AD1925" s="17"/>
      <c r="AE1925" s="17"/>
      <c r="AF1925" s="17"/>
      <c r="AG1925" s="17"/>
    </row>
    <row r="1926" spans="2:33" x14ac:dyDescent="0.25">
      <c r="B1926" s="17"/>
      <c r="C1926" s="17"/>
      <c r="D1926" s="17"/>
      <c r="E1926" s="17"/>
      <c r="F1926" s="17"/>
      <c r="G1926" s="17"/>
      <c r="H1926" s="17"/>
      <c r="I1926" s="17"/>
      <c r="J1926" s="17"/>
      <c r="K1926" s="17"/>
      <c r="L1926" s="17"/>
      <c r="M1926" s="17"/>
      <c r="N1926" s="17"/>
      <c r="O1926" s="17"/>
      <c r="P1926" s="17"/>
      <c r="Q1926" s="17"/>
      <c r="R1926" s="17"/>
      <c r="S1926" s="17"/>
      <c r="T1926" s="17"/>
      <c r="U1926" s="17"/>
      <c r="V1926" s="17"/>
      <c r="W1926" s="17"/>
      <c r="X1926" s="17"/>
      <c r="Y1926" s="17"/>
      <c r="Z1926" s="17"/>
      <c r="AA1926" s="17"/>
      <c r="AB1926" s="17"/>
      <c r="AC1926" s="17"/>
      <c r="AD1926" s="17"/>
      <c r="AE1926" s="17"/>
      <c r="AF1926" s="17"/>
      <c r="AG1926" s="17"/>
    </row>
    <row r="1927" spans="2:33" x14ac:dyDescent="0.25">
      <c r="B1927" s="17"/>
      <c r="C1927" s="17"/>
      <c r="D1927" s="17"/>
      <c r="E1927" s="17"/>
      <c r="F1927" s="17"/>
      <c r="G1927" s="17"/>
      <c r="H1927" s="17"/>
      <c r="I1927" s="17"/>
      <c r="J1927" s="17"/>
      <c r="K1927" s="17"/>
      <c r="L1927" s="17"/>
      <c r="M1927" s="17"/>
      <c r="N1927" s="17"/>
      <c r="O1927" s="17"/>
      <c r="P1927" s="17"/>
      <c r="Q1927" s="17"/>
      <c r="R1927" s="17"/>
      <c r="S1927" s="17"/>
      <c r="T1927" s="17"/>
      <c r="U1927" s="17"/>
      <c r="V1927" s="17"/>
      <c r="W1927" s="17"/>
      <c r="X1927" s="17"/>
      <c r="Y1927" s="17"/>
      <c r="Z1927" s="17"/>
      <c r="AA1927" s="17"/>
      <c r="AB1927" s="17"/>
      <c r="AC1927" s="17"/>
      <c r="AD1927" s="17"/>
      <c r="AE1927" s="17"/>
      <c r="AF1927" s="17"/>
      <c r="AG1927" s="17"/>
    </row>
    <row r="1928" spans="2:33" x14ac:dyDescent="0.25">
      <c r="B1928" s="17"/>
      <c r="C1928" s="17"/>
      <c r="D1928" s="17"/>
      <c r="E1928" s="17"/>
      <c r="F1928" s="17"/>
      <c r="G1928" s="17"/>
      <c r="H1928" s="17"/>
      <c r="I1928" s="17"/>
      <c r="J1928" s="17"/>
      <c r="K1928" s="17"/>
      <c r="L1928" s="17"/>
      <c r="M1928" s="17"/>
      <c r="N1928" s="17"/>
      <c r="O1928" s="17"/>
      <c r="P1928" s="17"/>
      <c r="Q1928" s="17"/>
      <c r="R1928" s="17"/>
      <c r="S1928" s="17"/>
      <c r="T1928" s="17"/>
      <c r="U1928" s="17"/>
      <c r="V1928" s="17"/>
      <c r="W1928" s="17"/>
      <c r="X1928" s="17"/>
      <c r="Y1928" s="17"/>
      <c r="Z1928" s="17"/>
      <c r="AA1928" s="17"/>
      <c r="AB1928" s="17"/>
      <c r="AC1928" s="17"/>
      <c r="AD1928" s="17"/>
      <c r="AE1928" s="17"/>
      <c r="AF1928" s="17"/>
      <c r="AG1928" s="17"/>
    </row>
    <row r="1929" spans="2:33" x14ac:dyDescent="0.25">
      <c r="B1929" s="17"/>
      <c r="C1929" s="17"/>
      <c r="D1929" s="17"/>
      <c r="E1929" s="17"/>
      <c r="F1929" s="17"/>
      <c r="G1929" s="17"/>
      <c r="H1929" s="17"/>
      <c r="I1929" s="17"/>
      <c r="J1929" s="17"/>
      <c r="K1929" s="17"/>
      <c r="L1929" s="17"/>
      <c r="M1929" s="17"/>
      <c r="N1929" s="17"/>
      <c r="O1929" s="17"/>
      <c r="P1929" s="17"/>
      <c r="Q1929" s="17"/>
      <c r="R1929" s="17"/>
      <c r="S1929" s="17"/>
      <c r="T1929" s="17"/>
      <c r="U1929" s="17"/>
      <c r="V1929" s="17"/>
      <c r="W1929" s="17"/>
      <c r="X1929" s="17"/>
      <c r="Y1929" s="17"/>
      <c r="Z1929" s="17"/>
      <c r="AA1929" s="17"/>
      <c r="AB1929" s="17"/>
      <c r="AC1929" s="17"/>
      <c r="AD1929" s="17"/>
      <c r="AE1929" s="17"/>
      <c r="AF1929" s="17"/>
      <c r="AG1929" s="17"/>
    </row>
    <row r="1930" spans="2:33" x14ac:dyDescent="0.25">
      <c r="B1930" s="17"/>
      <c r="C1930" s="17"/>
      <c r="D1930" s="17"/>
      <c r="E1930" s="17"/>
      <c r="F1930" s="17"/>
      <c r="G1930" s="17"/>
      <c r="H1930" s="17"/>
      <c r="I1930" s="17"/>
      <c r="J1930" s="17"/>
      <c r="K1930" s="17"/>
      <c r="L1930" s="17"/>
      <c r="M1930" s="17"/>
      <c r="N1930" s="17"/>
      <c r="O1930" s="17"/>
      <c r="P1930" s="17"/>
      <c r="Q1930" s="17"/>
      <c r="R1930" s="17"/>
      <c r="S1930" s="17"/>
      <c r="T1930" s="17"/>
      <c r="U1930" s="17"/>
      <c r="V1930" s="17"/>
      <c r="W1930" s="17"/>
      <c r="X1930" s="17"/>
      <c r="Y1930" s="17"/>
      <c r="Z1930" s="17"/>
      <c r="AA1930" s="17"/>
      <c r="AB1930" s="17"/>
      <c r="AC1930" s="17"/>
      <c r="AD1930" s="17"/>
      <c r="AE1930" s="17"/>
      <c r="AF1930" s="17"/>
      <c r="AG1930" s="17"/>
    </row>
    <row r="1931" spans="2:33" x14ac:dyDescent="0.25">
      <c r="B1931" s="17"/>
      <c r="C1931" s="17"/>
      <c r="D1931" s="17"/>
      <c r="E1931" s="17"/>
      <c r="F1931" s="17"/>
      <c r="G1931" s="17"/>
      <c r="H1931" s="17"/>
      <c r="I1931" s="17"/>
      <c r="J1931" s="17"/>
      <c r="K1931" s="17"/>
      <c r="L1931" s="17"/>
      <c r="M1931" s="17"/>
      <c r="N1931" s="17"/>
      <c r="O1931" s="17"/>
      <c r="P1931" s="17"/>
      <c r="Q1931" s="17"/>
      <c r="R1931" s="17"/>
      <c r="S1931" s="17"/>
      <c r="T1931" s="17"/>
      <c r="U1931" s="17"/>
      <c r="V1931" s="17"/>
      <c r="W1931" s="17"/>
      <c r="X1931" s="17"/>
      <c r="Y1931" s="17"/>
      <c r="Z1931" s="17"/>
      <c r="AA1931" s="17"/>
      <c r="AB1931" s="17"/>
      <c r="AC1931" s="17"/>
      <c r="AD1931" s="17"/>
      <c r="AE1931" s="17"/>
      <c r="AF1931" s="17"/>
      <c r="AG1931" s="17"/>
    </row>
    <row r="1932" spans="2:33" x14ac:dyDescent="0.25">
      <c r="B1932" s="17"/>
      <c r="C1932" s="17"/>
      <c r="D1932" s="17"/>
      <c r="E1932" s="17"/>
      <c r="F1932" s="17"/>
      <c r="G1932" s="17"/>
      <c r="H1932" s="17"/>
      <c r="I1932" s="17"/>
      <c r="J1932" s="17"/>
      <c r="K1932" s="17"/>
      <c r="L1932" s="17"/>
      <c r="M1932" s="17"/>
      <c r="N1932" s="17"/>
      <c r="O1932" s="17"/>
      <c r="P1932" s="17"/>
      <c r="Q1932" s="17"/>
      <c r="R1932" s="17"/>
      <c r="S1932" s="17"/>
      <c r="T1932" s="17"/>
      <c r="U1932" s="17"/>
      <c r="V1932" s="17"/>
      <c r="W1932" s="17"/>
      <c r="X1932" s="17"/>
      <c r="Y1932" s="17"/>
      <c r="Z1932" s="17"/>
      <c r="AA1932" s="17"/>
      <c r="AB1932" s="17"/>
      <c r="AC1932" s="17"/>
      <c r="AD1932" s="17"/>
      <c r="AE1932" s="17"/>
      <c r="AF1932" s="17"/>
      <c r="AG1932" s="17"/>
    </row>
    <row r="1933" spans="2:33" x14ac:dyDescent="0.25">
      <c r="B1933" s="17"/>
      <c r="C1933" s="17"/>
      <c r="D1933" s="17"/>
      <c r="E1933" s="17"/>
      <c r="F1933" s="17"/>
      <c r="G1933" s="17"/>
      <c r="H1933" s="17"/>
      <c r="I1933" s="17"/>
      <c r="J1933" s="17"/>
      <c r="K1933" s="17"/>
      <c r="L1933" s="17"/>
      <c r="M1933" s="17"/>
      <c r="N1933" s="17"/>
      <c r="O1933" s="17"/>
      <c r="P1933" s="17"/>
      <c r="Q1933" s="17"/>
      <c r="R1933" s="17"/>
      <c r="S1933" s="17"/>
      <c r="T1933" s="17"/>
      <c r="U1933" s="17"/>
      <c r="V1933" s="17"/>
      <c r="W1933" s="17"/>
      <c r="X1933" s="17"/>
      <c r="Y1933" s="17"/>
      <c r="Z1933" s="17"/>
      <c r="AA1933" s="17"/>
      <c r="AB1933" s="17"/>
      <c r="AC1933" s="17"/>
      <c r="AD1933" s="17"/>
      <c r="AE1933" s="17"/>
      <c r="AF1933" s="17"/>
      <c r="AG1933" s="17"/>
    </row>
    <row r="1934" spans="2:33" x14ac:dyDescent="0.25">
      <c r="B1934" s="17"/>
      <c r="C1934" s="17"/>
      <c r="D1934" s="17"/>
      <c r="E1934" s="17"/>
      <c r="F1934" s="17"/>
      <c r="G1934" s="17"/>
      <c r="H1934" s="17"/>
      <c r="I1934" s="17"/>
      <c r="J1934" s="17"/>
      <c r="K1934" s="17"/>
      <c r="L1934" s="17"/>
      <c r="M1934" s="17"/>
      <c r="N1934" s="17"/>
      <c r="O1934" s="17"/>
      <c r="P1934" s="17"/>
      <c r="Q1934" s="17"/>
      <c r="R1934" s="17"/>
      <c r="S1934" s="17"/>
      <c r="T1934" s="17"/>
      <c r="U1934" s="17"/>
      <c r="V1934" s="17"/>
      <c r="W1934" s="17"/>
      <c r="X1934" s="17"/>
      <c r="Y1934" s="17"/>
      <c r="Z1934" s="17"/>
      <c r="AA1934" s="17"/>
      <c r="AB1934" s="17"/>
      <c r="AC1934" s="17"/>
      <c r="AD1934" s="17"/>
      <c r="AE1934" s="17"/>
      <c r="AF1934" s="17"/>
      <c r="AG1934" s="17"/>
    </row>
    <row r="1935" spans="2:33" x14ac:dyDescent="0.25">
      <c r="B1935" s="17"/>
      <c r="C1935" s="17"/>
      <c r="D1935" s="17"/>
      <c r="E1935" s="17"/>
      <c r="F1935" s="17"/>
      <c r="G1935" s="17"/>
      <c r="H1935" s="17"/>
      <c r="I1935" s="17"/>
      <c r="J1935" s="17"/>
      <c r="K1935" s="17"/>
      <c r="L1935" s="17"/>
      <c r="M1935" s="17"/>
      <c r="N1935" s="17"/>
      <c r="O1935" s="17"/>
      <c r="P1935" s="17"/>
      <c r="Q1935" s="17"/>
      <c r="R1935" s="17"/>
      <c r="S1935" s="17"/>
      <c r="T1935" s="17"/>
      <c r="U1935" s="17"/>
      <c r="V1935" s="17"/>
      <c r="W1935" s="17"/>
      <c r="X1935" s="17"/>
      <c r="Y1935" s="17"/>
      <c r="Z1935" s="17"/>
      <c r="AA1935" s="17"/>
      <c r="AB1935" s="17"/>
      <c r="AC1935" s="17"/>
      <c r="AD1935" s="17"/>
      <c r="AE1935" s="17"/>
      <c r="AF1935" s="17"/>
      <c r="AG1935" s="17"/>
    </row>
    <row r="1936" spans="2:33" x14ac:dyDescent="0.25">
      <c r="B1936" s="17"/>
      <c r="C1936" s="17"/>
      <c r="D1936" s="17"/>
      <c r="E1936" s="17"/>
      <c r="F1936" s="17"/>
      <c r="G1936" s="17"/>
      <c r="H1936" s="17"/>
      <c r="I1936" s="17"/>
      <c r="J1936" s="17"/>
      <c r="K1936" s="17"/>
      <c r="L1936" s="17"/>
      <c r="M1936" s="17"/>
      <c r="N1936" s="17"/>
      <c r="O1936" s="17"/>
      <c r="P1936" s="17"/>
      <c r="Q1936" s="17"/>
      <c r="R1936" s="17"/>
      <c r="S1936" s="17"/>
      <c r="T1936" s="17"/>
      <c r="U1936" s="17"/>
      <c r="V1936" s="17"/>
      <c r="W1936" s="17"/>
      <c r="X1936" s="17"/>
      <c r="Y1936" s="17"/>
      <c r="Z1936" s="17"/>
      <c r="AA1936" s="17"/>
      <c r="AB1936" s="17"/>
      <c r="AC1936" s="17"/>
      <c r="AD1936" s="17"/>
      <c r="AE1936" s="17"/>
      <c r="AF1936" s="17"/>
      <c r="AG1936" s="17"/>
    </row>
    <row r="1937" spans="2:33" x14ac:dyDescent="0.25">
      <c r="B1937" s="17"/>
      <c r="C1937" s="17"/>
      <c r="D1937" s="17"/>
      <c r="E1937" s="17"/>
      <c r="F1937" s="17"/>
      <c r="G1937" s="17"/>
      <c r="H1937" s="17"/>
      <c r="I1937" s="17"/>
      <c r="J1937" s="17"/>
      <c r="K1937" s="17"/>
      <c r="L1937" s="17"/>
      <c r="M1937" s="17"/>
      <c r="N1937" s="17"/>
      <c r="O1937" s="17"/>
      <c r="P1937" s="17"/>
      <c r="Q1937" s="17"/>
      <c r="R1937" s="17"/>
      <c r="S1937" s="17"/>
      <c r="T1937" s="17"/>
      <c r="U1937" s="17"/>
      <c r="V1937" s="17"/>
      <c r="W1937" s="17"/>
      <c r="X1937" s="17"/>
      <c r="Y1937" s="17"/>
      <c r="Z1937" s="17"/>
      <c r="AA1937" s="17"/>
      <c r="AB1937" s="17"/>
      <c r="AC1937" s="17"/>
      <c r="AD1937" s="17"/>
      <c r="AE1937" s="17"/>
      <c r="AF1937" s="17"/>
      <c r="AG1937" s="17"/>
    </row>
    <row r="1938" spans="2:33" x14ac:dyDescent="0.25">
      <c r="B1938" s="17"/>
      <c r="C1938" s="17"/>
      <c r="D1938" s="17"/>
      <c r="E1938" s="17"/>
      <c r="F1938" s="17"/>
      <c r="G1938" s="17"/>
      <c r="H1938" s="17"/>
      <c r="I1938" s="17"/>
      <c r="J1938" s="17"/>
      <c r="K1938" s="17"/>
      <c r="L1938" s="17"/>
      <c r="M1938" s="17"/>
      <c r="N1938" s="17"/>
      <c r="O1938" s="17"/>
      <c r="P1938" s="17"/>
      <c r="Q1938" s="17"/>
      <c r="R1938" s="17"/>
      <c r="S1938" s="17"/>
      <c r="T1938" s="17"/>
      <c r="U1938" s="17"/>
      <c r="V1938" s="17"/>
      <c r="W1938" s="17"/>
      <c r="X1938" s="17"/>
      <c r="Y1938" s="17"/>
      <c r="Z1938" s="17"/>
      <c r="AA1938" s="17"/>
      <c r="AB1938" s="17"/>
      <c r="AC1938" s="17"/>
      <c r="AD1938" s="17"/>
      <c r="AE1938" s="17"/>
      <c r="AF1938" s="17"/>
      <c r="AG1938" s="17"/>
    </row>
    <row r="1939" spans="2:33" x14ac:dyDescent="0.25">
      <c r="B1939" s="17"/>
      <c r="C1939" s="17"/>
      <c r="D1939" s="17"/>
      <c r="E1939" s="17"/>
      <c r="F1939" s="17"/>
      <c r="G1939" s="17"/>
      <c r="H1939" s="17"/>
      <c r="I1939" s="17"/>
      <c r="J1939" s="17"/>
      <c r="K1939" s="17"/>
      <c r="L1939" s="17"/>
      <c r="M1939" s="17"/>
      <c r="N1939" s="17"/>
      <c r="O1939" s="17"/>
      <c r="P1939" s="17"/>
      <c r="Q1939" s="17"/>
      <c r="R1939" s="17"/>
      <c r="S1939" s="17"/>
      <c r="T1939" s="17"/>
      <c r="U1939" s="17"/>
      <c r="V1939" s="17"/>
      <c r="W1939" s="17"/>
      <c r="X1939" s="17"/>
      <c r="Y1939" s="17"/>
      <c r="Z1939" s="17"/>
      <c r="AA1939" s="17"/>
      <c r="AB1939" s="17"/>
      <c r="AC1939" s="17"/>
      <c r="AD1939" s="17"/>
      <c r="AE1939" s="17"/>
      <c r="AF1939" s="17"/>
      <c r="AG1939" s="17"/>
    </row>
    <row r="1940" spans="2:33" x14ac:dyDescent="0.25">
      <c r="B1940" s="17"/>
      <c r="C1940" s="17"/>
      <c r="D1940" s="17"/>
      <c r="E1940" s="17"/>
      <c r="F1940" s="17"/>
      <c r="G1940" s="17"/>
      <c r="H1940" s="17"/>
      <c r="I1940" s="17"/>
      <c r="J1940" s="17"/>
      <c r="K1940" s="17"/>
      <c r="L1940" s="17"/>
      <c r="M1940" s="17"/>
      <c r="N1940" s="17"/>
      <c r="O1940" s="17"/>
      <c r="P1940" s="17"/>
      <c r="Q1940" s="17"/>
      <c r="R1940" s="17"/>
      <c r="S1940" s="17"/>
      <c r="T1940" s="17"/>
      <c r="U1940" s="17"/>
      <c r="V1940" s="17"/>
      <c r="W1940" s="17"/>
      <c r="X1940" s="17"/>
      <c r="Y1940" s="17"/>
      <c r="Z1940" s="17"/>
      <c r="AA1940" s="17"/>
      <c r="AB1940" s="17"/>
      <c r="AC1940" s="17"/>
      <c r="AD1940" s="17"/>
      <c r="AE1940" s="17"/>
      <c r="AF1940" s="17"/>
      <c r="AG1940" s="17"/>
    </row>
    <row r="1941" spans="2:33" x14ac:dyDescent="0.25">
      <c r="B1941" s="17"/>
      <c r="C1941" s="17"/>
      <c r="D1941" s="17"/>
      <c r="E1941" s="17"/>
      <c r="F1941" s="17"/>
      <c r="G1941" s="17"/>
      <c r="H1941" s="17"/>
      <c r="I1941" s="17"/>
      <c r="J1941" s="17"/>
      <c r="K1941" s="17"/>
      <c r="L1941" s="17"/>
      <c r="M1941" s="17"/>
      <c r="N1941" s="17"/>
      <c r="O1941" s="17"/>
      <c r="P1941" s="17"/>
      <c r="Q1941" s="17"/>
      <c r="R1941" s="17"/>
      <c r="S1941" s="17"/>
      <c r="T1941" s="17"/>
      <c r="U1941" s="17"/>
      <c r="V1941" s="17"/>
      <c r="W1941" s="17"/>
      <c r="X1941" s="17"/>
      <c r="Y1941" s="17"/>
      <c r="Z1941" s="17"/>
      <c r="AA1941" s="17"/>
      <c r="AB1941" s="17"/>
      <c r="AC1941" s="17"/>
      <c r="AD1941" s="17"/>
      <c r="AE1941" s="17"/>
      <c r="AF1941" s="17"/>
      <c r="AG1941" s="17"/>
    </row>
    <row r="1942" spans="2:33" x14ac:dyDescent="0.25">
      <c r="B1942" s="17"/>
      <c r="C1942" s="17"/>
      <c r="D1942" s="17"/>
      <c r="E1942" s="17"/>
      <c r="F1942" s="17"/>
      <c r="G1942" s="17"/>
      <c r="H1942" s="17"/>
      <c r="I1942" s="17"/>
      <c r="J1942" s="17"/>
      <c r="K1942" s="17"/>
      <c r="L1942" s="17"/>
      <c r="M1942" s="17"/>
      <c r="N1942" s="17"/>
      <c r="O1942" s="17"/>
      <c r="P1942" s="17"/>
      <c r="Q1942" s="17"/>
      <c r="R1942" s="17"/>
      <c r="S1942" s="17"/>
      <c r="T1942" s="17"/>
      <c r="U1942" s="17"/>
      <c r="V1942" s="17"/>
      <c r="W1942" s="17"/>
      <c r="X1942" s="17"/>
      <c r="Y1942" s="17"/>
      <c r="Z1942" s="17"/>
      <c r="AA1942" s="17"/>
      <c r="AB1942" s="17"/>
      <c r="AC1942" s="17"/>
      <c r="AD1942" s="17"/>
      <c r="AE1942" s="17"/>
      <c r="AF1942" s="17"/>
      <c r="AG1942" s="17"/>
    </row>
    <row r="1943" spans="2:33" x14ac:dyDescent="0.25">
      <c r="B1943" s="17"/>
      <c r="C1943" s="17"/>
      <c r="D1943" s="17"/>
      <c r="E1943" s="17"/>
      <c r="F1943" s="17"/>
      <c r="G1943" s="17"/>
      <c r="H1943" s="17"/>
      <c r="I1943" s="17"/>
      <c r="J1943" s="17"/>
      <c r="K1943" s="17"/>
      <c r="L1943" s="17"/>
      <c r="M1943" s="17"/>
      <c r="N1943" s="17"/>
      <c r="O1943" s="17"/>
      <c r="P1943" s="17"/>
      <c r="Q1943" s="17"/>
      <c r="R1943" s="17"/>
      <c r="S1943" s="17"/>
      <c r="T1943" s="17"/>
      <c r="U1943" s="17"/>
      <c r="V1943" s="17"/>
      <c r="W1943" s="17"/>
      <c r="X1943" s="17"/>
      <c r="Y1943" s="17"/>
      <c r="Z1943" s="17"/>
      <c r="AA1943" s="17"/>
      <c r="AB1943" s="17"/>
      <c r="AC1943" s="17"/>
      <c r="AD1943" s="17"/>
      <c r="AE1943" s="17"/>
      <c r="AF1943" s="17"/>
      <c r="AG1943" s="17"/>
    </row>
    <row r="1944" spans="2:33" x14ac:dyDescent="0.25">
      <c r="B1944" s="17"/>
      <c r="C1944" s="17"/>
      <c r="D1944" s="17"/>
      <c r="E1944" s="17"/>
      <c r="F1944" s="17"/>
      <c r="G1944" s="17"/>
      <c r="H1944" s="17"/>
      <c r="I1944" s="17"/>
      <c r="J1944" s="17"/>
      <c r="K1944" s="17"/>
      <c r="L1944" s="17"/>
      <c r="M1944" s="17"/>
      <c r="N1944" s="17"/>
      <c r="O1944" s="17"/>
      <c r="P1944" s="17"/>
      <c r="Q1944" s="17"/>
      <c r="R1944" s="17"/>
      <c r="S1944" s="17"/>
      <c r="T1944" s="17"/>
      <c r="U1944" s="17"/>
      <c r="V1944" s="17"/>
      <c r="W1944" s="17"/>
      <c r="X1944" s="17"/>
      <c r="Y1944" s="17"/>
      <c r="Z1944" s="17"/>
      <c r="AA1944" s="17"/>
      <c r="AB1944" s="17"/>
      <c r="AC1944" s="17"/>
      <c r="AD1944" s="17"/>
      <c r="AE1944" s="17"/>
      <c r="AF1944" s="17"/>
      <c r="AG1944" s="17"/>
    </row>
    <row r="1945" spans="2:33" x14ac:dyDescent="0.25">
      <c r="B1945" s="17"/>
      <c r="C1945" s="17"/>
      <c r="D1945" s="17"/>
      <c r="E1945" s="17"/>
      <c r="F1945" s="17"/>
      <c r="G1945" s="17"/>
      <c r="H1945" s="17"/>
      <c r="I1945" s="17"/>
      <c r="J1945" s="17"/>
      <c r="K1945" s="17"/>
      <c r="L1945" s="17"/>
      <c r="M1945" s="17"/>
      <c r="N1945" s="17"/>
      <c r="O1945" s="17"/>
      <c r="P1945" s="17"/>
      <c r="Q1945" s="17"/>
      <c r="R1945" s="17"/>
      <c r="S1945" s="17"/>
      <c r="T1945" s="17"/>
      <c r="U1945" s="17"/>
      <c r="V1945" s="17"/>
      <c r="W1945" s="17"/>
      <c r="X1945" s="17"/>
      <c r="Y1945" s="17"/>
      <c r="Z1945" s="17"/>
      <c r="AA1945" s="17"/>
      <c r="AB1945" s="17"/>
      <c r="AC1945" s="17"/>
      <c r="AD1945" s="17"/>
      <c r="AE1945" s="17"/>
      <c r="AF1945" s="17"/>
      <c r="AG1945" s="17"/>
    </row>
    <row r="1946" spans="2:33" x14ac:dyDescent="0.25">
      <c r="B1946" s="17"/>
      <c r="C1946" s="17"/>
      <c r="D1946" s="17"/>
      <c r="E1946" s="17"/>
      <c r="F1946" s="17"/>
      <c r="G1946" s="17"/>
      <c r="H1946" s="17"/>
      <c r="I1946" s="17"/>
      <c r="J1946" s="17"/>
      <c r="K1946" s="17"/>
      <c r="L1946" s="17"/>
      <c r="M1946" s="17"/>
      <c r="N1946" s="17"/>
      <c r="O1946" s="17"/>
      <c r="P1946" s="17"/>
      <c r="Q1946" s="17"/>
      <c r="R1946" s="17"/>
      <c r="S1946" s="17"/>
      <c r="T1946" s="17"/>
      <c r="U1946" s="17"/>
      <c r="V1946" s="17"/>
      <c r="W1946" s="17"/>
      <c r="X1946" s="17"/>
      <c r="Y1946" s="17"/>
      <c r="Z1946" s="17"/>
      <c r="AA1946" s="17"/>
      <c r="AB1946" s="17"/>
      <c r="AC1946" s="17"/>
      <c r="AD1946" s="17"/>
      <c r="AE1946" s="17"/>
      <c r="AF1946" s="17"/>
      <c r="AG1946" s="17"/>
    </row>
    <row r="1947" spans="2:33" x14ac:dyDescent="0.25">
      <c r="B1947" s="17"/>
      <c r="C1947" s="17"/>
      <c r="D1947" s="17"/>
      <c r="E1947" s="17"/>
      <c r="F1947" s="17"/>
      <c r="G1947" s="17"/>
      <c r="H1947" s="17"/>
      <c r="I1947" s="17"/>
      <c r="J1947" s="17"/>
      <c r="K1947" s="17"/>
      <c r="L1947" s="17"/>
      <c r="M1947" s="17"/>
      <c r="N1947" s="17"/>
      <c r="O1947" s="17"/>
      <c r="P1947" s="17"/>
      <c r="Q1947" s="17"/>
      <c r="R1947" s="17"/>
      <c r="S1947" s="17"/>
      <c r="T1947" s="17"/>
      <c r="U1947" s="17"/>
      <c r="V1947" s="17"/>
      <c r="W1947" s="17"/>
      <c r="X1947" s="17"/>
      <c r="Y1947" s="17"/>
      <c r="Z1947" s="17"/>
      <c r="AA1947" s="17"/>
      <c r="AB1947" s="17"/>
      <c r="AC1947" s="17"/>
      <c r="AD1947" s="17"/>
      <c r="AE1947" s="17"/>
      <c r="AF1947" s="17"/>
      <c r="AG1947" s="17"/>
    </row>
    <row r="1948" spans="2:33" x14ac:dyDescent="0.25">
      <c r="B1948" s="17"/>
      <c r="C1948" s="17"/>
      <c r="D1948" s="17"/>
      <c r="E1948" s="17"/>
      <c r="F1948" s="17"/>
      <c r="G1948" s="17"/>
      <c r="H1948" s="17"/>
      <c r="I1948" s="17"/>
      <c r="J1948" s="17"/>
      <c r="K1948" s="17"/>
      <c r="L1948" s="17"/>
      <c r="M1948" s="17"/>
      <c r="N1948" s="17"/>
      <c r="O1948" s="17"/>
      <c r="P1948" s="17"/>
      <c r="Q1948" s="17"/>
      <c r="R1948" s="17"/>
      <c r="S1948" s="17"/>
      <c r="T1948" s="17"/>
      <c r="U1948" s="17"/>
      <c r="V1948" s="17"/>
      <c r="W1948" s="17"/>
      <c r="X1948" s="17"/>
      <c r="Y1948" s="17"/>
      <c r="Z1948" s="17"/>
      <c r="AA1948" s="17"/>
      <c r="AB1948" s="17"/>
      <c r="AC1948" s="17"/>
      <c r="AD1948" s="17"/>
      <c r="AE1948" s="17"/>
      <c r="AF1948" s="17"/>
      <c r="AG1948" s="17"/>
    </row>
    <row r="1949" spans="2:33" x14ac:dyDescent="0.25">
      <c r="B1949" s="17"/>
      <c r="C1949" s="17"/>
      <c r="D1949" s="17"/>
      <c r="E1949" s="17"/>
      <c r="F1949" s="17"/>
      <c r="G1949" s="17"/>
      <c r="H1949" s="17"/>
      <c r="I1949" s="17"/>
      <c r="J1949" s="17"/>
      <c r="K1949" s="17"/>
      <c r="L1949" s="17"/>
      <c r="M1949" s="17"/>
      <c r="N1949" s="17"/>
      <c r="O1949" s="17"/>
      <c r="P1949" s="17"/>
      <c r="Q1949" s="17"/>
      <c r="R1949" s="17"/>
      <c r="S1949" s="17"/>
      <c r="T1949" s="17"/>
      <c r="U1949" s="17"/>
      <c r="V1949" s="17"/>
      <c r="W1949" s="17"/>
      <c r="X1949" s="17"/>
      <c r="Y1949" s="17"/>
      <c r="Z1949" s="17"/>
      <c r="AA1949" s="17"/>
      <c r="AB1949" s="17"/>
      <c r="AC1949" s="17"/>
      <c r="AD1949" s="17"/>
      <c r="AE1949" s="17"/>
      <c r="AF1949" s="17"/>
      <c r="AG1949" s="17"/>
    </row>
    <row r="1950" spans="2:33" x14ac:dyDescent="0.25">
      <c r="B1950" s="17"/>
      <c r="C1950" s="17"/>
      <c r="D1950" s="17"/>
      <c r="E1950" s="17"/>
      <c r="F1950" s="17"/>
      <c r="G1950" s="17"/>
      <c r="H1950" s="17"/>
      <c r="I1950" s="17"/>
      <c r="J1950" s="17"/>
      <c r="K1950" s="17"/>
      <c r="L1950" s="17"/>
      <c r="M1950" s="17"/>
      <c r="N1950" s="17"/>
      <c r="O1950" s="17"/>
      <c r="P1950" s="17"/>
      <c r="Q1950" s="17"/>
      <c r="R1950" s="17"/>
      <c r="S1950" s="17"/>
      <c r="T1950" s="17"/>
      <c r="U1950" s="17"/>
      <c r="V1950" s="17"/>
      <c r="W1950" s="17"/>
      <c r="X1950" s="17"/>
      <c r="Y1950" s="17"/>
      <c r="Z1950" s="17"/>
      <c r="AA1950" s="17"/>
      <c r="AB1950" s="17"/>
      <c r="AC1950" s="17"/>
      <c r="AD1950" s="17"/>
      <c r="AE1950" s="17"/>
      <c r="AF1950" s="17"/>
      <c r="AG1950" s="17"/>
    </row>
    <row r="1951" spans="2:33" x14ac:dyDescent="0.25">
      <c r="B1951" s="17"/>
      <c r="C1951" s="17"/>
      <c r="D1951" s="17"/>
      <c r="E1951" s="17"/>
      <c r="F1951" s="17"/>
      <c r="G1951" s="17"/>
      <c r="H1951" s="17"/>
      <c r="I1951" s="17"/>
      <c r="J1951" s="17"/>
      <c r="K1951" s="17"/>
      <c r="L1951" s="17"/>
      <c r="M1951" s="17"/>
      <c r="N1951" s="17"/>
      <c r="O1951" s="17"/>
      <c r="P1951" s="17"/>
      <c r="Q1951" s="17"/>
      <c r="R1951" s="17"/>
      <c r="S1951" s="17"/>
      <c r="T1951" s="17"/>
      <c r="U1951" s="17"/>
      <c r="V1951" s="17"/>
      <c r="W1951" s="17"/>
      <c r="X1951" s="17"/>
      <c r="Y1951" s="17"/>
      <c r="Z1951" s="17"/>
      <c r="AA1951" s="17"/>
      <c r="AB1951" s="17"/>
      <c r="AC1951" s="17"/>
      <c r="AD1951" s="17"/>
      <c r="AE1951" s="17"/>
      <c r="AF1951" s="17"/>
      <c r="AG1951" s="17"/>
    </row>
    <row r="1952" spans="2:33" x14ac:dyDescent="0.25">
      <c r="B1952" s="17"/>
      <c r="C1952" s="17"/>
      <c r="D1952" s="17"/>
      <c r="E1952" s="17"/>
      <c r="F1952" s="17"/>
      <c r="G1952" s="17"/>
      <c r="H1952" s="17"/>
      <c r="I1952" s="17"/>
      <c r="J1952" s="17"/>
      <c r="K1952" s="17"/>
      <c r="L1952" s="17"/>
      <c r="M1952" s="17"/>
      <c r="N1952" s="17"/>
      <c r="O1952" s="17"/>
      <c r="P1952" s="17"/>
      <c r="Q1952" s="17"/>
      <c r="R1952" s="17"/>
      <c r="S1952" s="17"/>
      <c r="T1952" s="17"/>
      <c r="U1952" s="17"/>
      <c r="V1952" s="17"/>
      <c r="W1952" s="17"/>
      <c r="X1952" s="17"/>
      <c r="Y1952" s="17"/>
      <c r="Z1952" s="17"/>
      <c r="AA1952" s="17"/>
      <c r="AB1952" s="17"/>
      <c r="AC1952" s="17"/>
      <c r="AD1952" s="17"/>
      <c r="AE1952" s="17"/>
      <c r="AF1952" s="17"/>
      <c r="AG1952" s="17"/>
    </row>
    <row r="1953" spans="2:33" x14ac:dyDescent="0.25">
      <c r="B1953" s="17"/>
      <c r="C1953" s="17"/>
      <c r="D1953" s="17"/>
      <c r="E1953" s="17"/>
      <c r="F1953" s="17"/>
      <c r="G1953" s="17"/>
      <c r="H1953" s="17"/>
      <c r="I1953" s="17"/>
      <c r="J1953" s="17"/>
      <c r="K1953" s="17"/>
      <c r="L1953" s="17"/>
      <c r="M1953" s="17"/>
      <c r="N1953" s="17"/>
      <c r="O1953" s="17"/>
      <c r="P1953" s="17"/>
      <c r="Q1953" s="17"/>
      <c r="R1953" s="17"/>
      <c r="S1953" s="17"/>
      <c r="T1953" s="17"/>
      <c r="U1953" s="17"/>
      <c r="V1953" s="17"/>
      <c r="W1953" s="17"/>
      <c r="X1953" s="17"/>
      <c r="Y1953" s="17"/>
      <c r="Z1953" s="17"/>
      <c r="AA1953" s="17"/>
      <c r="AB1953" s="17"/>
      <c r="AC1953" s="17"/>
      <c r="AD1953" s="17"/>
      <c r="AE1953" s="17"/>
      <c r="AF1953" s="17"/>
      <c r="AG1953" s="17"/>
    </row>
    <row r="1954" spans="2:33" x14ac:dyDescent="0.25">
      <c r="B1954" s="17"/>
      <c r="C1954" s="17"/>
      <c r="D1954" s="17"/>
      <c r="E1954" s="17"/>
      <c r="F1954" s="17"/>
      <c r="G1954" s="17"/>
      <c r="H1954" s="17"/>
      <c r="I1954" s="17"/>
      <c r="J1954" s="17"/>
      <c r="K1954" s="17"/>
      <c r="L1954" s="17"/>
      <c r="M1954" s="17"/>
      <c r="N1954" s="17"/>
      <c r="O1954" s="17"/>
      <c r="P1954" s="17"/>
      <c r="Q1954" s="17"/>
      <c r="R1954" s="17"/>
      <c r="S1954" s="17"/>
      <c r="T1954" s="17"/>
      <c r="U1954" s="17"/>
      <c r="V1954" s="17"/>
      <c r="W1954" s="17"/>
      <c r="X1954" s="17"/>
      <c r="Y1954" s="17"/>
      <c r="Z1954" s="17"/>
      <c r="AA1954" s="17"/>
      <c r="AB1954" s="17"/>
      <c r="AC1954" s="17"/>
      <c r="AD1954" s="17"/>
      <c r="AE1954" s="17"/>
      <c r="AF1954" s="17"/>
      <c r="AG1954" s="17"/>
    </row>
    <row r="1955" spans="2:33" x14ac:dyDescent="0.25">
      <c r="B1955" s="17"/>
      <c r="C1955" s="17"/>
      <c r="D1955" s="17"/>
      <c r="E1955" s="17"/>
      <c r="F1955" s="17"/>
      <c r="G1955" s="17"/>
      <c r="H1955" s="17"/>
      <c r="I1955" s="17"/>
      <c r="J1955" s="17"/>
      <c r="K1955" s="17"/>
      <c r="L1955" s="17"/>
      <c r="M1955" s="17"/>
      <c r="N1955" s="17"/>
      <c r="O1955" s="17"/>
      <c r="P1955" s="17"/>
      <c r="Q1955" s="17"/>
      <c r="R1955" s="17"/>
      <c r="S1955" s="17"/>
      <c r="T1955" s="17"/>
      <c r="U1955" s="17"/>
      <c r="V1955" s="17"/>
      <c r="W1955" s="17"/>
      <c r="X1955" s="17"/>
      <c r="Y1955" s="17"/>
      <c r="Z1955" s="17"/>
      <c r="AA1955" s="17"/>
      <c r="AB1955" s="17"/>
      <c r="AC1955" s="17"/>
      <c r="AD1955" s="17"/>
      <c r="AE1955" s="17"/>
      <c r="AF1955" s="17"/>
      <c r="AG1955" s="17"/>
    </row>
    <row r="1956" spans="2:33" x14ac:dyDescent="0.25">
      <c r="B1956" s="17"/>
      <c r="C1956" s="17"/>
      <c r="D1956" s="17"/>
      <c r="E1956" s="17"/>
      <c r="F1956" s="17"/>
      <c r="G1956" s="17"/>
      <c r="H1956" s="17"/>
      <c r="I1956" s="17"/>
      <c r="J1956" s="17"/>
      <c r="K1956" s="17"/>
      <c r="L1956" s="17"/>
      <c r="M1956" s="17"/>
      <c r="N1956" s="17"/>
      <c r="O1956" s="17"/>
      <c r="P1956" s="17"/>
      <c r="Q1956" s="17"/>
      <c r="R1956" s="17"/>
      <c r="S1956" s="17"/>
      <c r="T1956" s="17"/>
      <c r="U1956" s="17"/>
      <c r="V1956" s="17"/>
      <c r="W1956" s="17"/>
      <c r="X1956" s="17"/>
      <c r="Y1956" s="17"/>
      <c r="Z1956" s="17"/>
      <c r="AA1956" s="17"/>
      <c r="AB1956" s="17"/>
      <c r="AC1956" s="17"/>
      <c r="AD1956" s="17"/>
      <c r="AE1956" s="17"/>
      <c r="AF1956" s="17"/>
      <c r="AG1956" s="17"/>
    </row>
    <row r="1957" spans="2:33" x14ac:dyDescent="0.25">
      <c r="B1957" s="17"/>
      <c r="C1957" s="17"/>
      <c r="D1957" s="17"/>
      <c r="E1957" s="17"/>
      <c r="F1957" s="17"/>
      <c r="G1957" s="17"/>
      <c r="H1957" s="17"/>
      <c r="I1957" s="17"/>
      <c r="J1957" s="17"/>
      <c r="K1957" s="17"/>
      <c r="L1957" s="17"/>
      <c r="M1957" s="17"/>
      <c r="N1957" s="17"/>
      <c r="O1957" s="17"/>
      <c r="P1957" s="17"/>
      <c r="Q1957" s="17"/>
      <c r="R1957" s="17"/>
      <c r="S1957" s="17"/>
      <c r="T1957" s="17"/>
      <c r="U1957" s="17"/>
      <c r="V1957" s="17"/>
      <c r="W1957" s="17"/>
      <c r="X1957" s="17"/>
      <c r="Y1957" s="17"/>
      <c r="Z1957" s="17"/>
      <c r="AA1957" s="17"/>
      <c r="AB1957" s="17"/>
      <c r="AC1957" s="17"/>
      <c r="AD1957" s="17"/>
      <c r="AE1957" s="17"/>
      <c r="AF1957" s="17"/>
      <c r="AG1957" s="17"/>
    </row>
    <row r="1958" spans="2:33" x14ac:dyDescent="0.25">
      <c r="B1958" s="17"/>
      <c r="C1958" s="17"/>
      <c r="D1958" s="17"/>
      <c r="E1958" s="17"/>
      <c r="F1958" s="17"/>
      <c r="G1958" s="17"/>
      <c r="H1958" s="17"/>
      <c r="I1958" s="17"/>
      <c r="J1958" s="17"/>
      <c r="K1958" s="17"/>
      <c r="L1958" s="17"/>
      <c r="M1958" s="17"/>
      <c r="N1958" s="17"/>
      <c r="O1958" s="17"/>
      <c r="P1958" s="17"/>
      <c r="Q1958" s="17"/>
      <c r="R1958" s="17"/>
      <c r="S1958" s="17"/>
      <c r="T1958" s="17"/>
      <c r="U1958" s="17"/>
      <c r="V1958" s="17"/>
      <c r="W1958" s="17"/>
      <c r="X1958" s="17"/>
      <c r="Y1958" s="17"/>
      <c r="Z1958" s="17"/>
      <c r="AA1958" s="17"/>
      <c r="AB1958" s="17"/>
      <c r="AC1958" s="17"/>
      <c r="AD1958" s="17"/>
      <c r="AE1958" s="17"/>
      <c r="AF1958" s="17"/>
      <c r="AG1958" s="17"/>
    </row>
    <row r="1959" spans="2:33" x14ac:dyDescent="0.25">
      <c r="B1959" s="17"/>
      <c r="C1959" s="17"/>
      <c r="D1959" s="17"/>
      <c r="E1959" s="17"/>
      <c r="F1959" s="17"/>
      <c r="G1959" s="17"/>
      <c r="H1959" s="17"/>
      <c r="I1959" s="17"/>
      <c r="J1959" s="17"/>
      <c r="K1959" s="17"/>
      <c r="L1959" s="17"/>
      <c r="M1959" s="17"/>
      <c r="N1959" s="17"/>
      <c r="O1959" s="17"/>
      <c r="P1959" s="17"/>
      <c r="Q1959" s="17"/>
      <c r="R1959" s="17"/>
      <c r="S1959" s="17"/>
      <c r="T1959" s="17"/>
      <c r="U1959" s="17"/>
      <c r="V1959" s="17"/>
      <c r="W1959" s="17"/>
      <c r="X1959" s="17"/>
      <c r="Y1959" s="17"/>
      <c r="Z1959" s="17"/>
      <c r="AA1959" s="17"/>
      <c r="AB1959" s="17"/>
      <c r="AC1959" s="17"/>
      <c r="AD1959" s="17"/>
      <c r="AE1959" s="17"/>
      <c r="AF1959" s="17"/>
      <c r="AG1959" s="17"/>
    </row>
    <row r="1960" spans="2:33" x14ac:dyDescent="0.25">
      <c r="B1960" s="17"/>
      <c r="C1960" s="17"/>
      <c r="D1960" s="17"/>
      <c r="E1960" s="17"/>
      <c r="F1960" s="17"/>
      <c r="G1960" s="17"/>
      <c r="H1960" s="17"/>
      <c r="I1960" s="17"/>
      <c r="J1960" s="17"/>
      <c r="K1960" s="17"/>
      <c r="L1960" s="17"/>
      <c r="M1960" s="17"/>
      <c r="N1960" s="17"/>
      <c r="O1960" s="17"/>
      <c r="P1960" s="17"/>
      <c r="Q1960" s="17"/>
      <c r="R1960" s="17"/>
      <c r="S1960" s="17"/>
      <c r="T1960" s="17"/>
      <c r="U1960" s="17"/>
      <c r="V1960" s="17"/>
      <c r="W1960" s="17"/>
      <c r="X1960" s="17"/>
      <c r="Y1960" s="17"/>
      <c r="Z1960" s="17"/>
      <c r="AA1960" s="17"/>
      <c r="AB1960" s="17"/>
      <c r="AC1960" s="17"/>
      <c r="AD1960" s="17"/>
      <c r="AE1960" s="17"/>
      <c r="AF1960" s="17"/>
      <c r="AG1960" s="17"/>
    </row>
    <row r="1961" spans="2:33" x14ac:dyDescent="0.25">
      <c r="B1961" s="17"/>
      <c r="C1961" s="17"/>
      <c r="D1961" s="17"/>
      <c r="E1961" s="17"/>
      <c r="F1961" s="17"/>
      <c r="G1961" s="17"/>
      <c r="H1961" s="17"/>
      <c r="I1961" s="17"/>
      <c r="J1961" s="17"/>
      <c r="K1961" s="17"/>
      <c r="L1961" s="17"/>
      <c r="M1961" s="17"/>
      <c r="N1961" s="17"/>
      <c r="O1961" s="17"/>
      <c r="P1961" s="17"/>
      <c r="Q1961" s="17"/>
      <c r="R1961" s="17"/>
      <c r="S1961" s="17"/>
      <c r="T1961" s="17"/>
      <c r="U1961" s="17"/>
      <c r="V1961" s="17"/>
      <c r="W1961" s="17"/>
      <c r="X1961" s="17"/>
      <c r="Y1961" s="17"/>
      <c r="Z1961" s="17"/>
      <c r="AA1961" s="17"/>
      <c r="AB1961" s="17"/>
      <c r="AC1961" s="17"/>
      <c r="AD1961" s="17"/>
      <c r="AE1961" s="17"/>
      <c r="AF1961" s="17"/>
      <c r="AG1961" s="17"/>
    </row>
    <row r="1962" spans="2:33" x14ac:dyDescent="0.25">
      <c r="B1962" s="17"/>
      <c r="C1962" s="17"/>
      <c r="D1962" s="17"/>
      <c r="E1962" s="17"/>
      <c r="F1962" s="17"/>
      <c r="G1962" s="17"/>
      <c r="H1962" s="17"/>
      <c r="I1962" s="17"/>
      <c r="J1962" s="17"/>
      <c r="K1962" s="17"/>
      <c r="L1962" s="17"/>
      <c r="M1962" s="17"/>
      <c r="N1962" s="17"/>
      <c r="O1962" s="17"/>
      <c r="P1962" s="17"/>
      <c r="Q1962" s="17"/>
      <c r="R1962" s="17"/>
      <c r="S1962" s="17"/>
      <c r="T1962" s="17"/>
      <c r="U1962" s="17"/>
      <c r="V1962" s="17"/>
      <c r="W1962" s="17"/>
      <c r="X1962" s="17"/>
      <c r="Y1962" s="17"/>
      <c r="Z1962" s="17"/>
      <c r="AA1962" s="17"/>
      <c r="AB1962" s="17"/>
      <c r="AC1962" s="17"/>
      <c r="AD1962" s="17"/>
      <c r="AE1962" s="17"/>
      <c r="AF1962" s="17"/>
      <c r="AG1962" s="17"/>
    </row>
    <row r="1963" spans="2:33" x14ac:dyDescent="0.25">
      <c r="B1963" s="17"/>
      <c r="C1963" s="17"/>
      <c r="D1963" s="17"/>
      <c r="E1963" s="17"/>
      <c r="F1963" s="17"/>
      <c r="G1963" s="17"/>
      <c r="H1963" s="17"/>
      <c r="I1963" s="17"/>
      <c r="J1963" s="17"/>
      <c r="K1963" s="17"/>
      <c r="L1963" s="17"/>
      <c r="M1963" s="17"/>
      <c r="N1963" s="17"/>
      <c r="O1963" s="17"/>
      <c r="P1963" s="17"/>
      <c r="Q1963" s="17"/>
      <c r="R1963" s="17"/>
      <c r="S1963" s="17"/>
      <c r="T1963" s="17"/>
      <c r="U1963" s="17"/>
      <c r="V1963" s="17"/>
      <c r="W1963" s="17"/>
      <c r="X1963" s="17"/>
      <c r="Y1963" s="17"/>
      <c r="Z1963" s="17"/>
      <c r="AA1963" s="17"/>
      <c r="AB1963" s="17"/>
      <c r="AC1963" s="17"/>
      <c r="AD1963" s="17"/>
      <c r="AE1963" s="17"/>
      <c r="AF1963" s="17"/>
      <c r="AG1963" s="17"/>
    </row>
    <row r="1964" spans="2:33" x14ac:dyDescent="0.25">
      <c r="B1964" s="17"/>
      <c r="C1964" s="17"/>
      <c r="D1964" s="17"/>
      <c r="E1964" s="17"/>
      <c r="F1964" s="17"/>
      <c r="G1964" s="17"/>
      <c r="H1964" s="17"/>
      <c r="I1964" s="17"/>
      <c r="J1964" s="17"/>
      <c r="K1964" s="17"/>
      <c r="L1964" s="17"/>
      <c r="M1964" s="17"/>
      <c r="N1964" s="17"/>
      <c r="O1964" s="17"/>
      <c r="P1964" s="17"/>
      <c r="Q1964" s="17"/>
      <c r="R1964" s="17"/>
      <c r="S1964" s="17"/>
      <c r="T1964" s="17"/>
      <c r="U1964" s="17"/>
      <c r="V1964" s="17"/>
      <c r="W1964" s="17"/>
      <c r="X1964" s="17"/>
      <c r="Y1964" s="17"/>
      <c r="Z1964" s="17"/>
      <c r="AA1964" s="17"/>
      <c r="AB1964" s="17"/>
      <c r="AC1964" s="17"/>
      <c r="AD1964" s="17"/>
      <c r="AE1964" s="17"/>
      <c r="AF1964" s="17"/>
      <c r="AG1964" s="17"/>
    </row>
    <row r="1965" spans="2:33" x14ac:dyDescent="0.25">
      <c r="B1965" s="17"/>
      <c r="C1965" s="17"/>
      <c r="D1965" s="17"/>
      <c r="E1965" s="17"/>
      <c r="F1965" s="17"/>
      <c r="G1965" s="17"/>
      <c r="H1965" s="17"/>
      <c r="I1965" s="17"/>
      <c r="J1965" s="17"/>
      <c r="K1965" s="17"/>
      <c r="L1965" s="17"/>
      <c r="M1965" s="17"/>
      <c r="N1965" s="17"/>
      <c r="O1965" s="17"/>
      <c r="P1965" s="17"/>
      <c r="Q1965" s="17"/>
      <c r="R1965" s="17"/>
      <c r="S1965" s="17"/>
      <c r="T1965" s="17"/>
      <c r="U1965" s="17"/>
      <c r="V1965" s="17"/>
      <c r="W1965" s="17"/>
      <c r="X1965" s="17"/>
      <c r="Y1965" s="17"/>
      <c r="Z1965" s="17"/>
      <c r="AA1965" s="17"/>
      <c r="AB1965" s="17"/>
      <c r="AC1965" s="17"/>
      <c r="AD1965" s="17"/>
      <c r="AE1965" s="17"/>
      <c r="AF1965" s="17"/>
      <c r="AG1965" s="17"/>
    </row>
    <row r="1966" spans="2:33" x14ac:dyDescent="0.25">
      <c r="B1966" s="17"/>
      <c r="C1966" s="17"/>
      <c r="D1966" s="17"/>
      <c r="E1966" s="17"/>
      <c r="F1966" s="17"/>
      <c r="G1966" s="17"/>
      <c r="H1966" s="17"/>
      <c r="I1966" s="17"/>
      <c r="J1966" s="17"/>
      <c r="K1966" s="17"/>
      <c r="L1966" s="17"/>
      <c r="M1966" s="17"/>
      <c r="N1966" s="17"/>
      <c r="O1966" s="17"/>
      <c r="P1966" s="17"/>
      <c r="Q1966" s="17"/>
      <c r="R1966" s="17"/>
      <c r="S1966" s="17"/>
      <c r="T1966" s="17"/>
      <c r="U1966" s="17"/>
      <c r="V1966" s="17"/>
      <c r="W1966" s="17"/>
      <c r="X1966" s="17"/>
      <c r="Y1966" s="17"/>
      <c r="Z1966" s="17"/>
      <c r="AA1966" s="17"/>
      <c r="AB1966" s="17"/>
      <c r="AC1966" s="17"/>
      <c r="AD1966" s="17"/>
      <c r="AE1966" s="17"/>
      <c r="AF1966" s="17"/>
      <c r="AG1966" s="17"/>
    </row>
    <row r="1967" spans="2:33" x14ac:dyDescent="0.25">
      <c r="B1967" s="17"/>
      <c r="C1967" s="17"/>
      <c r="D1967" s="17"/>
      <c r="E1967" s="17"/>
      <c r="F1967" s="17"/>
      <c r="G1967" s="17"/>
      <c r="H1967" s="17"/>
      <c r="I1967" s="17"/>
      <c r="J1967" s="17"/>
      <c r="K1967" s="17"/>
      <c r="L1967" s="17"/>
      <c r="M1967" s="17"/>
      <c r="N1967" s="17"/>
      <c r="O1967" s="17"/>
      <c r="P1967" s="17"/>
      <c r="Q1967" s="17"/>
      <c r="R1967" s="17"/>
      <c r="S1967" s="17"/>
      <c r="T1967" s="17"/>
      <c r="U1967" s="17"/>
      <c r="V1967" s="17"/>
      <c r="W1967" s="17"/>
      <c r="X1967" s="17"/>
      <c r="Y1967" s="17"/>
      <c r="Z1967" s="17"/>
      <c r="AA1967" s="17"/>
      <c r="AB1967" s="17"/>
      <c r="AC1967" s="17"/>
      <c r="AD1967" s="17"/>
      <c r="AE1967" s="17"/>
      <c r="AF1967" s="17"/>
      <c r="AG1967" s="17"/>
    </row>
    <row r="1968" spans="2:33" x14ac:dyDescent="0.25">
      <c r="B1968" s="17"/>
      <c r="C1968" s="17"/>
      <c r="D1968" s="17"/>
      <c r="E1968" s="17"/>
      <c r="F1968" s="17"/>
      <c r="G1968" s="17"/>
      <c r="H1968" s="17"/>
      <c r="I1968" s="17"/>
      <c r="J1968" s="17"/>
      <c r="K1968" s="17"/>
      <c r="L1968" s="17"/>
      <c r="M1968" s="17"/>
      <c r="N1968" s="17"/>
      <c r="O1968" s="17"/>
      <c r="P1968" s="17"/>
      <c r="Q1968" s="17"/>
      <c r="R1968" s="17"/>
      <c r="S1968" s="17"/>
      <c r="T1968" s="17"/>
      <c r="U1968" s="17"/>
      <c r="V1968" s="17"/>
      <c r="W1968" s="17"/>
      <c r="X1968" s="17"/>
      <c r="Y1968" s="17"/>
      <c r="Z1968" s="17"/>
      <c r="AA1968" s="17"/>
      <c r="AB1968" s="17"/>
      <c r="AC1968" s="17"/>
      <c r="AD1968" s="17"/>
      <c r="AE1968" s="17"/>
      <c r="AF1968" s="17"/>
      <c r="AG1968" s="17"/>
    </row>
    <row r="1969" spans="2:33" x14ac:dyDescent="0.25">
      <c r="B1969" s="17"/>
      <c r="C1969" s="17"/>
      <c r="D1969" s="17"/>
      <c r="E1969" s="17"/>
      <c r="F1969" s="17"/>
      <c r="G1969" s="17"/>
      <c r="H1969" s="17"/>
      <c r="I1969" s="17"/>
      <c r="J1969" s="17"/>
      <c r="K1969" s="17"/>
      <c r="L1969" s="17"/>
      <c r="M1969" s="17"/>
      <c r="N1969" s="17"/>
      <c r="O1969" s="17"/>
      <c r="P1969" s="17"/>
      <c r="Q1969" s="17"/>
      <c r="R1969" s="17"/>
      <c r="S1969" s="17"/>
      <c r="T1969" s="17"/>
      <c r="U1969" s="17"/>
      <c r="V1969" s="17"/>
      <c r="W1969" s="17"/>
      <c r="X1969" s="17"/>
      <c r="Y1969" s="17"/>
      <c r="Z1969" s="17"/>
      <c r="AA1969" s="17"/>
      <c r="AB1969" s="17"/>
      <c r="AC1969" s="17"/>
      <c r="AD1969" s="17"/>
      <c r="AE1969" s="17"/>
      <c r="AF1969" s="17"/>
      <c r="AG1969" s="17"/>
    </row>
    <row r="1970" spans="2:33" x14ac:dyDescent="0.25">
      <c r="B1970" s="17"/>
      <c r="C1970" s="17"/>
      <c r="D1970" s="17"/>
      <c r="E1970" s="17"/>
      <c r="F1970" s="17"/>
      <c r="G1970" s="17"/>
      <c r="H1970" s="17"/>
      <c r="I1970" s="17"/>
      <c r="J1970" s="17"/>
      <c r="K1970" s="17"/>
      <c r="L1970" s="17"/>
      <c r="M1970" s="17"/>
      <c r="N1970" s="17"/>
      <c r="O1970" s="17"/>
      <c r="P1970" s="17"/>
      <c r="Q1970" s="17"/>
      <c r="R1970" s="17"/>
      <c r="S1970" s="17"/>
      <c r="T1970" s="17"/>
      <c r="U1970" s="17"/>
      <c r="V1970" s="17"/>
      <c r="W1970" s="17"/>
      <c r="X1970" s="17"/>
      <c r="Y1970" s="17"/>
      <c r="Z1970" s="17"/>
      <c r="AA1970" s="17"/>
      <c r="AB1970" s="17"/>
      <c r="AC1970" s="17"/>
      <c r="AD1970" s="17"/>
      <c r="AE1970" s="17"/>
      <c r="AF1970" s="17"/>
      <c r="AG1970" s="17"/>
    </row>
    <row r="1971" spans="2:33" x14ac:dyDescent="0.25">
      <c r="B1971" s="17"/>
      <c r="C1971" s="17"/>
      <c r="D1971" s="17"/>
      <c r="E1971" s="17"/>
      <c r="F1971" s="17"/>
      <c r="G1971" s="17"/>
      <c r="H1971" s="17"/>
      <c r="I1971" s="17"/>
      <c r="J1971" s="17"/>
      <c r="K1971" s="17"/>
      <c r="L1971" s="17"/>
      <c r="M1971" s="17"/>
      <c r="N1971" s="17"/>
      <c r="O1971" s="17"/>
      <c r="P1971" s="17"/>
      <c r="Q1971" s="17"/>
      <c r="R1971" s="17"/>
      <c r="S1971" s="17"/>
      <c r="T1971" s="17"/>
      <c r="U1971" s="17"/>
      <c r="V1971" s="17"/>
      <c r="W1971" s="17"/>
      <c r="X1971" s="17"/>
      <c r="Y1971" s="17"/>
      <c r="Z1971" s="17"/>
      <c r="AA1971" s="17"/>
      <c r="AB1971" s="17"/>
      <c r="AC1971" s="17"/>
      <c r="AD1971" s="17"/>
      <c r="AE1971" s="17"/>
      <c r="AF1971" s="17"/>
      <c r="AG1971" s="17"/>
    </row>
    <row r="1972" spans="2:33" x14ac:dyDescent="0.25">
      <c r="B1972" s="17"/>
      <c r="C1972" s="17"/>
      <c r="D1972" s="17"/>
      <c r="E1972" s="17"/>
      <c r="F1972" s="17"/>
      <c r="G1972" s="17"/>
      <c r="H1972" s="17"/>
      <c r="I1972" s="17"/>
      <c r="J1972" s="17"/>
      <c r="K1972" s="17"/>
      <c r="L1972" s="17"/>
      <c r="M1972" s="17"/>
      <c r="N1972" s="17"/>
      <c r="O1972" s="17"/>
      <c r="P1972" s="17"/>
      <c r="Q1972" s="17"/>
      <c r="R1972" s="17"/>
      <c r="S1972" s="17"/>
      <c r="T1972" s="17"/>
      <c r="U1972" s="17"/>
      <c r="V1972" s="17"/>
      <c r="W1972" s="17"/>
      <c r="X1972" s="17"/>
      <c r="Y1972" s="17"/>
      <c r="Z1972" s="17"/>
      <c r="AA1972" s="17"/>
      <c r="AB1972" s="17"/>
      <c r="AC1972" s="17"/>
      <c r="AD1972" s="17"/>
      <c r="AE1972" s="17"/>
      <c r="AF1972" s="17"/>
      <c r="AG1972" s="17"/>
    </row>
    <row r="1973" spans="2:33" x14ac:dyDescent="0.25">
      <c r="B1973" s="17"/>
      <c r="C1973" s="17"/>
      <c r="D1973" s="17"/>
      <c r="E1973" s="17"/>
      <c r="F1973" s="17"/>
      <c r="G1973" s="17"/>
      <c r="H1973" s="17"/>
      <c r="I1973" s="17"/>
      <c r="J1973" s="17"/>
      <c r="K1973" s="17"/>
      <c r="L1973" s="17"/>
      <c r="M1973" s="17"/>
      <c r="N1973" s="17"/>
      <c r="O1973" s="17"/>
      <c r="P1973" s="17"/>
      <c r="Q1973" s="17"/>
      <c r="R1973" s="17"/>
      <c r="S1973" s="17"/>
      <c r="T1973" s="17"/>
      <c r="U1973" s="17"/>
      <c r="V1973" s="17"/>
      <c r="W1973" s="17"/>
      <c r="X1973" s="17"/>
      <c r="Y1973" s="17"/>
      <c r="Z1973" s="17"/>
      <c r="AA1973" s="17"/>
      <c r="AB1973" s="17"/>
      <c r="AC1973" s="17"/>
      <c r="AD1973" s="17"/>
      <c r="AE1973" s="17"/>
      <c r="AF1973" s="17"/>
      <c r="AG1973" s="17"/>
    </row>
    <row r="1974" spans="2:33" x14ac:dyDescent="0.25">
      <c r="B1974" s="17"/>
      <c r="C1974" s="17"/>
      <c r="D1974" s="17"/>
      <c r="E1974" s="17"/>
      <c r="F1974" s="17"/>
      <c r="G1974" s="17"/>
      <c r="H1974" s="17"/>
      <c r="I1974" s="17"/>
      <c r="J1974" s="17"/>
      <c r="K1974" s="17"/>
      <c r="L1974" s="17"/>
      <c r="M1974" s="17"/>
      <c r="N1974" s="17"/>
      <c r="O1974" s="17"/>
      <c r="P1974" s="17"/>
      <c r="Q1974" s="17"/>
      <c r="R1974" s="17"/>
      <c r="S1974" s="17"/>
      <c r="T1974" s="17"/>
      <c r="U1974" s="17"/>
      <c r="V1974" s="17"/>
      <c r="W1974" s="17"/>
      <c r="X1974" s="17"/>
      <c r="Y1974" s="17"/>
      <c r="Z1974" s="17"/>
      <c r="AA1974" s="17"/>
      <c r="AB1974" s="17"/>
      <c r="AC1974" s="17"/>
      <c r="AD1974" s="17"/>
      <c r="AE1974" s="17"/>
      <c r="AF1974" s="17"/>
      <c r="AG1974" s="17"/>
    </row>
    <row r="1975" spans="2:33" x14ac:dyDescent="0.25">
      <c r="B1975" s="17"/>
      <c r="C1975" s="17"/>
      <c r="D1975" s="17"/>
      <c r="E1975" s="17"/>
      <c r="F1975" s="17"/>
      <c r="G1975" s="17"/>
      <c r="H1975" s="17"/>
      <c r="I1975" s="17"/>
      <c r="J1975" s="17"/>
      <c r="K1975" s="17"/>
      <c r="L1975" s="17"/>
      <c r="M1975" s="17"/>
      <c r="N1975" s="17"/>
      <c r="O1975" s="17"/>
      <c r="P1975" s="17"/>
      <c r="Q1975" s="17"/>
      <c r="R1975" s="17"/>
      <c r="S1975" s="17"/>
      <c r="T1975" s="17"/>
      <c r="U1975" s="17"/>
      <c r="V1975" s="17"/>
      <c r="W1975" s="17"/>
      <c r="X1975" s="17"/>
      <c r="Y1975" s="17"/>
      <c r="Z1975" s="17"/>
      <c r="AA1975" s="17"/>
      <c r="AB1975" s="17"/>
      <c r="AC1975" s="17"/>
      <c r="AD1975" s="17"/>
      <c r="AE1975" s="17"/>
      <c r="AF1975" s="17"/>
      <c r="AG1975" s="17"/>
    </row>
    <row r="1976" spans="2:33" x14ac:dyDescent="0.25">
      <c r="B1976" s="17"/>
      <c r="C1976" s="17"/>
      <c r="D1976" s="17"/>
      <c r="E1976" s="17"/>
      <c r="F1976" s="17"/>
      <c r="G1976" s="17"/>
      <c r="H1976" s="17"/>
      <c r="I1976" s="17"/>
      <c r="J1976" s="17"/>
      <c r="K1976" s="17"/>
      <c r="L1976" s="17"/>
      <c r="M1976" s="17"/>
      <c r="N1976" s="17"/>
      <c r="O1976" s="17"/>
      <c r="P1976" s="17"/>
      <c r="Q1976" s="17"/>
      <c r="R1976" s="17"/>
      <c r="S1976" s="17"/>
      <c r="T1976" s="17"/>
      <c r="U1976" s="17"/>
      <c r="V1976" s="17"/>
      <c r="W1976" s="17"/>
      <c r="X1976" s="17"/>
      <c r="Y1976" s="17"/>
      <c r="Z1976" s="17"/>
      <c r="AA1976" s="17"/>
      <c r="AB1976" s="17"/>
      <c r="AC1976" s="17"/>
      <c r="AD1976" s="17"/>
      <c r="AE1976" s="17"/>
      <c r="AF1976" s="17"/>
      <c r="AG1976" s="17"/>
    </row>
    <row r="1977" spans="2:33" x14ac:dyDescent="0.25">
      <c r="B1977" s="17"/>
      <c r="C1977" s="17"/>
      <c r="D1977" s="17"/>
      <c r="E1977" s="17"/>
      <c r="F1977" s="17"/>
      <c r="G1977" s="17"/>
      <c r="H1977" s="17"/>
      <c r="I1977" s="17"/>
      <c r="J1977" s="17"/>
      <c r="K1977" s="17"/>
      <c r="L1977" s="17"/>
      <c r="M1977" s="17"/>
      <c r="N1977" s="17"/>
      <c r="O1977" s="17"/>
      <c r="P1977" s="17"/>
      <c r="Q1977" s="17"/>
      <c r="R1977" s="17"/>
      <c r="S1977" s="17"/>
      <c r="T1977" s="17"/>
      <c r="U1977" s="17"/>
      <c r="V1977" s="17"/>
      <c r="W1977" s="17"/>
      <c r="X1977" s="17"/>
      <c r="Y1977" s="17"/>
      <c r="Z1977" s="17"/>
      <c r="AA1977" s="17"/>
      <c r="AB1977" s="17"/>
      <c r="AC1977" s="17"/>
      <c r="AD1977" s="17"/>
      <c r="AE1977" s="17"/>
      <c r="AF1977" s="17"/>
      <c r="AG1977" s="17"/>
    </row>
    <row r="1978" spans="2:33" x14ac:dyDescent="0.25">
      <c r="B1978" s="17"/>
      <c r="C1978" s="17"/>
      <c r="D1978" s="17"/>
      <c r="E1978" s="17"/>
      <c r="F1978" s="17"/>
      <c r="G1978" s="17"/>
      <c r="H1978" s="17"/>
      <c r="I1978" s="17"/>
      <c r="J1978" s="17"/>
      <c r="K1978" s="17"/>
      <c r="L1978" s="17"/>
      <c r="M1978" s="17"/>
      <c r="N1978" s="17"/>
      <c r="O1978" s="17"/>
      <c r="P1978" s="17"/>
      <c r="Q1978" s="17"/>
      <c r="R1978" s="17"/>
      <c r="S1978" s="17"/>
      <c r="T1978" s="17"/>
      <c r="U1978" s="17"/>
      <c r="V1978" s="17"/>
      <c r="W1978" s="17"/>
      <c r="X1978" s="17"/>
      <c r="Y1978" s="17"/>
      <c r="Z1978" s="17"/>
      <c r="AA1978" s="17"/>
      <c r="AB1978" s="17"/>
      <c r="AC1978" s="17"/>
      <c r="AD1978" s="17"/>
      <c r="AE1978" s="17"/>
      <c r="AF1978" s="17"/>
      <c r="AG1978" s="17"/>
    </row>
    <row r="1979" spans="2:33" x14ac:dyDescent="0.25">
      <c r="B1979" s="17"/>
      <c r="C1979" s="17"/>
      <c r="D1979" s="17"/>
      <c r="E1979" s="17"/>
      <c r="F1979" s="17"/>
      <c r="G1979" s="17"/>
      <c r="H1979" s="17"/>
      <c r="I1979" s="17"/>
      <c r="J1979" s="17"/>
      <c r="K1979" s="17"/>
      <c r="L1979" s="17"/>
      <c r="M1979" s="17"/>
      <c r="N1979" s="17"/>
      <c r="O1979" s="17"/>
      <c r="P1979" s="17"/>
      <c r="Q1979" s="17"/>
      <c r="R1979" s="17"/>
      <c r="S1979" s="17"/>
      <c r="T1979" s="17"/>
      <c r="U1979" s="17"/>
      <c r="V1979" s="17"/>
      <c r="W1979" s="17"/>
      <c r="X1979" s="17"/>
      <c r="Y1979" s="17"/>
      <c r="Z1979" s="17"/>
      <c r="AA1979" s="17"/>
      <c r="AB1979" s="17"/>
      <c r="AC1979" s="17"/>
      <c r="AD1979" s="17"/>
      <c r="AE1979" s="17"/>
      <c r="AF1979" s="17"/>
      <c r="AG1979" s="17"/>
    </row>
    <row r="1980" spans="2:33" x14ac:dyDescent="0.25">
      <c r="B1980" s="17"/>
      <c r="C1980" s="17"/>
      <c r="D1980" s="17"/>
      <c r="E1980" s="17"/>
      <c r="F1980" s="17"/>
      <c r="G1980" s="17"/>
      <c r="H1980" s="17"/>
      <c r="I1980" s="17"/>
      <c r="J1980" s="17"/>
      <c r="K1980" s="17"/>
      <c r="L1980" s="17"/>
      <c r="M1980" s="17"/>
      <c r="N1980" s="17"/>
      <c r="O1980" s="17"/>
      <c r="P1980" s="17"/>
      <c r="Q1980" s="17"/>
      <c r="R1980" s="17"/>
      <c r="S1980" s="17"/>
      <c r="T1980" s="17"/>
      <c r="U1980" s="17"/>
      <c r="V1980" s="17"/>
      <c r="W1980" s="17"/>
      <c r="X1980" s="17"/>
      <c r="Y1980" s="17"/>
      <c r="Z1980" s="17"/>
      <c r="AA1980" s="17"/>
      <c r="AB1980" s="17"/>
      <c r="AC1980" s="17"/>
      <c r="AD1980" s="17"/>
      <c r="AE1980" s="17"/>
      <c r="AF1980" s="17"/>
      <c r="AG1980" s="17"/>
    </row>
    <row r="1981" spans="2:33" x14ac:dyDescent="0.25">
      <c r="B1981" s="17"/>
      <c r="C1981" s="17"/>
      <c r="D1981" s="17"/>
      <c r="E1981" s="17"/>
      <c r="F1981" s="17"/>
      <c r="G1981" s="17"/>
      <c r="H1981" s="17"/>
      <c r="I1981" s="17"/>
      <c r="J1981" s="17"/>
      <c r="K1981" s="17"/>
      <c r="L1981" s="17"/>
      <c r="M1981" s="17"/>
      <c r="N1981" s="17"/>
      <c r="O1981" s="17"/>
      <c r="P1981" s="17"/>
      <c r="Q1981" s="17"/>
      <c r="R1981" s="17"/>
      <c r="S1981" s="17"/>
      <c r="T1981" s="17"/>
      <c r="U1981" s="17"/>
      <c r="V1981" s="17"/>
      <c r="W1981" s="17"/>
      <c r="X1981" s="17"/>
      <c r="Y1981" s="17"/>
      <c r="Z1981" s="17"/>
      <c r="AA1981" s="17"/>
      <c r="AB1981" s="17"/>
      <c r="AC1981" s="17"/>
      <c r="AD1981" s="17"/>
      <c r="AE1981" s="17"/>
      <c r="AF1981" s="17"/>
      <c r="AG1981" s="17"/>
    </row>
    <row r="1982" spans="2:33" x14ac:dyDescent="0.25">
      <c r="B1982" s="17"/>
      <c r="C1982" s="17"/>
      <c r="D1982" s="17"/>
      <c r="E1982" s="17"/>
      <c r="F1982" s="17"/>
      <c r="G1982" s="17"/>
      <c r="H1982" s="17"/>
      <c r="I1982" s="17"/>
      <c r="J1982" s="17"/>
      <c r="K1982" s="17"/>
      <c r="L1982" s="17"/>
      <c r="M1982" s="17"/>
      <c r="N1982" s="17"/>
      <c r="O1982" s="17"/>
      <c r="P1982" s="17"/>
      <c r="Q1982" s="17"/>
      <c r="R1982" s="17"/>
      <c r="S1982" s="17"/>
      <c r="T1982" s="17"/>
      <c r="U1982" s="17"/>
      <c r="V1982" s="17"/>
      <c r="W1982" s="17"/>
      <c r="X1982" s="17"/>
      <c r="Y1982" s="17"/>
      <c r="Z1982" s="17"/>
      <c r="AA1982" s="17"/>
      <c r="AB1982" s="17"/>
      <c r="AC1982" s="17"/>
      <c r="AD1982" s="17"/>
      <c r="AE1982" s="17"/>
      <c r="AF1982" s="17"/>
      <c r="AG1982" s="17"/>
    </row>
    <row r="1983" spans="2:33" x14ac:dyDescent="0.25">
      <c r="B1983" s="17"/>
      <c r="C1983" s="17"/>
      <c r="D1983" s="17"/>
      <c r="E1983" s="17"/>
      <c r="F1983" s="17"/>
      <c r="G1983" s="17"/>
      <c r="H1983" s="17"/>
      <c r="I1983" s="17"/>
      <c r="J1983" s="17"/>
      <c r="K1983" s="17"/>
      <c r="L1983" s="17"/>
      <c r="M1983" s="17"/>
      <c r="N1983" s="17"/>
      <c r="O1983" s="17"/>
      <c r="P1983" s="17"/>
      <c r="Q1983" s="17"/>
      <c r="R1983" s="17"/>
      <c r="S1983" s="17"/>
      <c r="T1983" s="17"/>
      <c r="U1983" s="17"/>
      <c r="V1983" s="17"/>
      <c r="W1983" s="17"/>
      <c r="X1983" s="17"/>
      <c r="Y1983" s="17"/>
      <c r="Z1983" s="17"/>
      <c r="AA1983" s="17"/>
      <c r="AB1983" s="17"/>
      <c r="AC1983" s="17"/>
      <c r="AD1983" s="17"/>
      <c r="AE1983" s="17"/>
      <c r="AF1983" s="17"/>
      <c r="AG1983" s="17"/>
    </row>
    <row r="1984" spans="2:33" x14ac:dyDescent="0.25">
      <c r="B1984" s="17"/>
      <c r="C1984" s="17"/>
      <c r="D1984" s="17"/>
      <c r="E1984" s="17"/>
      <c r="F1984" s="17"/>
      <c r="G1984" s="17"/>
      <c r="H1984" s="17"/>
      <c r="I1984" s="17"/>
      <c r="J1984" s="17"/>
      <c r="K1984" s="17"/>
      <c r="L1984" s="17"/>
      <c r="M1984" s="17"/>
      <c r="N1984" s="17"/>
      <c r="O1984" s="17"/>
      <c r="P1984" s="17"/>
      <c r="Q1984" s="17"/>
      <c r="R1984" s="17"/>
      <c r="S1984" s="17"/>
      <c r="T1984" s="17"/>
      <c r="U1984" s="17"/>
      <c r="V1984" s="17"/>
      <c r="W1984" s="17"/>
      <c r="X1984" s="17"/>
      <c r="Y1984" s="17"/>
      <c r="Z1984" s="17"/>
      <c r="AA1984" s="17"/>
      <c r="AB1984" s="17"/>
      <c r="AC1984" s="17"/>
      <c r="AD1984" s="17"/>
      <c r="AE1984" s="17"/>
      <c r="AF1984" s="17"/>
      <c r="AG1984" s="17"/>
    </row>
    <row r="1985" spans="2:33" x14ac:dyDescent="0.25">
      <c r="B1985" s="17"/>
      <c r="C1985" s="17"/>
      <c r="D1985" s="17"/>
      <c r="E1985" s="17"/>
      <c r="F1985" s="17"/>
      <c r="G1985" s="17"/>
      <c r="H1985" s="17"/>
      <c r="I1985" s="17"/>
      <c r="J1985" s="17"/>
      <c r="K1985" s="17"/>
      <c r="L1985" s="17"/>
      <c r="M1985" s="17"/>
      <c r="N1985" s="17"/>
      <c r="O1985" s="17"/>
      <c r="P1985" s="17"/>
      <c r="Q1985" s="17"/>
      <c r="R1985" s="17"/>
      <c r="S1985" s="17"/>
      <c r="T1985" s="17"/>
      <c r="U1985" s="17"/>
      <c r="V1985" s="17"/>
      <c r="W1985" s="17"/>
      <c r="X1985" s="17"/>
      <c r="Y1985" s="17"/>
      <c r="Z1985" s="17"/>
      <c r="AA1985" s="17"/>
      <c r="AB1985" s="17"/>
      <c r="AC1985" s="17"/>
      <c r="AD1985" s="17"/>
      <c r="AE1985" s="17"/>
      <c r="AF1985" s="17"/>
      <c r="AG1985" s="17"/>
    </row>
    <row r="1986" spans="2:33" x14ac:dyDescent="0.25">
      <c r="B1986" s="17"/>
      <c r="C1986" s="17"/>
      <c r="D1986" s="17"/>
      <c r="E1986" s="17"/>
      <c r="F1986" s="17"/>
      <c r="G1986" s="17"/>
      <c r="H1986" s="17"/>
      <c r="I1986" s="17"/>
      <c r="J1986" s="17"/>
      <c r="K1986" s="17"/>
      <c r="L1986" s="17"/>
      <c r="M1986" s="17"/>
      <c r="N1986" s="17"/>
      <c r="O1986" s="17"/>
      <c r="P1986" s="17"/>
      <c r="Q1986" s="17"/>
      <c r="R1986" s="17"/>
      <c r="S1986" s="17"/>
      <c r="T1986" s="17"/>
      <c r="U1986" s="17"/>
      <c r="V1986" s="17"/>
      <c r="W1986" s="17"/>
      <c r="X1986" s="17"/>
      <c r="Y1986" s="17"/>
      <c r="Z1986" s="17"/>
      <c r="AA1986" s="17"/>
      <c r="AB1986" s="17"/>
      <c r="AC1986" s="17"/>
      <c r="AD1986" s="17"/>
      <c r="AE1986" s="17"/>
      <c r="AF1986" s="17"/>
      <c r="AG1986" s="17"/>
    </row>
    <row r="1987" spans="2:33" x14ac:dyDescent="0.25">
      <c r="B1987" s="17"/>
      <c r="C1987" s="17"/>
      <c r="D1987" s="17"/>
      <c r="E1987" s="17"/>
      <c r="F1987" s="17"/>
      <c r="G1987" s="17"/>
      <c r="H1987" s="17"/>
      <c r="I1987" s="17"/>
      <c r="J1987" s="17"/>
      <c r="K1987" s="17"/>
      <c r="L1987" s="17"/>
      <c r="M1987" s="17"/>
      <c r="N1987" s="17"/>
      <c r="O1987" s="17"/>
      <c r="P1987" s="17"/>
      <c r="Q1987" s="17"/>
      <c r="R1987" s="17"/>
      <c r="S1987" s="17"/>
      <c r="T1987" s="17"/>
      <c r="U1987" s="17"/>
      <c r="V1987" s="17"/>
      <c r="W1987" s="17"/>
      <c r="X1987" s="17"/>
      <c r="Y1987" s="17"/>
      <c r="Z1987" s="17"/>
      <c r="AA1987" s="17"/>
      <c r="AB1987" s="17"/>
      <c r="AC1987" s="17"/>
      <c r="AD1987" s="17"/>
      <c r="AE1987" s="17"/>
      <c r="AF1987" s="17"/>
      <c r="AG1987" s="17"/>
    </row>
    <row r="1988" spans="2:33" x14ac:dyDescent="0.25">
      <c r="B1988" s="17"/>
      <c r="C1988" s="17"/>
      <c r="D1988" s="17"/>
      <c r="E1988" s="17"/>
      <c r="F1988" s="17"/>
      <c r="G1988" s="17"/>
      <c r="H1988" s="17"/>
      <c r="I1988" s="17"/>
      <c r="J1988" s="17"/>
      <c r="K1988" s="17"/>
      <c r="L1988" s="17"/>
      <c r="M1988" s="17"/>
      <c r="N1988" s="17"/>
      <c r="O1988" s="17"/>
      <c r="P1988" s="17"/>
      <c r="Q1988" s="17"/>
      <c r="R1988" s="17"/>
      <c r="S1988" s="17"/>
      <c r="T1988" s="17"/>
      <c r="U1988" s="17"/>
      <c r="V1988" s="17"/>
      <c r="W1988" s="17"/>
      <c r="X1988" s="17"/>
      <c r="Y1988" s="17"/>
      <c r="Z1988" s="17"/>
      <c r="AA1988" s="17"/>
      <c r="AB1988" s="17"/>
      <c r="AC1988" s="17"/>
      <c r="AD1988" s="17"/>
      <c r="AE1988" s="17"/>
      <c r="AF1988" s="17"/>
      <c r="AG1988" s="17"/>
    </row>
    <row r="1989" spans="2:33" x14ac:dyDescent="0.25">
      <c r="B1989" s="17"/>
      <c r="C1989" s="17"/>
      <c r="D1989" s="17"/>
      <c r="E1989" s="17"/>
      <c r="F1989" s="17"/>
      <c r="G1989" s="17"/>
      <c r="H1989" s="17"/>
      <c r="I1989" s="17"/>
      <c r="J1989" s="17"/>
      <c r="K1989" s="17"/>
      <c r="L1989" s="17"/>
      <c r="M1989" s="17"/>
      <c r="N1989" s="17"/>
      <c r="O1989" s="17"/>
      <c r="P1989" s="17"/>
      <c r="Q1989" s="17"/>
      <c r="R1989" s="17"/>
      <c r="S1989" s="17"/>
      <c r="T1989" s="17"/>
      <c r="U1989" s="17"/>
      <c r="V1989" s="17"/>
      <c r="W1989" s="17"/>
      <c r="X1989" s="17"/>
      <c r="Y1989" s="17"/>
      <c r="Z1989" s="17"/>
      <c r="AA1989" s="17"/>
      <c r="AB1989" s="17"/>
      <c r="AC1989" s="17"/>
      <c r="AD1989" s="17"/>
      <c r="AE1989" s="17"/>
      <c r="AF1989" s="17"/>
      <c r="AG1989" s="17"/>
    </row>
    <row r="1990" spans="2:33" x14ac:dyDescent="0.25">
      <c r="B1990" s="17"/>
      <c r="C1990" s="17"/>
      <c r="D1990" s="17"/>
      <c r="E1990" s="17"/>
      <c r="F1990" s="17"/>
      <c r="G1990" s="17"/>
      <c r="H1990" s="17"/>
      <c r="I1990" s="17"/>
      <c r="J1990" s="17"/>
      <c r="K1990" s="17"/>
      <c r="L1990" s="17"/>
      <c r="M1990" s="17"/>
      <c r="N1990" s="17"/>
      <c r="O1990" s="17"/>
      <c r="P1990" s="17"/>
      <c r="Q1990" s="17"/>
      <c r="R1990" s="17"/>
      <c r="S1990" s="17"/>
      <c r="T1990" s="17"/>
      <c r="U1990" s="17"/>
      <c r="V1990" s="17"/>
      <c r="W1990" s="17"/>
      <c r="X1990" s="17"/>
      <c r="Y1990" s="17"/>
      <c r="Z1990" s="17"/>
      <c r="AA1990" s="17"/>
      <c r="AB1990" s="17"/>
      <c r="AC1990" s="17"/>
      <c r="AD1990" s="17"/>
      <c r="AE1990" s="17"/>
      <c r="AF1990" s="17"/>
      <c r="AG1990" s="17"/>
    </row>
    <row r="1991" spans="2:33" x14ac:dyDescent="0.25">
      <c r="B1991" s="17"/>
      <c r="C1991" s="17"/>
      <c r="D1991" s="17"/>
      <c r="E1991" s="17"/>
      <c r="F1991" s="17"/>
      <c r="G1991" s="17"/>
      <c r="H1991" s="17"/>
      <c r="I1991" s="17"/>
      <c r="J1991" s="17"/>
      <c r="K1991" s="17"/>
      <c r="L1991" s="17"/>
      <c r="M1991" s="17"/>
      <c r="N1991" s="17"/>
      <c r="O1991" s="17"/>
      <c r="P1991" s="17"/>
      <c r="Q1991" s="17"/>
      <c r="R1991" s="17"/>
      <c r="S1991" s="17"/>
      <c r="T1991" s="17"/>
      <c r="U1991" s="17"/>
      <c r="V1991" s="17"/>
      <c r="W1991" s="17"/>
      <c r="X1991" s="17"/>
      <c r="Y1991" s="17"/>
      <c r="Z1991" s="17"/>
      <c r="AA1991" s="17"/>
      <c r="AB1991" s="17"/>
      <c r="AC1991" s="17"/>
      <c r="AD1991" s="17"/>
      <c r="AE1991" s="17"/>
      <c r="AF1991" s="17"/>
      <c r="AG1991" s="17"/>
    </row>
    <row r="1992" spans="2:33" x14ac:dyDescent="0.25">
      <c r="B1992" s="17"/>
      <c r="C1992" s="17"/>
      <c r="D1992" s="17"/>
      <c r="E1992" s="17"/>
      <c r="F1992" s="17"/>
      <c r="G1992" s="17"/>
      <c r="H1992" s="17"/>
      <c r="I1992" s="17"/>
      <c r="J1992" s="17"/>
      <c r="K1992" s="17"/>
      <c r="L1992" s="17"/>
      <c r="M1992" s="17"/>
      <c r="N1992" s="17"/>
      <c r="O1992" s="17"/>
      <c r="P1992" s="17"/>
      <c r="Q1992" s="17"/>
      <c r="R1992" s="17"/>
      <c r="S1992" s="17"/>
      <c r="T1992" s="17"/>
      <c r="U1992" s="17"/>
      <c r="V1992" s="17"/>
      <c r="W1992" s="17"/>
      <c r="X1992" s="17"/>
      <c r="Y1992" s="17"/>
      <c r="Z1992" s="17"/>
      <c r="AA1992" s="17"/>
      <c r="AB1992" s="17"/>
      <c r="AC1992" s="17"/>
      <c r="AD1992" s="17"/>
      <c r="AE1992" s="17"/>
      <c r="AF1992" s="17"/>
      <c r="AG1992" s="17"/>
    </row>
    <row r="1993" spans="2:33" x14ac:dyDescent="0.25">
      <c r="B1993" s="17"/>
      <c r="C1993" s="17"/>
      <c r="D1993" s="17"/>
      <c r="E1993" s="17"/>
      <c r="F1993" s="17"/>
      <c r="G1993" s="17"/>
      <c r="H1993" s="17"/>
      <c r="I1993" s="17"/>
      <c r="J1993" s="17"/>
      <c r="K1993" s="17"/>
      <c r="L1993" s="17"/>
      <c r="M1993" s="17"/>
      <c r="N1993" s="17"/>
      <c r="O1993" s="17"/>
      <c r="P1993" s="17"/>
      <c r="Q1993" s="17"/>
      <c r="R1993" s="17"/>
      <c r="S1993" s="17"/>
      <c r="T1993" s="17"/>
      <c r="U1993" s="17"/>
      <c r="V1993" s="17"/>
      <c r="W1993" s="17"/>
      <c r="X1993" s="17"/>
      <c r="Y1993" s="17"/>
      <c r="Z1993" s="17"/>
      <c r="AA1993" s="17"/>
      <c r="AB1993" s="17"/>
      <c r="AC1993" s="17"/>
      <c r="AD1993" s="17"/>
      <c r="AE1993" s="17"/>
      <c r="AF1993" s="17"/>
      <c r="AG1993" s="17"/>
    </row>
    <row r="1994" spans="2:33" x14ac:dyDescent="0.25">
      <c r="B1994" s="17"/>
      <c r="C1994" s="17"/>
      <c r="D1994" s="17"/>
      <c r="E1994" s="17"/>
      <c r="F1994" s="17"/>
      <c r="G1994" s="17"/>
      <c r="H1994" s="17"/>
      <c r="I1994" s="17"/>
      <c r="J1994" s="17"/>
      <c r="K1994" s="17"/>
      <c r="L1994" s="17"/>
      <c r="M1994" s="17"/>
      <c r="N1994" s="17"/>
      <c r="O1994" s="17"/>
      <c r="P1994" s="17"/>
      <c r="Q1994" s="17"/>
      <c r="R1994" s="17"/>
      <c r="S1994" s="17"/>
      <c r="T1994" s="17"/>
      <c r="U1994" s="17"/>
      <c r="V1994" s="17"/>
      <c r="W1994" s="17"/>
      <c r="X1994" s="17"/>
      <c r="Y1994" s="17"/>
      <c r="Z1994" s="17"/>
      <c r="AA1994" s="17"/>
      <c r="AB1994" s="17"/>
      <c r="AC1994" s="17"/>
      <c r="AD1994" s="17"/>
      <c r="AE1994" s="17"/>
      <c r="AF1994" s="17"/>
      <c r="AG1994" s="17"/>
    </row>
    <row r="1995" spans="2:33" x14ac:dyDescent="0.25">
      <c r="B1995" s="17"/>
      <c r="C1995" s="17"/>
      <c r="D1995" s="17"/>
      <c r="E1995" s="17"/>
      <c r="F1995" s="17"/>
      <c r="G1995" s="17"/>
      <c r="H1995" s="17"/>
      <c r="I1995" s="17"/>
      <c r="J1995" s="17"/>
      <c r="K1995" s="17"/>
      <c r="L1995" s="17"/>
      <c r="M1995" s="17"/>
      <c r="N1995" s="17"/>
      <c r="O1995" s="17"/>
      <c r="P1995" s="17"/>
      <c r="Q1995" s="17"/>
      <c r="R1995" s="17"/>
      <c r="S1995" s="17"/>
      <c r="T1995" s="17"/>
      <c r="U1995" s="17"/>
      <c r="V1995" s="17"/>
      <c r="W1995" s="17"/>
      <c r="X1995" s="17"/>
      <c r="Y1995" s="17"/>
      <c r="Z1995" s="17"/>
      <c r="AA1995" s="17"/>
      <c r="AB1995" s="17"/>
      <c r="AC1995" s="17"/>
      <c r="AD1995" s="17"/>
      <c r="AE1995" s="17"/>
      <c r="AF1995" s="17"/>
      <c r="AG1995" s="17"/>
    </row>
    <row r="1996" spans="2:33" x14ac:dyDescent="0.25">
      <c r="B1996" s="17"/>
      <c r="C1996" s="17"/>
      <c r="D1996" s="17"/>
      <c r="E1996" s="17"/>
      <c r="F1996" s="17"/>
      <c r="G1996" s="17"/>
      <c r="H1996" s="17"/>
      <c r="I1996" s="17"/>
      <c r="J1996" s="17"/>
      <c r="K1996" s="17"/>
      <c r="L1996" s="17"/>
      <c r="M1996" s="17"/>
      <c r="N1996" s="17"/>
      <c r="O1996" s="17"/>
      <c r="P1996" s="17"/>
      <c r="Q1996" s="17"/>
      <c r="R1996" s="17"/>
      <c r="S1996" s="17"/>
      <c r="T1996" s="17"/>
      <c r="U1996" s="17"/>
      <c r="V1996" s="17"/>
      <c r="W1996" s="17"/>
      <c r="X1996" s="17"/>
      <c r="Y1996" s="17"/>
      <c r="Z1996" s="17"/>
      <c r="AA1996" s="17"/>
      <c r="AB1996" s="17"/>
      <c r="AC1996" s="17"/>
      <c r="AD1996" s="17"/>
      <c r="AE1996" s="17"/>
      <c r="AF1996" s="17"/>
      <c r="AG1996" s="17"/>
    </row>
    <row r="1997" spans="2:33" x14ac:dyDescent="0.25">
      <c r="B1997" s="17"/>
      <c r="C1997" s="17"/>
      <c r="D1997" s="17"/>
      <c r="E1997" s="17"/>
      <c r="F1997" s="17"/>
      <c r="G1997" s="17"/>
      <c r="H1997" s="17"/>
      <c r="I1997" s="17"/>
      <c r="J1997" s="17"/>
      <c r="K1997" s="17"/>
      <c r="L1997" s="17"/>
      <c r="M1997" s="17"/>
      <c r="N1997" s="17"/>
      <c r="O1997" s="17"/>
      <c r="P1997" s="17"/>
      <c r="Q1997" s="17"/>
      <c r="R1997" s="17"/>
      <c r="S1997" s="17"/>
      <c r="T1997" s="17"/>
      <c r="U1997" s="17"/>
      <c r="V1997" s="17"/>
      <c r="W1997" s="17"/>
      <c r="X1997" s="17"/>
      <c r="Y1997" s="17"/>
      <c r="Z1997" s="17"/>
      <c r="AA1997" s="17"/>
      <c r="AB1997" s="17"/>
      <c r="AC1997" s="17"/>
      <c r="AD1997" s="17"/>
      <c r="AE1997" s="17"/>
      <c r="AF1997" s="17"/>
      <c r="AG1997" s="17"/>
    </row>
    <row r="1998" spans="2:33" x14ac:dyDescent="0.25">
      <c r="B1998" s="17"/>
      <c r="C1998" s="17"/>
      <c r="D1998" s="17"/>
      <c r="E1998" s="17"/>
      <c r="F1998" s="17"/>
      <c r="G1998" s="17"/>
      <c r="H1998" s="17"/>
      <c r="I1998" s="17"/>
      <c r="J1998" s="17"/>
      <c r="K1998" s="17"/>
      <c r="L1998" s="17"/>
      <c r="M1998" s="17"/>
      <c r="N1998" s="17"/>
      <c r="O1998" s="17"/>
      <c r="P1998" s="17"/>
      <c r="Q1998" s="17"/>
      <c r="R1998" s="17"/>
      <c r="S1998" s="17"/>
      <c r="T1998" s="17"/>
      <c r="U1998" s="17"/>
      <c r="V1998" s="17"/>
      <c r="W1998" s="17"/>
      <c r="X1998" s="17"/>
      <c r="Y1998" s="17"/>
      <c r="Z1998" s="17"/>
      <c r="AA1998" s="17"/>
      <c r="AB1998" s="17"/>
      <c r="AC1998" s="17"/>
      <c r="AD1998" s="17"/>
      <c r="AE1998" s="17"/>
      <c r="AF1998" s="17"/>
      <c r="AG1998" s="17"/>
    </row>
    <row r="1999" spans="2:33" x14ac:dyDescent="0.25">
      <c r="B1999" s="17"/>
      <c r="C1999" s="17"/>
      <c r="D1999" s="17"/>
      <c r="E1999" s="17"/>
      <c r="F1999" s="17"/>
      <c r="G1999" s="17"/>
      <c r="H1999" s="17"/>
      <c r="I1999" s="17"/>
      <c r="J1999" s="17"/>
      <c r="K1999" s="17"/>
      <c r="L1999" s="17"/>
      <c r="M1999" s="17"/>
      <c r="N1999" s="17"/>
      <c r="O1999" s="17"/>
      <c r="P1999" s="17"/>
      <c r="Q1999" s="17"/>
      <c r="R1999" s="17"/>
      <c r="S1999" s="17"/>
      <c r="T1999" s="17"/>
      <c r="U1999" s="17"/>
      <c r="V1999" s="17"/>
      <c r="W1999" s="17"/>
      <c r="X1999" s="17"/>
      <c r="Y1999" s="17"/>
      <c r="Z1999" s="17"/>
      <c r="AA1999" s="17"/>
      <c r="AB1999" s="17"/>
      <c r="AC1999" s="17"/>
      <c r="AD1999" s="17"/>
      <c r="AE1999" s="17"/>
      <c r="AF1999" s="17"/>
      <c r="AG1999" s="17"/>
    </row>
    <row r="2000" spans="2:33" x14ac:dyDescent="0.25">
      <c r="B2000" s="17"/>
      <c r="C2000" s="17"/>
      <c r="D2000" s="17"/>
      <c r="E2000" s="17"/>
      <c r="F2000" s="17"/>
      <c r="G2000" s="17"/>
      <c r="H2000" s="17"/>
      <c r="I2000" s="17"/>
      <c r="J2000" s="17"/>
      <c r="K2000" s="17"/>
      <c r="L2000" s="17"/>
      <c r="M2000" s="17"/>
      <c r="N2000" s="17"/>
      <c r="O2000" s="17"/>
      <c r="P2000" s="17"/>
      <c r="Q2000" s="17"/>
      <c r="R2000" s="17"/>
      <c r="S2000" s="17"/>
      <c r="T2000" s="17"/>
      <c r="U2000" s="17"/>
      <c r="V2000" s="17"/>
      <c r="W2000" s="17"/>
      <c r="X2000" s="17"/>
      <c r="Y2000" s="17"/>
      <c r="Z2000" s="17"/>
      <c r="AA2000" s="17"/>
      <c r="AB2000" s="17"/>
      <c r="AC2000" s="17"/>
      <c r="AD2000" s="17"/>
      <c r="AE2000" s="17"/>
      <c r="AF2000" s="17"/>
      <c r="AG2000" s="17"/>
    </row>
    <row r="2001" spans="2:33" x14ac:dyDescent="0.25">
      <c r="B2001" s="17"/>
      <c r="C2001" s="17"/>
      <c r="D2001" s="17"/>
      <c r="E2001" s="17"/>
      <c r="F2001" s="17"/>
      <c r="G2001" s="17"/>
      <c r="H2001" s="17"/>
      <c r="I2001" s="17"/>
      <c r="J2001" s="17"/>
      <c r="K2001" s="17"/>
      <c r="L2001" s="17"/>
      <c r="M2001" s="17"/>
      <c r="N2001" s="17"/>
      <c r="O2001" s="17"/>
      <c r="P2001" s="17"/>
      <c r="Q2001" s="17"/>
      <c r="R2001" s="17"/>
      <c r="S2001" s="17"/>
      <c r="T2001" s="17"/>
      <c r="U2001" s="17"/>
      <c r="V2001" s="17"/>
      <c r="W2001" s="17"/>
      <c r="X2001" s="17"/>
      <c r="Y2001" s="17"/>
      <c r="Z2001" s="17"/>
      <c r="AA2001" s="17"/>
      <c r="AB2001" s="17"/>
      <c r="AC2001" s="17"/>
      <c r="AD2001" s="17"/>
      <c r="AE2001" s="17"/>
      <c r="AF2001" s="17"/>
      <c r="AG2001" s="17"/>
    </row>
    <row r="2002" spans="2:33" x14ac:dyDescent="0.25">
      <c r="B2002" s="17"/>
      <c r="C2002" s="17"/>
      <c r="D2002" s="17"/>
      <c r="E2002" s="17"/>
      <c r="F2002" s="17"/>
      <c r="G2002" s="17"/>
      <c r="H2002" s="17"/>
      <c r="I2002" s="17"/>
      <c r="J2002" s="17"/>
      <c r="K2002" s="17"/>
      <c r="L2002" s="17"/>
      <c r="M2002" s="17"/>
      <c r="N2002" s="17"/>
      <c r="O2002" s="17"/>
      <c r="P2002" s="17"/>
      <c r="Q2002" s="17"/>
      <c r="R2002" s="17"/>
      <c r="S2002" s="17"/>
      <c r="T2002" s="17"/>
      <c r="U2002" s="17"/>
      <c r="V2002" s="17"/>
      <c r="W2002" s="17"/>
      <c r="X2002" s="17"/>
      <c r="Y2002" s="17"/>
      <c r="Z2002" s="17"/>
      <c r="AA2002" s="17"/>
      <c r="AB2002" s="17"/>
      <c r="AC2002" s="17"/>
      <c r="AD2002" s="17"/>
      <c r="AE2002" s="17"/>
      <c r="AF2002" s="17"/>
      <c r="AG2002" s="17"/>
    </row>
    <row r="2003" spans="2:33" x14ac:dyDescent="0.25">
      <c r="B2003" s="17"/>
      <c r="C2003" s="17"/>
      <c r="D2003" s="17"/>
      <c r="E2003" s="17"/>
      <c r="F2003" s="17"/>
      <c r="G2003" s="17"/>
      <c r="H2003" s="17"/>
      <c r="I2003" s="17"/>
      <c r="J2003" s="17"/>
      <c r="K2003" s="17"/>
      <c r="L2003" s="17"/>
      <c r="M2003" s="17"/>
      <c r="N2003" s="17"/>
      <c r="O2003" s="17"/>
      <c r="P2003" s="17"/>
      <c r="Q2003" s="17"/>
      <c r="R2003" s="17"/>
      <c r="S2003" s="17"/>
      <c r="T2003" s="17"/>
      <c r="U2003" s="17"/>
      <c r="V2003" s="17"/>
      <c r="W2003" s="17"/>
      <c r="X2003" s="17"/>
      <c r="Y2003" s="17"/>
      <c r="Z2003" s="17"/>
      <c r="AA2003" s="17"/>
      <c r="AB2003" s="17"/>
      <c r="AC2003" s="17"/>
      <c r="AD2003" s="17"/>
      <c r="AE2003" s="17"/>
      <c r="AF2003" s="17"/>
      <c r="AG2003" s="17"/>
    </row>
    <row r="2004" spans="2:33" x14ac:dyDescent="0.25">
      <c r="B2004" s="17"/>
      <c r="C2004" s="17"/>
      <c r="D2004" s="17"/>
      <c r="E2004" s="17"/>
      <c r="F2004" s="17"/>
      <c r="G2004" s="17"/>
      <c r="H2004" s="17"/>
      <c r="I2004" s="17"/>
      <c r="J2004" s="17"/>
      <c r="K2004" s="17"/>
      <c r="L2004" s="17"/>
      <c r="M2004" s="17"/>
      <c r="N2004" s="17"/>
      <c r="O2004" s="17"/>
      <c r="P2004" s="17"/>
      <c r="Q2004" s="17"/>
      <c r="R2004" s="17"/>
      <c r="S2004" s="17"/>
      <c r="T2004" s="17"/>
      <c r="U2004" s="17"/>
      <c r="V2004" s="17"/>
      <c r="W2004" s="17"/>
      <c r="X2004" s="17"/>
      <c r="Y2004" s="17"/>
      <c r="Z2004" s="17"/>
      <c r="AA2004" s="17"/>
      <c r="AB2004" s="17"/>
      <c r="AC2004" s="17"/>
      <c r="AD2004" s="17"/>
      <c r="AE2004" s="17"/>
      <c r="AF2004" s="17"/>
      <c r="AG2004" s="17"/>
    </row>
    <row r="2005" spans="2:33" x14ac:dyDescent="0.25">
      <c r="B2005" s="17"/>
      <c r="C2005" s="17"/>
      <c r="D2005" s="17"/>
      <c r="E2005" s="17"/>
      <c r="F2005" s="17"/>
      <c r="G2005" s="17"/>
      <c r="H2005" s="17"/>
      <c r="I2005" s="17"/>
      <c r="J2005" s="17"/>
      <c r="K2005" s="17"/>
      <c r="L2005" s="17"/>
      <c r="M2005" s="17"/>
      <c r="N2005" s="17"/>
      <c r="O2005" s="17"/>
      <c r="P2005" s="17"/>
      <c r="Q2005" s="17"/>
      <c r="R2005" s="17"/>
      <c r="S2005" s="17"/>
      <c r="T2005" s="17"/>
      <c r="U2005" s="17"/>
      <c r="V2005" s="17"/>
      <c r="W2005" s="17"/>
      <c r="X2005" s="17"/>
      <c r="Y2005" s="17"/>
      <c r="Z2005" s="17"/>
      <c r="AA2005" s="17"/>
      <c r="AB2005" s="17"/>
      <c r="AC2005" s="17"/>
      <c r="AD2005" s="17"/>
      <c r="AE2005" s="17"/>
      <c r="AF2005" s="17"/>
      <c r="AG2005" s="17"/>
    </row>
    <row r="2006" spans="2:33" x14ac:dyDescent="0.25">
      <c r="B2006" s="17"/>
      <c r="C2006" s="17"/>
      <c r="D2006" s="17"/>
      <c r="E2006" s="17"/>
      <c r="F2006" s="17"/>
      <c r="G2006" s="17"/>
      <c r="H2006" s="17"/>
      <c r="I2006" s="17"/>
      <c r="J2006" s="17"/>
      <c r="K2006" s="17"/>
      <c r="L2006" s="17"/>
      <c r="M2006" s="17"/>
      <c r="N2006" s="17"/>
      <c r="O2006" s="17"/>
      <c r="P2006" s="17"/>
      <c r="Q2006" s="17"/>
      <c r="R2006" s="17"/>
      <c r="S2006" s="17"/>
      <c r="T2006" s="17"/>
      <c r="U2006" s="17"/>
      <c r="V2006" s="17"/>
      <c r="W2006" s="17"/>
      <c r="X2006" s="17"/>
      <c r="Y2006" s="17"/>
      <c r="Z2006" s="17"/>
      <c r="AA2006" s="17"/>
      <c r="AB2006" s="17"/>
      <c r="AC2006" s="17"/>
      <c r="AD2006" s="17"/>
      <c r="AE2006" s="17"/>
      <c r="AF2006" s="17"/>
      <c r="AG2006" s="17"/>
    </row>
    <row r="2007" spans="2:33" x14ac:dyDescent="0.25">
      <c r="B2007" s="17"/>
      <c r="C2007" s="17"/>
      <c r="D2007" s="17"/>
      <c r="E2007" s="17"/>
      <c r="F2007" s="17"/>
      <c r="G2007" s="17"/>
      <c r="H2007" s="17"/>
      <c r="I2007" s="17"/>
      <c r="J2007" s="17"/>
      <c r="K2007" s="17"/>
      <c r="L2007" s="17"/>
      <c r="M2007" s="17"/>
      <c r="N2007" s="17"/>
      <c r="O2007" s="17"/>
      <c r="P2007" s="17"/>
      <c r="Q2007" s="17"/>
      <c r="R2007" s="17"/>
      <c r="S2007" s="17"/>
      <c r="T2007" s="17"/>
      <c r="U2007" s="17"/>
      <c r="V2007" s="17"/>
      <c r="W2007" s="17"/>
      <c r="X2007" s="17"/>
      <c r="Y2007" s="17"/>
      <c r="Z2007" s="17"/>
      <c r="AA2007" s="17"/>
      <c r="AB2007" s="17"/>
      <c r="AC2007" s="17"/>
      <c r="AD2007" s="17"/>
      <c r="AE2007" s="17"/>
      <c r="AF2007" s="17"/>
      <c r="AG2007" s="17"/>
    </row>
    <row r="2008" spans="2:33" x14ac:dyDescent="0.25">
      <c r="B2008" s="17"/>
      <c r="C2008" s="17"/>
      <c r="D2008" s="17"/>
      <c r="E2008" s="17"/>
      <c r="F2008" s="17"/>
      <c r="G2008" s="17"/>
      <c r="H2008" s="17"/>
      <c r="I2008" s="17"/>
      <c r="J2008" s="17"/>
      <c r="K2008" s="17"/>
      <c r="L2008" s="17"/>
      <c r="M2008" s="17"/>
      <c r="N2008" s="17"/>
      <c r="O2008" s="17"/>
      <c r="P2008" s="17"/>
      <c r="Q2008" s="17"/>
      <c r="R2008" s="17"/>
      <c r="S2008" s="17"/>
      <c r="T2008" s="17"/>
      <c r="U2008" s="17"/>
      <c r="V2008" s="17"/>
      <c r="W2008" s="17"/>
      <c r="X2008" s="17"/>
      <c r="Y2008" s="17"/>
      <c r="Z2008" s="17"/>
      <c r="AA2008" s="17"/>
      <c r="AB2008" s="17"/>
      <c r="AC2008" s="17"/>
      <c r="AD2008" s="17"/>
      <c r="AE2008" s="17"/>
      <c r="AF2008" s="17"/>
      <c r="AG2008" s="17"/>
    </row>
    <row r="2009" spans="2:33" x14ac:dyDescent="0.25">
      <c r="B2009" s="17"/>
      <c r="C2009" s="17"/>
      <c r="D2009" s="17"/>
      <c r="E2009" s="17"/>
      <c r="F2009" s="17"/>
      <c r="G2009" s="17"/>
      <c r="H2009" s="17"/>
      <c r="I2009" s="17"/>
      <c r="J2009" s="17"/>
      <c r="K2009" s="17"/>
      <c r="L2009" s="17"/>
      <c r="M2009" s="17"/>
      <c r="N2009" s="17"/>
      <c r="O2009" s="17"/>
      <c r="P2009" s="17"/>
      <c r="Q2009" s="17"/>
      <c r="R2009" s="17"/>
      <c r="S2009" s="17"/>
      <c r="T2009" s="17"/>
      <c r="U2009" s="17"/>
      <c r="V2009" s="17"/>
      <c r="W2009" s="17"/>
      <c r="X2009" s="17"/>
      <c r="Y2009" s="17"/>
      <c r="Z2009" s="17"/>
      <c r="AA2009" s="17"/>
      <c r="AB2009" s="17"/>
      <c r="AC2009" s="17"/>
      <c r="AD2009" s="17"/>
      <c r="AE2009" s="17"/>
      <c r="AF2009" s="17"/>
      <c r="AG2009" s="17"/>
    </row>
    <row r="2010" spans="2:33" x14ac:dyDescent="0.25">
      <c r="B2010" s="17"/>
      <c r="C2010" s="17"/>
      <c r="D2010" s="17"/>
      <c r="E2010" s="17"/>
      <c r="F2010" s="17"/>
      <c r="G2010" s="17"/>
      <c r="H2010" s="17"/>
      <c r="I2010" s="17"/>
      <c r="J2010" s="17"/>
      <c r="K2010" s="17"/>
      <c r="L2010" s="17"/>
      <c r="M2010" s="17"/>
      <c r="N2010" s="17"/>
      <c r="O2010" s="17"/>
      <c r="P2010" s="17"/>
      <c r="Q2010" s="17"/>
      <c r="R2010" s="17"/>
      <c r="S2010" s="17"/>
      <c r="T2010" s="17"/>
      <c r="U2010" s="17"/>
      <c r="V2010" s="17"/>
      <c r="W2010" s="17"/>
      <c r="X2010" s="17"/>
      <c r="Y2010" s="17"/>
      <c r="Z2010" s="17"/>
      <c r="AA2010" s="17"/>
      <c r="AB2010" s="17"/>
      <c r="AC2010" s="17"/>
      <c r="AD2010" s="17"/>
      <c r="AE2010" s="17"/>
      <c r="AF2010" s="17"/>
      <c r="AG2010" s="17"/>
    </row>
    <row r="2011" spans="2:33" x14ac:dyDescent="0.25">
      <c r="B2011" s="17"/>
      <c r="C2011" s="17"/>
      <c r="D2011" s="17"/>
      <c r="E2011" s="17"/>
      <c r="F2011" s="17"/>
      <c r="G2011" s="17"/>
      <c r="H2011" s="17"/>
      <c r="I2011" s="17"/>
      <c r="J2011" s="17"/>
      <c r="K2011" s="17"/>
      <c r="L2011" s="17"/>
      <c r="M2011" s="17"/>
      <c r="N2011" s="17"/>
      <c r="O2011" s="17"/>
      <c r="P2011" s="17"/>
      <c r="Q2011" s="17"/>
      <c r="R2011" s="17"/>
      <c r="S2011" s="17"/>
      <c r="T2011" s="17"/>
      <c r="U2011" s="17"/>
      <c r="V2011" s="17"/>
      <c r="W2011" s="17"/>
      <c r="X2011" s="17"/>
      <c r="Y2011" s="17"/>
      <c r="Z2011" s="17"/>
      <c r="AA2011" s="17"/>
      <c r="AB2011" s="17"/>
      <c r="AC2011" s="17"/>
      <c r="AD2011" s="17"/>
      <c r="AE2011" s="17"/>
      <c r="AF2011" s="17"/>
      <c r="AG2011" s="17"/>
    </row>
    <row r="2012" spans="2:33" x14ac:dyDescent="0.25">
      <c r="B2012" s="17"/>
      <c r="C2012" s="17"/>
      <c r="D2012" s="17"/>
      <c r="E2012" s="17"/>
      <c r="F2012" s="17"/>
      <c r="G2012" s="17"/>
      <c r="H2012" s="17"/>
      <c r="I2012" s="17"/>
      <c r="J2012" s="17"/>
      <c r="K2012" s="17"/>
      <c r="L2012" s="17"/>
      <c r="M2012" s="17"/>
      <c r="N2012" s="17"/>
      <c r="O2012" s="17"/>
      <c r="P2012" s="17"/>
      <c r="Q2012" s="17"/>
      <c r="R2012" s="17"/>
      <c r="S2012" s="17"/>
      <c r="T2012" s="17"/>
      <c r="U2012" s="17"/>
      <c r="V2012" s="17"/>
      <c r="W2012" s="17"/>
      <c r="X2012" s="17"/>
      <c r="Y2012" s="17"/>
      <c r="Z2012" s="17"/>
      <c r="AA2012" s="17"/>
      <c r="AB2012" s="17"/>
      <c r="AC2012" s="17"/>
      <c r="AD2012" s="17"/>
      <c r="AE2012" s="17"/>
      <c r="AF2012" s="17"/>
      <c r="AG2012" s="17"/>
    </row>
    <row r="2013" spans="2:33" x14ac:dyDescent="0.25">
      <c r="B2013" s="17"/>
      <c r="C2013" s="17"/>
      <c r="D2013" s="17"/>
      <c r="E2013" s="17"/>
      <c r="F2013" s="17"/>
      <c r="G2013" s="17"/>
      <c r="H2013" s="17"/>
      <c r="I2013" s="17"/>
      <c r="J2013" s="17"/>
      <c r="K2013" s="17"/>
      <c r="L2013" s="17"/>
      <c r="M2013" s="17"/>
      <c r="N2013" s="17"/>
      <c r="O2013" s="17"/>
      <c r="P2013" s="17"/>
      <c r="Q2013" s="17"/>
      <c r="R2013" s="17"/>
      <c r="S2013" s="17"/>
      <c r="T2013" s="17"/>
      <c r="U2013" s="17"/>
      <c r="V2013" s="17"/>
      <c r="W2013" s="17"/>
      <c r="X2013" s="17"/>
      <c r="Y2013" s="17"/>
      <c r="Z2013" s="17"/>
      <c r="AA2013" s="17"/>
      <c r="AB2013" s="17"/>
      <c r="AC2013" s="17"/>
      <c r="AD2013" s="17"/>
      <c r="AE2013" s="17"/>
      <c r="AF2013" s="17"/>
      <c r="AG2013" s="17"/>
    </row>
    <row r="2014" spans="2:33" x14ac:dyDescent="0.25">
      <c r="B2014" s="17"/>
      <c r="C2014" s="17"/>
      <c r="D2014" s="17"/>
      <c r="E2014" s="17"/>
      <c r="F2014" s="17"/>
      <c r="G2014" s="17"/>
      <c r="H2014" s="17"/>
      <c r="I2014" s="17"/>
      <c r="J2014" s="17"/>
      <c r="K2014" s="17"/>
      <c r="L2014" s="17"/>
      <c r="M2014" s="17"/>
      <c r="N2014" s="17"/>
      <c r="O2014" s="17"/>
      <c r="P2014" s="17"/>
      <c r="Q2014" s="17"/>
      <c r="R2014" s="17"/>
      <c r="S2014" s="17"/>
      <c r="T2014" s="17"/>
      <c r="U2014" s="17"/>
      <c r="V2014" s="17"/>
      <c r="W2014" s="17"/>
      <c r="X2014" s="17"/>
      <c r="Y2014" s="17"/>
      <c r="Z2014" s="17"/>
      <c r="AA2014" s="17"/>
      <c r="AB2014" s="17"/>
      <c r="AC2014" s="17"/>
      <c r="AD2014" s="17"/>
      <c r="AE2014" s="17"/>
      <c r="AF2014" s="17"/>
      <c r="AG2014" s="17"/>
    </row>
    <row r="2015" spans="2:33" x14ac:dyDescent="0.25">
      <c r="B2015" s="17"/>
      <c r="C2015" s="17"/>
      <c r="D2015" s="17"/>
      <c r="E2015" s="17"/>
      <c r="F2015" s="17"/>
      <c r="G2015" s="17"/>
      <c r="H2015" s="17"/>
      <c r="I2015" s="17"/>
      <c r="J2015" s="17"/>
      <c r="K2015" s="17"/>
      <c r="L2015" s="17"/>
      <c r="M2015" s="17"/>
      <c r="N2015" s="17"/>
      <c r="O2015" s="17"/>
      <c r="P2015" s="17"/>
      <c r="Q2015" s="17"/>
      <c r="R2015" s="17"/>
      <c r="S2015" s="17"/>
      <c r="T2015" s="17"/>
      <c r="U2015" s="17"/>
      <c r="V2015" s="17"/>
      <c r="W2015" s="17"/>
      <c r="X2015" s="17"/>
      <c r="Y2015" s="17"/>
      <c r="Z2015" s="17"/>
      <c r="AA2015" s="17"/>
      <c r="AB2015" s="17"/>
      <c r="AC2015" s="17"/>
      <c r="AD2015" s="17"/>
      <c r="AE2015" s="17"/>
      <c r="AF2015" s="17"/>
      <c r="AG2015" s="17"/>
    </row>
    <row r="2016" spans="2:33" x14ac:dyDescent="0.25">
      <c r="B2016" s="17"/>
      <c r="C2016" s="17"/>
      <c r="D2016" s="17"/>
      <c r="E2016" s="17"/>
      <c r="F2016" s="17"/>
      <c r="G2016" s="17"/>
      <c r="H2016" s="17"/>
      <c r="I2016" s="17"/>
      <c r="J2016" s="17"/>
      <c r="K2016" s="17"/>
      <c r="L2016" s="17"/>
      <c r="M2016" s="17"/>
      <c r="N2016" s="17"/>
      <c r="O2016" s="17"/>
      <c r="P2016" s="17"/>
      <c r="Q2016" s="17"/>
      <c r="R2016" s="17"/>
      <c r="S2016" s="17"/>
      <c r="T2016" s="17"/>
      <c r="U2016" s="17"/>
      <c r="V2016" s="17"/>
      <c r="W2016" s="17"/>
      <c r="X2016" s="17"/>
      <c r="Y2016" s="17"/>
      <c r="Z2016" s="17"/>
      <c r="AA2016" s="17"/>
      <c r="AB2016" s="17"/>
      <c r="AC2016" s="17"/>
      <c r="AD2016" s="17"/>
      <c r="AE2016" s="17"/>
      <c r="AF2016" s="17"/>
      <c r="AG2016" s="17"/>
    </row>
    <row r="2017" spans="2:33" x14ac:dyDescent="0.25">
      <c r="B2017" s="17"/>
      <c r="C2017" s="17"/>
      <c r="D2017" s="17"/>
      <c r="E2017" s="17"/>
      <c r="F2017" s="17"/>
      <c r="G2017" s="17"/>
      <c r="H2017" s="17"/>
      <c r="I2017" s="17"/>
      <c r="J2017" s="17"/>
      <c r="K2017" s="17"/>
      <c r="L2017" s="17"/>
      <c r="M2017" s="17"/>
      <c r="N2017" s="17"/>
      <c r="O2017" s="17"/>
      <c r="P2017" s="17"/>
      <c r="Q2017" s="17"/>
      <c r="R2017" s="17"/>
      <c r="S2017" s="17"/>
      <c r="T2017" s="17"/>
      <c r="U2017" s="17"/>
      <c r="V2017" s="17"/>
      <c r="W2017" s="17"/>
      <c r="X2017" s="17"/>
      <c r="Y2017" s="17"/>
      <c r="Z2017" s="17"/>
      <c r="AA2017" s="17"/>
      <c r="AB2017" s="17"/>
      <c r="AC2017" s="17"/>
      <c r="AD2017" s="17"/>
      <c r="AE2017" s="17"/>
      <c r="AF2017" s="17"/>
      <c r="AG2017" s="17"/>
    </row>
    <row r="2018" spans="2:33" x14ac:dyDescent="0.25">
      <c r="B2018" s="17"/>
      <c r="C2018" s="17"/>
      <c r="D2018" s="17"/>
      <c r="E2018" s="17"/>
      <c r="F2018" s="17"/>
      <c r="G2018" s="17"/>
      <c r="H2018" s="17"/>
      <c r="I2018" s="17"/>
      <c r="J2018" s="17"/>
      <c r="K2018" s="17"/>
      <c r="L2018" s="17"/>
      <c r="M2018" s="17"/>
      <c r="N2018" s="17"/>
      <c r="O2018" s="17"/>
      <c r="P2018" s="17"/>
      <c r="Q2018" s="17"/>
      <c r="R2018" s="17"/>
      <c r="S2018" s="17"/>
      <c r="T2018" s="17"/>
      <c r="U2018" s="17"/>
      <c r="V2018" s="17"/>
      <c r="W2018" s="17"/>
      <c r="X2018" s="17"/>
      <c r="Y2018" s="17"/>
      <c r="Z2018" s="17"/>
      <c r="AA2018" s="17"/>
      <c r="AB2018" s="17"/>
      <c r="AC2018" s="17"/>
      <c r="AD2018" s="17"/>
      <c r="AE2018" s="17"/>
      <c r="AF2018" s="17"/>
      <c r="AG2018" s="17"/>
    </row>
    <row r="2019" spans="2:33" x14ac:dyDescent="0.25">
      <c r="B2019" s="17"/>
      <c r="C2019" s="17"/>
      <c r="D2019" s="17"/>
      <c r="E2019" s="17"/>
      <c r="F2019" s="17"/>
      <c r="G2019" s="17"/>
      <c r="H2019" s="17"/>
      <c r="I2019" s="17"/>
      <c r="J2019" s="17"/>
      <c r="K2019" s="17"/>
      <c r="L2019" s="17"/>
      <c r="M2019" s="17"/>
      <c r="N2019" s="17"/>
      <c r="O2019" s="17"/>
      <c r="P2019" s="17"/>
      <c r="Q2019" s="17"/>
      <c r="R2019" s="17"/>
      <c r="S2019" s="17"/>
      <c r="T2019" s="17"/>
      <c r="U2019" s="17"/>
      <c r="V2019" s="17"/>
      <c r="W2019" s="17"/>
      <c r="X2019" s="17"/>
      <c r="Y2019" s="17"/>
      <c r="Z2019" s="17"/>
      <c r="AA2019" s="17"/>
      <c r="AB2019" s="17"/>
      <c r="AC2019" s="17"/>
      <c r="AD2019" s="17"/>
      <c r="AE2019" s="17"/>
      <c r="AF2019" s="17"/>
      <c r="AG2019" s="17"/>
    </row>
    <row r="2020" spans="2:33" x14ac:dyDescent="0.25">
      <c r="B2020" s="17"/>
      <c r="C2020" s="17"/>
      <c r="D2020" s="17"/>
      <c r="E2020" s="17"/>
      <c r="F2020" s="17"/>
      <c r="G2020" s="17"/>
      <c r="H2020" s="17"/>
      <c r="I2020" s="17"/>
      <c r="J2020" s="17"/>
      <c r="K2020" s="17"/>
      <c r="L2020" s="17"/>
      <c r="M2020" s="17"/>
      <c r="N2020" s="17"/>
      <c r="O2020" s="17"/>
      <c r="P2020" s="17"/>
      <c r="Q2020" s="17"/>
      <c r="R2020" s="17"/>
      <c r="S2020" s="17"/>
      <c r="T2020" s="17"/>
      <c r="U2020" s="17"/>
      <c r="V2020" s="17"/>
      <c r="W2020" s="17"/>
      <c r="X2020" s="17"/>
      <c r="Y2020" s="17"/>
      <c r="Z2020" s="17"/>
      <c r="AA2020" s="17"/>
      <c r="AB2020" s="17"/>
      <c r="AC2020" s="17"/>
      <c r="AD2020" s="17"/>
      <c r="AE2020" s="17"/>
      <c r="AF2020" s="17"/>
      <c r="AG2020" s="17"/>
    </row>
    <row r="2021" spans="2:33" x14ac:dyDescent="0.25">
      <c r="B2021" s="17"/>
      <c r="C2021" s="17"/>
      <c r="D2021" s="17"/>
      <c r="E2021" s="17"/>
      <c r="F2021" s="17"/>
      <c r="G2021" s="17"/>
      <c r="H2021" s="17"/>
      <c r="I2021" s="17"/>
      <c r="J2021" s="17"/>
      <c r="K2021" s="17"/>
      <c r="L2021" s="17"/>
      <c r="M2021" s="17"/>
      <c r="N2021" s="17"/>
      <c r="O2021" s="17"/>
      <c r="P2021" s="17"/>
      <c r="Q2021" s="17"/>
      <c r="R2021" s="17"/>
      <c r="S2021" s="17"/>
      <c r="T2021" s="17"/>
      <c r="U2021" s="17"/>
      <c r="V2021" s="17"/>
      <c r="W2021" s="17"/>
      <c r="X2021" s="17"/>
      <c r="Y2021" s="17"/>
      <c r="Z2021" s="17"/>
      <c r="AA2021" s="17"/>
      <c r="AB2021" s="17"/>
      <c r="AC2021" s="17"/>
      <c r="AD2021" s="17"/>
      <c r="AE2021" s="17"/>
      <c r="AF2021" s="17"/>
      <c r="AG2021" s="17"/>
    </row>
    <row r="2022" spans="2:33" x14ac:dyDescent="0.25">
      <c r="B2022" s="17"/>
      <c r="C2022" s="17"/>
      <c r="D2022" s="17"/>
      <c r="E2022" s="17"/>
      <c r="F2022" s="17"/>
      <c r="G2022" s="17"/>
      <c r="H2022" s="17"/>
      <c r="I2022" s="17"/>
      <c r="J2022" s="17"/>
      <c r="K2022" s="17"/>
      <c r="L2022" s="17"/>
      <c r="M2022" s="17"/>
      <c r="N2022" s="17"/>
      <c r="O2022" s="17"/>
      <c r="P2022" s="17"/>
      <c r="Q2022" s="17"/>
      <c r="R2022" s="17"/>
      <c r="S2022" s="17"/>
      <c r="T2022" s="17"/>
      <c r="U2022" s="17"/>
      <c r="V2022" s="17"/>
      <c r="W2022" s="17"/>
      <c r="X2022" s="17"/>
      <c r="Y2022" s="17"/>
      <c r="Z2022" s="17"/>
      <c r="AA2022" s="17"/>
      <c r="AB2022" s="17"/>
      <c r="AC2022" s="17"/>
      <c r="AD2022" s="17"/>
      <c r="AE2022" s="17"/>
      <c r="AF2022" s="17"/>
      <c r="AG2022" s="17"/>
    </row>
    <row r="2023" spans="2:33" x14ac:dyDescent="0.25">
      <c r="B2023" s="17"/>
      <c r="C2023" s="17"/>
      <c r="D2023" s="17"/>
      <c r="E2023" s="17"/>
      <c r="F2023" s="17"/>
      <c r="G2023" s="17"/>
      <c r="H2023" s="17"/>
      <c r="I2023" s="17"/>
      <c r="J2023" s="17"/>
      <c r="K2023" s="17"/>
      <c r="L2023" s="17"/>
      <c r="M2023" s="17"/>
      <c r="N2023" s="17"/>
      <c r="O2023" s="17"/>
      <c r="P2023" s="17"/>
      <c r="Q2023" s="17"/>
      <c r="R2023" s="17"/>
      <c r="S2023" s="17"/>
      <c r="T2023" s="17"/>
      <c r="U2023" s="17"/>
      <c r="V2023" s="17"/>
      <c r="W2023" s="17"/>
      <c r="X2023" s="17"/>
      <c r="Y2023" s="17"/>
      <c r="Z2023" s="17"/>
      <c r="AA2023" s="17"/>
      <c r="AB2023" s="17"/>
      <c r="AC2023" s="17"/>
      <c r="AD2023" s="17"/>
      <c r="AE2023" s="17"/>
      <c r="AF2023" s="17"/>
      <c r="AG2023" s="17"/>
    </row>
    <row r="2024" spans="2:33" x14ac:dyDescent="0.25">
      <c r="B2024" s="17"/>
      <c r="C2024" s="17"/>
      <c r="D2024" s="17"/>
      <c r="E2024" s="17"/>
      <c r="F2024" s="17"/>
      <c r="G2024" s="17"/>
      <c r="H2024" s="17"/>
      <c r="I2024" s="17"/>
      <c r="J2024" s="17"/>
      <c r="K2024" s="17"/>
      <c r="L2024" s="17"/>
      <c r="M2024" s="17"/>
      <c r="N2024" s="17"/>
      <c r="O2024" s="17"/>
      <c r="P2024" s="17"/>
      <c r="Q2024" s="17"/>
      <c r="R2024" s="17"/>
      <c r="S2024" s="17"/>
      <c r="T2024" s="17"/>
      <c r="U2024" s="17"/>
      <c r="V2024" s="17"/>
      <c r="W2024" s="17"/>
      <c r="X2024" s="17"/>
      <c r="Y2024" s="17"/>
      <c r="Z2024" s="17"/>
      <c r="AA2024" s="17"/>
      <c r="AB2024" s="17"/>
      <c r="AC2024" s="17"/>
      <c r="AD2024" s="17"/>
      <c r="AE2024" s="17"/>
      <c r="AF2024" s="17"/>
      <c r="AG2024" s="17"/>
    </row>
    <row r="2025" spans="2:33" x14ac:dyDescent="0.25">
      <c r="B2025" s="17"/>
      <c r="C2025" s="17"/>
      <c r="D2025" s="17"/>
      <c r="E2025" s="17"/>
      <c r="F2025" s="17"/>
      <c r="G2025" s="17"/>
      <c r="H2025" s="17"/>
      <c r="I2025" s="17"/>
      <c r="J2025" s="17"/>
      <c r="K2025" s="17"/>
      <c r="L2025" s="17"/>
      <c r="M2025" s="17"/>
      <c r="N2025" s="17"/>
      <c r="O2025" s="17"/>
      <c r="P2025" s="17"/>
      <c r="Q2025" s="17"/>
      <c r="R2025" s="17"/>
      <c r="S2025" s="17"/>
      <c r="T2025" s="17"/>
      <c r="U2025" s="17"/>
      <c r="V2025" s="17"/>
      <c r="W2025" s="17"/>
      <c r="X2025" s="17"/>
      <c r="Y2025" s="17"/>
      <c r="Z2025" s="17"/>
      <c r="AA2025" s="17"/>
      <c r="AB2025" s="17"/>
      <c r="AC2025" s="17"/>
      <c r="AD2025" s="17"/>
      <c r="AE2025" s="17"/>
      <c r="AF2025" s="17"/>
      <c r="AG2025" s="17"/>
    </row>
    <row r="2026" spans="2:33" x14ac:dyDescent="0.25">
      <c r="B2026" s="17"/>
      <c r="C2026" s="17"/>
      <c r="D2026" s="17"/>
      <c r="E2026" s="17"/>
      <c r="F2026" s="17"/>
      <c r="G2026" s="17"/>
      <c r="H2026" s="17"/>
      <c r="I2026" s="17"/>
      <c r="J2026" s="17"/>
      <c r="K2026" s="17"/>
      <c r="L2026" s="17"/>
      <c r="M2026" s="17"/>
      <c r="N2026" s="17"/>
      <c r="O2026" s="17"/>
      <c r="P2026" s="17"/>
      <c r="Q2026" s="17"/>
      <c r="R2026" s="17"/>
      <c r="S2026" s="17"/>
      <c r="T2026" s="17"/>
      <c r="U2026" s="17"/>
      <c r="V2026" s="17"/>
      <c r="W2026" s="17"/>
      <c r="X2026" s="17"/>
      <c r="Y2026" s="17"/>
      <c r="Z2026" s="17"/>
      <c r="AA2026" s="17"/>
      <c r="AB2026" s="17"/>
      <c r="AC2026" s="17"/>
      <c r="AD2026" s="17"/>
      <c r="AE2026" s="17"/>
      <c r="AF2026" s="17"/>
      <c r="AG2026" s="17"/>
    </row>
    <row r="2027" spans="2:33" x14ac:dyDescent="0.25">
      <c r="B2027" s="17"/>
      <c r="C2027" s="17"/>
      <c r="D2027" s="17"/>
      <c r="E2027" s="17"/>
      <c r="F2027" s="17"/>
      <c r="G2027" s="17"/>
      <c r="H2027" s="17"/>
      <c r="I2027" s="17"/>
      <c r="J2027" s="17"/>
      <c r="K2027" s="17"/>
      <c r="L2027" s="17"/>
      <c r="M2027" s="17"/>
      <c r="N2027" s="17"/>
      <c r="O2027" s="17"/>
      <c r="P2027" s="17"/>
      <c r="Q2027" s="17"/>
      <c r="R2027" s="17"/>
      <c r="S2027" s="17"/>
      <c r="T2027" s="17"/>
      <c r="U2027" s="17"/>
      <c r="V2027" s="17"/>
      <c r="W2027" s="17"/>
      <c r="X2027" s="17"/>
      <c r="Y2027" s="17"/>
      <c r="Z2027" s="17"/>
      <c r="AA2027" s="17"/>
      <c r="AB2027" s="17"/>
      <c r="AC2027" s="17"/>
      <c r="AD2027" s="17"/>
      <c r="AE2027" s="17"/>
      <c r="AF2027" s="17"/>
      <c r="AG2027" s="17"/>
    </row>
    <row r="2028" spans="2:33" x14ac:dyDescent="0.25">
      <c r="B2028" s="17"/>
      <c r="C2028" s="17"/>
      <c r="D2028" s="17"/>
      <c r="E2028" s="17"/>
      <c r="F2028" s="17"/>
      <c r="G2028" s="17"/>
      <c r="H2028" s="17"/>
      <c r="I2028" s="17"/>
      <c r="J2028" s="17"/>
      <c r="K2028" s="17"/>
      <c r="L2028" s="17"/>
      <c r="M2028" s="17"/>
      <c r="N2028" s="17"/>
      <c r="O2028" s="17"/>
      <c r="P2028" s="17"/>
      <c r="Q2028" s="17"/>
      <c r="R2028" s="17"/>
      <c r="S2028" s="17"/>
      <c r="T2028" s="17"/>
      <c r="U2028" s="17"/>
      <c r="V2028" s="17"/>
      <c r="W2028" s="17"/>
      <c r="X2028" s="17"/>
      <c r="Y2028" s="17"/>
      <c r="Z2028" s="17"/>
      <c r="AA2028" s="17"/>
      <c r="AB2028" s="17"/>
      <c r="AC2028" s="17"/>
      <c r="AD2028" s="17"/>
      <c r="AE2028" s="17"/>
      <c r="AF2028" s="17"/>
      <c r="AG2028" s="17"/>
    </row>
    <row r="2029" spans="2:33" x14ac:dyDescent="0.25">
      <c r="B2029" s="17"/>
      <c r="C2029" s="17"/>
      <c r="D2029" s="17"/>
      <c r="E2029" s="17"/>
      <c r="F2029" s="17"/>
      <c r="G2029" s="17"/>
      <c r="H2029" s="17"/>
      <c r="I2029" s="17"/>
      <c r="J2029" s="17"/>
      <c r="K2029" s="17"/>
      <c r="L2029" s="17"/>
      <c r="M2029" s="17"/>
      <c r="N2029" s="17"/>
      <c r="O2029" s="17"/>
      <c r="P2029" s="17"/>
      <c r="Q2029" s="17"/>
      <c r="R2029" s="17"/>
      <c r="S2029" s="17"/>
      <c r="T2029" s="17"/>
      <c r="U2029" s="17"/>
      <c r="V2029" s="17"/>
      <c r="W2029" s="17"/>
      <c r="X2029" s="17"/>
      <c r="Y2029" s="17"/>
      <c r="Z2029" s="17"/>
      <c r="AA2029" s="17"/>
      <c r="AB2029" s="17"/>
      <c r="AC2029" s="17"/>
      <c r="AD2029" s="17"/>
      <c r="AE2029" s="17"/>
      <c r="AF2029" s="17"/>
      <c r="AG2029" s="17"/>
    </row>
    <row r="2030" spans="2:33" x14ac:dyDescent="0.25">
      <c r="B2030" s="17"/>
      <c r="C2030" s="17"/>
      <c r="D2030" s="17"/>
      <c r="E2030" s="17"/>
      <c r="F2030" s="17"/>
      <c r="G2030" s="17"/>
      <c r="H2030" s="17"/>
      <c r="I2030" s="17"/>
      <c r="J2030" s="17"/>
      <c r="K2030" s="17"/>
      <c r="L2030" s="17"/>
      <c r="M2030" s="17"/>
      <c r="N2030" s="17"/>
      <c r="O2030" s="17"/>
      <c r="P2030" s="17"/>
      <c r="Q2030" s="17"/>
      <c r="R2030" s="17"/>
      <c r="S2030" s="17"/>
      <c r="T2030" s="17"/>
      <c r="U2030" s="17"/>
      <c r="V2030" s="17"/>
      <c r="W2030" s="17"/>
      <c r="X2030" s="17"/>
      <c r="Y2030" s="17"/>
      <c r="Z2030" s="17"/>
      <c r="AA2030" s="17"/>
      <c r="AB2030" s="17"/>
      <c r="AC2030" s="17"/>
      <c r="AD2030" s="17"/>
      <c r="AE2030" s="17"/>
      <c r="AF2030" s="17"/>
      <c r="AG2030" s="17"/>
    </row>
    <row r="2031" spans="2:33" x14ac:dyDescent="0.25">
      <c r="B2031" s="17"/>
      <c r="C2031" s="17"/>
      <c r="D2031" s="17"/>
      <c r="E2031" s="17"/>
      <c r="F2031" s="17"/>
      <c r="G2031" s="17"/>
      <c r="H2031" s="17"/>
      <c r="I2031" s="17"/>
      <c r="J2031" s="17"/>
      <c r="K2031" s="17"/>
      <c r="L2031" s="17"/>
      <c r="M2031" s="17"/>
      <c r="N2031" s="17"/>
      <c r="O2031" s="17"/>
      <c r="P2031" s="17"/>
      <c r="Q2031" s="17"/>
      <c r="R2031" s="17"/>
      <c r="S2031" s="17"/>
      <c r="T2031" s="17"/>
      <c r="U2031" s="17"/>
      <c r="V2031" s="17"/>
      <c r="W2031" s="17"/>
      <c r="X2031" s="17"/>
      <c r="Y2031" s="17"/>
      <c r="Z2031" s="17"/>
      <c r="AA2031" s="17"/>
      <c r="AB2031" s="17"/>
      <c r="AC2031" s="17"/>
      <c r="AD2031" s="17"/>
      <c r="AE2031" s="17"/>
      <c r="AF2031" s="17"/>
      <c r="AG2031" s="17"/>
    </row>
    <row r="2032" spans="2:33" x14ac:dyDescent="0.25">
      <c r="B2032" s="17"/>
      <c r="C2032" s="17"/>
      <c r="D2032" s="17"/>
      <c r="E2032" s="17"/>
      <c r="F2032" s="17"/>
      <c r="G2032" s="17"/>
      <c r="H2032" s="17"/>
      <c r="I2032" s="17"/>
      <c r="J2032" s="17"/>
      <c r="K2032" s="17"/>
      <c r="L2032" s="17"/>
      <c r="M2032" s="17"/>
      <c r="N2032" s="17"/>
      <c r="O2032" s="17"/>
      <c r="P2032" s="17"/>
      <c r="Q2032" s="17"/>
      <c r="R2032" s="17"/>
      <c r="S2032" s="17"/>
      <c r="T2032" s="17"/>
      <c r="U2032" s="17"/>
      <c r="V2032" s="17"/>
      <c r="W2032" s="17"/>
      <c r="X2032" s="17"/>
      <c r="Y2032" s="17"/>
      <c r="Z2032" s="17"/>
      <c r="AA2032" s="17"/>
      <c r="AB2032" s="17"/>
      <c r="AC2032" s="17"/>
      <c r="AD2032" s="17"/>
      <c r="AE2032" s="17"/>
      <c r="AF2032" s="17"/>
      <c r="AG2032" s="17"/>
    </row>
    <row r="2033" spans="2:33" x14ac:dyDescent="0.25">
      <c r="B2033" s="17"/>
      <c r="C2033" s="17"/>
      <c r="D2033" s="17"/>
      <c r="E2033" s="17"/>
      <c r="F2033" s="17"/>
      <c r="G2033" s="17"/>
      <c r="H2033" s="17"/>
      <c r="I2033" s="17"/>
      <c r="J2033" s="17"/>
      <c r="K2033" s="17"/>
      <c r="L2033" s="17"/>
      <c r="M2033" s="17"/>
      <c r="N2033" s="17"/>
      <c r="O2033" s="17"/>
      <c r="P2033" s="17"/>
      <c r="Q2033" s="17"/>
      <c r="R2033" s="17"/>
      <c r="S2033" s="17"/>
      <c r="T2033" s="17"/>
      <c r="U2033" s="17"/>
      <c r="V2033" s="17"/>
      <c r="W2033" s="17"/>
      <c r="X2033" s="17"/>
      <c r="Y2033" s="17"/>
      <c r="Z2033" s="17"/>
      <c r="AA2033" s="17"/>
      <c r="AB2033" s="17"/>
      <c r="AC2033" s="17"/>
      <c r="AD2033" s="17"/>
      <c r="AE2033" s="17"/>
      <c r="AF2033" s="17"/>
      <c r="AG2033" s="17"/>
    </row>
    <row r="2034" spans="2:33" x14ac:dyDescent="0.25">
      <c r="B2034" s="17"/>
      <c r="C2034" s="17"/>
      <c r="D2034" s="17"/>
      <c r="E2034" s="17"/>
      <c r="F2034" s="17"/>
      <c r="G2034" s="17"/>
      <c r="H2034" s="17"/>
      <c r="I2034" s="17"/>
      <c r="J2034" s="17"/>
      <c r="K2034" s="17"/>
      <c r="L2034" s="17"/>
      <c r="M2034" s="17"/>
      <c r="N2034" s="17"/>
      <c r="O2034" s="17"/>
      <c r="P2034" s="17"/>
      <c r="Q2034" s="17"/>
      <c r="R2034" s="17"/>
      <c r="S2034" s="17"/>
      <c r="T2034" s="17"/>
      <c r="U2034" s="17"/>
      <c r="V2034" s="17"/>
      <c r="W2034" s="17"/>
      <c r="X2034" s="17"/>
      <c r="Y2034" s="17"/>
      <c r="Z2034" s="17"/>
      <c r="AA2034" s="17"/>
      <c r="AB2034" s="17"/>
      <c r="AC2034" s="17"/>
      <c r="AD2034" s="17"/>
      <c r="AE2034" s="17"/>
      <c r="AF2034" s="17"/>
      <c r="AG2034" s="17"/>
    </row>
    <row r="2035" spans="2:33" x14ac:dyDescent="0.25">
      <c r="B2035" s="17"/>
      <c r="C2035" s="17"/>
      <c r="D2035" s="17"/>
      <c r="E2035" s="17"/>
      <c r="F2035" s="17"/>
      <c r="G2035" s="17"/>
      <c r="H2035" s="17"/>
      <c r="I2035" s="17"/>
      <c r="J2035" s="17"/>
      <c r="K2035" s="17"/>
      <c r="L2035" s="17"/>
      <c r="M2035" s="17"/>
      <c r="N2035" s="17"/>
      <c r="O2035" s="17"/>
      <c r="P2035" s="17"/>
      <c r="Q2035" s="17"/>
      <c r="R2035" s="17"/>
      <c r="S2035" s="17"/>
      <c r="T2035" s="17"/>
      <c r="U2035" s="17"/>
      <c r="V2035" s="17"/>
      <c r="W2035" s="17"/>
      <c r="X2035" s="17"/>
      <c r="Y2035" s="17"/>
      <c r="Z2035" s="17"/>
      <c r="AA2035" s="17"/>
      <c r="AB2035" s="17"/>
      <c r="AC2035" s="17"/>
      <c r="AD2035" s="17"/>
      <c r="AE2035" s="17"/>
      <c r="AF2035" s="17"/>
      <c r="AG2035" s="17"/>
    </row>
    <row r="2036" spans="2:33" x14ac:dyDescent="0.25">
      <c r="B2036" s="17"/>
      <c r="C2036" s="17"/>
      <c r="D2036" s="17"/>
      <c r="E2036" s="17"/>
      <c r="F2036" s="17"/>
      <c r="G2036" s="17"/>
      <c r="H2036" s="17"/>
      <c r="I2036" s="17"/>
      <c r="J2036" s="17"/>
      <c r="K2036" s="17"/>
      <c r="L2036" s="17"/>
      <c r="M2036" s="17"/>
      <c r="N2036" s="17"/>
      <c r="O2036" s="17"/>
      <c r="P2036" s="17"/>
      <c r="Q2036" s="17"/>
      <c r="R2036" s="17"/>
      <c r="S2036" s="17"/>
      <c r="T2036" s="17"/>
      <c r="U2036" s="17"/>
      <c r="V2036" s="17"/>
      <c r="W2036" s="17"/>
      <c r="X2036" s="17"/>
      <c r="Y2036" s="17"/>
      <c r="Z2036" s="17"/>
      <c r="AA2036" s="17"/>
      <c r="AB2036" s="17"/>
      <c r="AC2036" s="17"/>
      <c r="AD2036" s="17"/>
      <c r="AE2036" s="17"/>
      <c r="AF2036" s="17"/>
      <c r="AG2036" s="17"/>
    </row>
    <row r="2037" spans="2:33" x14ac:dyDescent="0.25">
      <c r="B2037" s="17"/>
      <c r="C2037" s="17"/>
      <c r="D2037" s="17"/>
      <c r="E2037" s="17"/>
      <c r="F2037" s="17"/>
      <c r="G2037" s="17"/>
      <c r="H2037" s="17"/>
      <c r="I2037" s="17"/>
      <c r="J2037" s="17"/>
      <c r="K2037" s="17"/>
      <c r="L2037" s="17"/>
      <c r="M2037" s="17"/>
      <c r="N2037" s="17"/>
      <c r="O2037" s="17"/>
      <c r="P2037" s="17"/>
      <c r="Q2037" s="17"/>
      <c r="R2037" s="17"/>
      <c r="S2037" s="17"/>
      <c r="T2037" s="17"/>
      <c r="U2037" s="17"/>
      <c r="V2037" s="17"/>
      <c r="W2037" s="17"/>
      <c r="X2037" s="17"/>
      <c r="Y2037" s="17"/>
      <c r="Z2037" s="17"/>
      <c r="AA2037" s="17"/>
      <c r="AB2037" s="17"/>
      <c r="AC2037" s="17"/>
      <c r="AD2037" s="17"/>
      <c r="AE2037" s="17"/>
      <c r="AF2037" s="17"/>
      <c r="AG2037" s="17"/>
    </row>
    <row r="2038" spans="2:33" x14ac:dyDescent="0.25">
      <c r="B2038" s="17"/>
      <c r="C2038" s="17"/>
      <c r="D2038" s="17"/>
      <c r="E2038" s="17"/>
      <c r="F2038" s="17"/>
      <c r="G2038" s="17"/>
      <c r="H2038" s="17"/>
      <c r="I2038" s="17"/>
      <c r="J2038" s="17"/>
      <c r="K2038" s="17"/>
      <c r="L2038" s="17"/>
      <c r="M2038" s="17"/>
      <c r="N2038" s="17"/>
      <c r="O2038" s="17"/>
      <c r="P2038" s="17"/>
      <c r="Q2038" s="17"/>
      <c r="R2038" s="17"/>
      <c r="S2038" s="17"/>
      <c r="T2038" s="17"/>
      <c r="U2038" s="17"/>
      <c r="V2038" s="17"/>
      <c r="W2038" s="17"/>
      <c r="X2038" s="17"/>
      <c r="Y2038" s="17"/>
      <c r="Z2038" s="17"/>
      <c r="AA2038" s="17"/>
      <c r="AB2038" s="17"/>
      <c r="AC2038" s="17"/>
      <c r="AD2038" s="17"/>
      <c r="AE2038" s="17"/>
      <c r="AF2038" s="17"/>
      <c r="AG2038" s="17"/>
    </row>
    <row r="2039" spans="2:33" x14ac:dyDescent="0.25">
      <c r="B2039" s="17"/>
      <c r="C2039" s="17"/>
      <c r="D2039" s="17"/>
      <c r="E2039" s="17"/>
      <c r="F2039" s="17"/>
      <c r="G2039" s="17"/>
      <c r="H2039" s="17"/>
      <c r="I2039" s="17"/>
      <c r="J2039" s="17"/>
      <c r="K2039" s="17"/>
      <c r="L2039" s="17"/>
      <c r="M2039" s="17"/>
      <c r="N2039" s="17"/>
      <c r="O2039" s="17"/>
      <c r="P2039" s="17"/>
      <c r="Q2039" s="17"/>
      <c r="R2039" s="17"/>
      <c r="S2039" s="17"/>
      <c r="T2039" s="17"/>
      <c r="U2039" s="17"/>
      <c r="V2039" s="17"/>
      <c r="W2039" s="17"/>
      <c r="X2039" s="17"/>
      <c r="Y2039" s="17"/>
      <c r="Z2039" s="17"/>
      <c r="AA2039" s="17"/>
      <c r="AB2039" s="17"/>
      <c r="AC2039" s="17"/>
      <c r="AD2039" s="17"/>
      <c r="AE2039" s="17"/>
      <c r="AF2039" s="17"/>
      <c r="AG2039" s="17"/>
    </row>
    <row r="2040" spans="2:33" x14ac:dyDescent="0.25">
      <c r="B2040" s="17"/>
      <c r="C2040" s="17"/>
      <c r="D2040" s="17"/>
      <c r="E2040" s="17"/>
      <c r="F2040" s="17"/>
      <c r="G2040" s="17"/>
      <c r="H2040" s="17"/>
      <c r="I2040" s="17"/>
      <c r="J2040" s="17"/>
      <c r="K2040" s="17"/>
      <c r="L2040" s="17"/>
      <c r="M2040" s="17"/>
      <c r="N2040" s="17"/>
      <c r="O2040" s="17"/>
      <c r="P2040" s="17"/>
      <c r="Q2040" s="17"/>
      <c r="R2040" s="17"/>
      <c r="S2040" s="17"/>
      <c r="T2040" s="17"/>
      <c r="U2040" s="17"/>
      <c r="V2040" s="17"/>
      <c r="W2040" s="17"/>
      <c r="X2040" s="17"/>
      <c r="Y2040" s="17"/>
      <c r="Z2040" s="17"/>
      <c r="AA2040" s="17"/>
      <c r="AB2040" s="17"/>
      <c r="AC2040" s="17"/>
      <c r="AD2040" s="17"/>
      <c r="AE2040" s="17"/>
      <c r="AF2040" s="17"/>
      <c r="AG2040" s="17"/>
    </row>
    <row r="2041" spans="2:33" x14ac:dyDescent="0.25">
      <c r="B2041" s="17"/>
      <c r="C2041" s="17"/>
      <c r="D2041" s="17"/>
      <c r="E2041" s="17"/>
      <c r="F2041" s="17"/>
      <c r="G2041" s="17"/>
      <c r="H2041" s="17"/>
      <c r="I2041" s="17"/>
      <c r="J2041" s="17"/>
      <c r="K2041" s="17"/>
      <c r="L2041" s="17"/>
      <c r="M2041" s="17"/>
      <c r="N2041" s="17"/>
      <c r="O2041" s="17"/>
      <c r="P2041" s="17"/>
      <c r="Q2041" s="17"/>
      <c r="R2041" s="17"/>
      <c r="S2041" s="17"/>
      <c r="T2041" s="17"/>
      <c r="U2041" s="17"/>
      <c r="V2041" s="17"/>
      <c r="W2041" s="17"/>
      <c r="X2041" s="17"/>
      <c r="Y2041" s="17"/>
      <c r="Z2041" s="17"/>
      <c r="AA2041" s="17"/>
      <c r="AB2041" s="17"/>
      <c r="AC2041" s="17"/>
      <c r="AD2041" s="17"/>
      <c r="AE2041" s="17"/>
      <c r="AF2041" s="17"/>
      <c r="AG2041" s="17"/>
    </row>
    <row r="2042" spans="2:33" x14ac:dyDescent="0.25">
      <c r="B2042" s="17"/>
      <c r="C2042" s="17"/>
      <c r="D2042" s="17"/>
      <c r="E2042" s="17"/>
      <c r="F2042" s="17"/>
      <c r="G2042" s="17"/>
      <c r="H2042" s="17"/>
      <c r="I2042" s="17"/>
      <c r="J2042" s="17"/>
      <c r="K2042" s="17"/>
      <c r="L2042" s="17"/>
      <c r="M2042" s="17"/>
      <c r="N2042" s="17"/>
      <c r="O2042" s="17"/>
      <c r="P2042" s="17"/>
      <c r="Q2042" s="17"/>
      <c r="R2042" s="17"/>
      <c r="S2042" s="17"/>
      <c r="T2042" s="17"/>
      <c r="U2042" s="17"/>
      <c r="V2042" s="17"/>
      <c r="W2042" s="17"/>
      <c r="X2042" s="17"/>
      <c r="Y2042" s="17"/>
      <c r="Z2042" s="17"/>
      <c r="AA2042" s="17"/>
      <c r="AB2042" s="17"/>
      <c r="AC2042" s="17"/>
      <c r="AD2042" s="17"/>
      <c r="AE2042" s="17"/>
      <c r="AF2042" s="17"/>
      <c r="AG2042" s="17"/>
    </row>
    <row r="2043" spans="2:33" x14ac:dyDescent="0.25">
      <c r="B2043" s="17"/>
      <c r="C2043" s="17"/>
      <c r="D2043" s="17"/>
      <c r="E2043" s="17"/>
      <c r="F2043" s="17"/>
      <c r="G2043" s="17"/>
      <c r="H2043" s="17"/>
      <c r="I2043" s="17"/>
      <c r="J2043" s="17"/>
      <c r="K2043" s="17"/>
      <c r="L2043" s="17"/>
      <c r="M2043" s="17"/>
      <c r="N2043" s="17"/>
      <c r="O2043" s="17"/>
      <c r="P2043" s="17"/>
      <c r="Q2043" s="17"/>
      <c r="R2043" s="17"/>
      <c r="S2043" s="17"/>
      <c r="T2043" s="17"/>
      <c r="U2043" s="17"/>
      <c r="V2043" s="17"/>
      <c r="W2043" s="17"/>
      <c r="X2043" s="17"/>
      <c r="Y2043" s="17"/>
      <c r="Z2043" s="17"/>
      <c r="AA2043" s="17"/>
      <c r="AB2043" s="17"/>
      <c r="AC2043" s="17"/>
      <c r="AD2043" s="17"/>
      <c r="AE2043" s="17"/>
      <c r="AF2043" s="17"/>
      <c r="AG2043" s="17"/>
    </row>
    <row r="2044" spans="2:33" x14ac:dyDescent="0.25">
      <c r="B2044" s="17"/>
      <c r="C2044" s="17"/>
      <c r="D2044" s="17"/>
      <c r="E2044" s="17"/>
      <c r="F2044" s="17"/>
      <c r="G2044" s="17"/>
      <c r="H2044" s="17"/>
      <c r="I2044" s="17"/>
      <c r="J2044" s="17"/>
      <c r="K2044" s="17"/>
      <c r="L2044" s="17"/>
      <c r="M2044" s="17"/>
      <c r="N2044" s="17"/>
      <c r="O2044" s="17"/>
      <c r="P2044" s="17"/>
      <c r="Q2044" s="17"/>
      <c r="R2044" s="17"/>
      <c r="S2044" s="17"/>
      <c r="T2044" s="17"/>
      <c r="U2044" s="17"/>
      <c r="V2044" s="17"/>
      <c r="W2044" s="17"/>
      <c r="X2044" s="17"/>
      <c r="Y2044" s="17"/>
      <c r="Z2044" s="17"/>
      <c r="AA2044" s="17"/>
      <c r="AB2044" s="17"/>
      <c r="AC2044" s="17"/>
      <c r="AD2044" s="17"/>
      <c r="AE2044" s="17"/>
      <c r="AF2044" s="17"/>
      <c r="AG2044" s="17"/>
    </row>
    <row r="2045" spans="2:33" x14ac:dyDescent="0.25">
      <c r="B2045" s="17"/>
      <c r="C2045" s="17"/>
      <c r="D2045" s="17"/>
      <c r="E2045" s="17"/>
      <c r="F2045" s="17"/>
      <c r="G2045" s="17"/>
      <c r="H2045" s="17"/>
      <c r="I2045" s="17"/>
      <c r="J2045" s="17"/>
      <c r="K2045" s="17"/>
      <c r="L2045" s="17"/>
      <c r="M2045" s="17"/>
      <c r="N2045" s="17"/>
      <c r="O2045" s="17"/>
      <c r="P2045" s="17"/>
      <c r="Q2045" s="17"/>
      <c r="R2045" s="17"/>
      <c r="S2045" s="17"/>
      <c r="T2045" s="17"/>
      <c r="U2045" s="17"/>
      <c r="V2045" s="17"/>
      <c r="W2045" s="17"/>
      <c r="X2045" s="17"/>
      <c r="Y2045" s="17"/>
      <c r="Z2045" s="17"/>
      <c r="AA2045" s="17"/>
      <c r="AB2045" s="17"/>
      <c r="AC2045" s="17"/>
      <c r="AD2045" s="17"/>
      <c r="AE2045" s="17"/>
      <c r="AF2045" s="17"/>
      <c r="AG2045" s="17"/>
    </row>
    <row r="2046" spans="2:33" x14ac:dyDescent="0.25">
      <c r="B2046" s="17"/>
      <c r="C2046" s="17"/>
      <c r="D2046" s="17"/>
      <c r="E2046" s="17"/>
      <c r="F2046" s="17"/>
      <c r="G2046" s="17"/>
      <c r="H2046" s="17"/>
      <c r="I2046" s="17"/>
      <c r="J2046" s="17"/>
      <c r="K2046" s="17"/>
      <c r="L2046" s="17"/>
      <c r="M2046" s="17"/>
      <c r="N2046" s="17"/>
      <c r="O2046" s="17"/>
      <c r="P2046" s="17"/>
      <c r="Q2046" s="17"/>
      <c r="R2046" s="17"/>
      <c r="S2046" s="17"/>
      <c r="T2046" s="17"/>
      <c r="U2046" s="17"/>
      <c r="V2046" s="17"/>
      <c r="W2046" s="17"/>
      <c r="X2046" s="17"/>
      <c r="Y2046" s="17"/>
      <c r="Z2046" s="17"/>
      <c r="AA2046" s="17"/>
      <c r="AB2046" s="17"/>
      <c r="AC2046" s="17"/>
      <c r="AD2046" s="17"/>
      <c r="AE2046" s="17"/>
      <c r="AF2046" s="17"/>
      <c r="AG2046" s="17"/>
    </row>
    <row r="2047" spans="2:33" x14ac:dyDescent="0.25">
      <c r="B2047" s="17"/>
      <c r="C2047" s="17"/>
      <c r="D2047" s="17"/>
      <c r="E2047" s="17"/>
      <c r="F2047" s="17"/>
      <c r="G2047" s="17"/>
      <c r="H2047" s="17"/>
      <c r="I2047" s="17"/>
      <c r="J2047" s="17"/>
      <c r="K2047" s="17"/>
      <c r="L2047" s="17"/>
      <c r="M2047" s="17"/>
      <c r="N2047" s="17"/>
      <c r="O2047" s="17"/>
      <c r="P2047" s="17"/>
      <c r="Q2047" s="17"/>
      <c r="R2047" s="17"/>
      <c r="S2047" s="17"/>
      <c r="T2047" s="17"/>
      <c r="U2047" s="17"/>
      <c r="V2047" s="17"/>
      <c r="W2047" s="17"/>
      <c r="X2047" s="17"/>
      <c r="Y2047" s="17"/>
      <c r="Z2047" s="17"/>
      <c r="AA2047" s="17"/>
      <c r="AB2047" s="17"/>
      <c r="AC2047" s="17"/>
      <c r="AD2047" s="17"/>
      <c r="AE2047" s="17"/>
      <c r="AF2047" s="17"/>
      <c r="AG2047" s="17"/>
    </row>
    <row r="2048" spans="2:33" x14ac:dyDescent="0.25">
      <c r="B2048" s="17"/>
      <c r="C2048" s="17"/>
      <c r="D2048" s="17"/>
      <c r="E2048" s="17"/>
      <c r="F2048" s="17"/>
      <c r="G2048" s="17"/>
      <c r="H2048" s="17"/>
      <c r="I2048" s="17"/>
      <c r="J2048" s="17"/>
      <c r="K2048" s="17"/>
      <c r="L2048" s="17"/>
      <c r="M2048" s="17"/>
      <c r="N2048" s="17"/>
      <c r="O2048" s="17"/>
      <c r="P2048" s="17"/>
      <c r="Q2048" s="17"/>
      <c r="R2048" s="17"/>
      <c r="S2048" s="17"/>
      <c r="T2048" s="17"/>
      <c r="U2048" s="17"/>
      <c r="V2048" s="17"/>
      <c r="W2048" s="17"/>
      <c r="X2048" s="17"/>
      <c r="Y2048" s="17"/>
      <c r="Z2048" s="17"/>
      <c r="AA2048" s="17"/>
      <c r="AB2048" s="17"/>
      <c r="AC2048" s="17"/>
      <c r="AD2048" s="17"/>
      <c r="AE2048" s="17"/>
      <c r="AF2048" s="17"/>
      <c r="AG2048" s="17"/>
    </row>
    <row r="2049" spans="2:33" x14ac:dyDescent="0.25">
      <c r="B2049" s="17"/>
      <c r="C2049" s="17"/>
      <c r="D2049" s="17"/>
      <c r="E2049" s="17"/>
      <c r="F2049" s="17"/>
      <c r="G2049" s="17"/>
      <c r="H2049" s="17"/>
      <c r="I2049" s="17"/>
      <c r="J2049" s="17"/>
      <c r="K2049" s="17"/>
      <c r="L2049" s="17"/>
      <c r="M2049" s="17"/>
      <c r="N2049" s="17"/>
      <c r="O2049" s="17"/>
      <c r="P2049" s="17"/>
      <c r="Q2049" s="17"/>
      <c r="R2049" s="17"/>
      <c r="S2049" s="17"/>
      <c r="T2049" s="17"/>
      <c r="U2049" s="17"/>
      <c r="V2049" s="17"/>
      <c r="W2049" s="17"/>
      <c r="X2049" s="17"/>
      <c r="Y2049" s="17"/>
      <c r="Z2049" s="17"/>
      <c r="AA2049" s="17"/>
      <c r="AB2049" s="17"/>
      <c r="AC2049" s="17"/>
      <c r="AD2049" s="17"/>
      <c r="AE2049" s="17"/>
      <c r="AF2049" s="17"/>
      <c r="AG2049" s="17"/>
    </row>
    <row r="2050" spans="2:33" x14ac:dyDescent="0.25">
      <c r="B2050" s="17"/>
      <c r="C2050" s="17"/>
      <c r="D2050" s="17"/>
      <c r="E2050" s="17"/>
      <c r="F2050" s="17"/>
      <c r="G2050" s="17"/>
      <c r="H2050" s="17"/>
      <c r="I2050" s="17"/>
      <c r="J2050" s="17"/>
      <c r="K2050" s="17"/>
      <c r="L2050" s="17"/>
      <c r="M2050" s="17"/>
      <c r="N2050" s="17"/>
      <c r="O2050" s="17"/>
      <c r="P2050" s="17"/>
      <c r="Q2050" s="17"/>
      <c r="R2050" s="17"/>
      <c r="S2050" s="17"/>
      <c r="T2050" s="17"/>
      <c r="U2050" s="17"/>
      <c r="V2050" s="17"/>
      <c r="W2050" s="17"/>
      <c r="X2050" s="17"/>
      <c r="Y2050" s="17"/>
      <c r="Z2050" s="17"/>
      <c r="AA2050" s="17"/>
      <c r="AB2050" s="17"/>
      <c r="AC2050" s="17"/>
      <c r="AD2050" s="17"/>
      <c r="AE2050" s="17"/>
      <c r="AF2050" s="17"/>
      <c r="AG2050" s="17"/>
    </row>
    <row r="2051" spans="2:33" x14ac:dyDescent="0.25">
      <c r="B2051" s="17"/>
      <c r="C2051" s="17"/>
      <c r="D2051" s="17"/>
      <c r="E2051" s="17"/>
      <c r="F2051" s="17"/>
      <c r="G2051" s="17"/>
      <c r="H2051" s="17"/>
      <c r="I2051" s="17"/>
      <c r="J2051" s="17"/>
      <c r="K2051" s="17"/>
      <c r="L2051" s="17"/>
      <c r="M2051" s="17"/>
      <c r="N2051" s="17"/>
      <c r="O2051" s="17"/>
      <c r="P2051" s="17"/>
      <c r="Q2051" s="17"/>
      <c r="R2051" s="17"/>
      <c r="S2051" s="17"/>
      <c r="T2051" s="17"/>
      <c r="U2051" s="17"/>
      <c r="V2051" s="17"/>
      <c r="W2051" s="17"/>
      <c r="X2051" s="17"/>
      <c r="Y2051" s="17"/>
      <c r="Z2051" s="17"/>
      <c r="AA2051" s="17"/>
      <c r="AB2051" s="17"/>
      <c r="AC2051" s="17"/>
      <c r="AD2051" s="17"/>
      <c r="AE2051" s="17"/>
      <c r="AF2051" s="17"/>
      <c r="AG2051" s="17"/>
    </row>
    <row r="2052" spans="2:33" x14ac:dyDescent="0.25">
      <c r="B2052" s="17"/>
      <c r="C2052" s="17"/>
      <c r="D2052" s="17"/>
      <c r="E2052" s="17"/>
      <c r="F2052" s="17"/>
      <c r="H2052" s="17"/>
      <c r="I2052" s="17"/>
      <c r="J2052" s="17"/>
      <c r="K2052" s="17"/>
      <c r="L2052" s="17"/>
      <c r="M2052" s="17"/>
      <c r="N2052" s="17"/>
      <c r="O2052" s="17"/>
      <c r="P2052" s="17"/>
      <c r="Q2052" s="17"/>
      <c r="R2052" s="17"/>
      <c r="S2052" s="17"/>
      <c r="T2052" s="17"/>
      <c r="U2052" s="17"/>
      <c r="V2052" s="17"/>
      <c r="W2052" s="17"/>
      <c r="X2052" s="17"/>
      <c r="Y2052" s="17"/>
      <c r="Z2052" s="17"/>
      <c r="AA2052" s="17"/>
      <c r="AB2052" s="17"/>
      <c r="AC2052" s="17"/>
      <c r="AD2052" s="17"/>
      <c r="AE2052" s="17"/>
      <c r="AF2052" s="17"/>
      <c r="AG2052" s="17"/>
    </row>
    <row r="2053" spans="2:33" x14ac:dyDescent="0.25">
      <c r="H2053" s="17"/>
    </row>
    <row r="2054" spans="2:33" x14ac:dyDescent="0.25">
      <c r="H2054" s="17"/>
    </row>
  </sheetData>
  <autoFilter ref="A1:AH2052" xr:uid="{046DA527-9559-468B-8BE7-26870CBDCBDB}">
    <sortState xmlns:xlrd2="http://schemas.microsoft.com/office/spreadsheetml/2017/richdata2" ref="A2:AH2054">
      <sortCondition ref="A1:A2054"/>
    </sortState>
  </autoFilter>
  <pageMargins left="0.511811024" right="0.511811024" top="0.78740157499999996" bottom="0.78740157499999996" header="0.31496062000000002" footer="0.31496062000000002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13"/>
  <sheetViews>
    <sheetView tabSelected="1" zoomScale="60" zoomScaleNormal="60" workbookViewId="0">
      <selection activeCell="I378" sqref="I378"/>
    </sheetView>
  </sheetViews>
  <sheetFormatPr defaultColWidth="9.140625" defaultRowHeight="20.25" x14ac:dyDescent="0.3"/>
  <cols>
    <col min="1" max="1" width="28.7109375" style="95" customWidth="1"/>
    <col min="2" max="2" width="11.5703125" style="95" bestFit="1" customWidth="1"/>
    <col min="3" max="3" width="11.28515625" style="95" customWidth="1"/>
    <col min="4" max="4" width="20.85546875" style="96" bestFit="1" customWidth="1"/>
    <col min="5" max="5" width="13.28515625" style="97" bestFit="1" customWidth="1"/>
    <col min="6" max="6" width="23.7109375" style="98" bestFit="1" customWidth="1"/>
    <col min="7" max="7" width="19" style="99" bestFit="1" customWidth="1"/>
    <col min="8" max="8" width="18.7109375" style="99" bestFit="1" customWidth="1"/>
    <col min="9" max="9" width="19.140625" style="99" bestFit="1" customWidth="1"/>
    <col min="10" max="10" width="19" style="99" bestFit="1" customWidth="1"/>
    <col min="11" max="11" width="19.140625" style="99" bestFit="1" customWidth="1"/>
    <col min="12" max="12" width="19" style="99" bestFit="1" customWidth="1"/>
    <col min="13" max="13" width="11.5703125" style="97" bestFit="1" customWidth="1"/>
    <col min="14" max="14" width="19" style="97" bestFit="1" customWidth="1"/>
    <col min="15" max="15" width="19.140625" style="97" customWidth="1"/>
    <col min="16" max="16" width="21.85546875" style="97" bestFit="1" customWidth="1"/>
    <col min="17" max="17" width="21.140625" style="97" bestFit="1" customWidth="1"/>
    <col min="18" max="20" width="9.140625" style="94"/>
    <col min="21" max="21" width="18" style="94" bestFit="1" customWidth="1"/>
    <col min="22" max="16384" width="9.140625" style="94"/>
  </cols>
  <sheetData>
    <row r="1" spans="1:17" s="75" customFormat="1" ht="48" customHeight="1" x14ac:dyDescent="0.3">
      <c r="A1" s="115" t="s">
        <v>447</v>
      </c>
      <c r="B1" s="115" t="s">
        <v>131</v>
      </c>
      <c r="C1" s="115" t="s">
        <v>401</v>
      </c>
      <c r="D1" s="116" t="s">
        <v>396</v>
      </c>
      <c r="E1" s="116" t="s">
        <v>317</v>
      </c>
      <c r="F1" s="117" t="s">
        <v>433</v>
      </c>
      <c r="G1" s="118" t="s">
        <v>434</v>
      </c>
      <c r="H1" s="118" t="s">
        <v>435</v>
      </c>
      <c r="I1" s="118" t="s">
        <v>436</v>
      </c>
      <c r="J1" s="118" t="s">
        <v>437</v>
      </c>
      <c r="K1" s="118" t="s">
        <v>438</v>
      </c>
      <c r="L1" s="118" t="s">
        <v>439</v>
      </c>
      <c r="M1" s="116" t="s">
        <v>132</v>
      </c>
      <c r="N1" s="116" t="s">
        <v>440</v>
      </c>
      <c r="O1" s="116" t="s">
        <v>441</v>
      </c>
      <c r="P1" s="116" t="s">
        <v>442</v>
      </c>
      <c r="Q1" s="116" t="s">
        <v>397</v>
      </c>
    </row>
    <row r="2" spans="1:17" x14ac:dyDescent="0.3">
      <c r="A2" s="95">
        <v>1</v>
      </c>
      <c r="B2" s="95">
        <v>19</v>
      </c>
      <c r="C2" s="95">
        <v>20</v>
      </c>
      <c r="D2" s="96" t="s">
        <v>399</v>
      </c>
      <c r="F2" s="98">
        <f t="shared" ref="F2:F9" si="0">273.15+45</f>
        <v>318.14999999999998</v>
      </c>
      <c r="G2" s="99">
        <v>55.47</v>
      </c>
      <c r="H2" s="99">
        <v>0.38</v>
      </c>
      <c r="I2" s="99">
        <v>0</v>
      </c>
      <c r="J2" s="99">
        <v>20.16</v>
      </c>
      <c r="M2" s="98"/>
      <c r="N2" s="98"/>
      <c r="O2" s="98"/>
      <c r="P2" s="98"/>
      <c r="Q2" s="98"/>
    </row>
    <row r="3" spans="1:17" x14ac:dyDescent="0.3">
      <c r="A3" s="95">
        <v>1</v>
      </c>
      <c r="B3" s="95">
        <v>19</v>
      </c>
      <c r="C3" s="95">
        <v>20</v>
      </c>
      <c r="D3" s="96" t="s">
        <v>399</v>
      </c>
      <c r="F3" s="98">
        <f t="shared" si="0"/>
        <v>318.14999999999998</v>
      </c>
      <c r="G3" s="99">
        <v>53.04</v>
      </c>
      <c r="H3" s="99">
        <v>0.48</v>
      </c>
      <c r="I3" s="99">
        <v>0</v>
      </c>
      <c r="J3" s="99">
        <v>18.63</v>
      </c>
      <c r="M3" s="98"/>
      <c r="N3" s="98"/>
      <c r="O3" s="98"/>
      <c r="P3" s="98"/>
      <c r="Q3" s="98"/>
    </row>
    <row r="4" spans="1:17" x14ac:dyDescent="0.3">
      <c r="A4" s="95">
        <v>1</v>
      </c>
      <c r="B4" s="95">
        <v>19</v>
      </c>
      <c r="C4" s="95">
        <v>20</v>
      </c>
      <c r="D4" s="96" t="s">
        <v>399</v>
      </c>
      <c r="F4" s="98">
        <f t="shared" si="0"/>
        <v>318.14999999999998</v>
      </c>
      <c r="G4" s="99">
        <v>51.23</v>
      </c>
      <c r="H4" s="99">
        <v>0.55000000000000004</v>
      </c>
      <c r="I4" s="99">
        <v>0</v>
      </c>
      <c r="J4" s="99">
        <v>17.43</v>
      </c>
      <c r="M4" s="98"/>
      <c r="N4" s="98"/>
      <c r="O4" s="98"/>
      <c r="P4" s="98"/>
      <c r="Q4" s="98"/>
    </row>
    <row r="5" spans="1:17" x14ac:dyDescent="0.3">
      <c r="A5" s="95">
        <v>1</v>
      </c>
      <c r="B5" s="95">
        <v>19</v>
      </c>
      <c r="C5" s="95">
        <v>20</v>
      </c>
      <c r="D5" s="96" t="s">
        <v>399</v>
      </c>
      <c r="F5" s="98">
        <f t="shared" si="0"/>
        <v>318.14999999999998</v>
      </c>
      <c r="G5" s="99">
        <v>47.34</v>
      </c>
      <c r="H5" s="99">
        <v>0.76</v>
      </c>
      <c r="I5" s="99">
        <v>0</v>
      </c>
      <c r="J5" s="99">
        <v>15.22</v>
      </c>
      <c r="M5" s="98"/>
      <c r="N5" s="98"/>
      <c r="O5" s="98"/>
      <c r="P5" s="98"/>
      <c r="Q5" s="98"/>
    </row>
    <row r="6" spans="1:17" x14ac:dyDescent="0.3">
      <c r="A6" s="95">
        <v>1</v>
      </c>
      <c r="B6" s="95">
        <v>19</v>
      </c>
      <c r="C6" s="95">
        <v>20</v>
      </c>
      <c r="D6" s="96" t="s">
        <v>399</v>
      </c>
      <c r="F6" s="98">
        <f t="shared" si="0"/>
        <v>318.14999999999998</v>
      </c>
      <c r="G6" s="99">
        <v>42.31</v>
      </c>
      <c r="H6" s="99">
        <v>0.98</v>
      </c>
      <c r="I6" s="99">
        <v>0</v>
      </c>
      <c r="J6" s="99">
        <v>12.9</v>
      </c>
      <c r="M6" s="98"/>
      <c r="N6" s="98"/>
      <c r="O6" s="98"/>
      <c r="P6" s="98"/>
      <c r="Q6" s="98"/>
    </row>
    <row r="7" spans="1:17" x14ac:dyDescent="0.3">
      <c r="A7" s="95">
        <v>1</v>
      </c>
      <c r="B7" s="95">
        <v>19</v>
      </c>
      <c r="C7" s="95">
        <v>20</v>
      </c>
      <c r="D7" s="96" t="s">
        <v>399</v>
      </c>
      <c r="F7" s="98">
        <f t="shared" si="0"/>
        <v>318.14999999999998</v>
      </c>
      <c r="G7" s="99">
        <v>38.75</v>
      </c>
      <c r="H7" s="99">
        <v>1.25</v>
      </c>
      <c r="I7" s="99">
        <v>0.06</v>
      </c>
      <c r="J7" s="99">
        <v>11.67</v>
      </c>
      <c r="M7" s="98"/>
      <c r="N7" s="98"/>
      <c r="O7" s="98"/>
      <c r="P7" s="98"/>
      <c r="Q7" s="98"/>
    </row>
    <row r="8" spans="1:17" x14ac:dyDescent="0.3">
      <c r="A8" s="95">
        <v>1</v>
      </c>
      <c r="B8" s="95">
        <v>19</v>
      </c>
      <c r="C8" s="95">
        <v>20</v>
      </c>
      <c r="D8" s="96" t="s">
        <v>399</v>
      </c>
      <c r="F8" s="98">
        <f t="shared" si="0"/>
        <v>318.14999999999998</v>
      </c>
      <c r="G8" s="99">
        <v>36.58</v>
      </c>
      <c r="H8" s="99">
        <v>1.4</v>
      </c>
      <c r="I8" s="99">
        <v>0.1</v>
      </c>
      <c r="J8" s="99">
        <v>10.95</v>
      </c>
      <c r="M8" s="98"/>
      <c r="N8" s="98"/>
      <c r="O8" s="98"/>
      <c r="P8" s="98"/>
      <c r="Q8" s="98"/>
    </row>
    <row r="9" spans="1:17" x14ac:dyDescent="0.3">
      <c r="A9" s="95">
        <v>1</v>
      </c>
      <c r="B9" s="95">
        <v>19</v>
      </c>
      <c r="C9" s="95">
        <v>20</v>
      </c>
      <c r="D9" s="96" t="s">
        <v>399</v>
      </c>
      <c r="F9" s="98">
        <f t="shared" si="0"/>
        <v>318.14999999999998</v>
      </c>
      <c r="G9" s="99">
        <v>32.770000000000003</v>
      </c>
      <c r="H9" s="99">
        <v>1.74</v>
      </c>
      <c r="I9" s="99">
        <v>0.65</v>
      </c>
      <c r="J9" s="99">
        <v>9.86</v>
      </c>
      <c r="M9" s="98"/>
      <c r="N9" s="98"/>
      <c r="O9" s="98"/>
      <c r="P9" s="98"/>
      <c r="Q9" s="98"/>
    </row>
    <row r="10" spans="1:17" x14ac:dyDescent="0.3">
      <c r="A10" s="95">
        <v>11</v>
      </c>
      <c r="B10" s="95">
        <v>40</v>
      </c>
      <c r="C10" s="95">
        <v>7</v>
      </c>
      <c r="D10" s="96" t="s">
        <v>398</v>
      </c>
      <c r="F10" s="98">
        <v>273.14999999999998</v>
      </c>
      <c r="G10" s="99">
        <v>26.63</v>
      </c>
      <c r="H10" s="99">
        <v>1.69</v>
      </c>
      <c r="I10" s="99">
        <v>4.99</v>
      </c>
      <c r="J10" s="99">
        <v>10.119999999999999</v>
      </c>
      <c r="K10" s="99">
        <v>10</v>
      </c>
      <c r="L10" s="99">
        <v>8.06</v>
      </c>
      <c r="M10" s="99"/>
      <c r="N10" s="99"/>
      <c r="O10" s="99"/>
      <c r="P10" s="119"/>
      <c r="Q10" s="119"/>
    </row>
    <row r="11" spans="1:17" x14ac:dyDescent="0.3">
      <c r="A11" s="95">
        <v>11</v>
      </c>
      <c r="B11" s="95">
        <v>40</v>
      </c>
      <c r="C11" s="95">
        <v>7</v>
      </c>
      <c r="D11" s="96" t="s">
        <v>398</v>
      </c>
      <c r="F11" s="98">
        <v>273.14999999999998</v>
      </c>
      <c r="G11" s="99">
        <v>30.06</v>
      </c>
      <c r="H11" s="99">
        <v>1.58</v>
      </c>
      <c r="I11" s="99">
        <v>4.9400000000000004</v>
      </c>
      <c r="J11" s="99">
        <v>11.43</v>
      </c>
      <c r="K11" s="99">
        <v>10</v>
      </c>
      <c r="L11" s="99">
        <v>9.2200000000000006</v>
      </c>
      <c r="M11" s="99"/>
      <c r="N11" s="99"/>
      <c r="O11" s="99"/>
      <c r="P11" s="119"/>
      <c r="Q11" s="119"/>
    </row>
    <row r="12" spans="1:17" x14ac:dyDescent="0.3">
      <c r="A12" s="95">
        <v>11</v>
      </c>
      <c r="B12" s="95">
        <v>40</v>
      </c>
      <c r="C12" s="95">
        <v>7</v>
      </c>
      <c r="D12" s="96" t="s">
        <v>398</v>
      </c>
      <c r="F12" s="98">
        <v>273.14999999999998</v>
      </c>
      <c r="G12" s="99">
        <v>32.08</v>
      </c>
      <c r="H12" s="99">
        <v>1.53</v>
      </c>
      <c r="I12" s="99">
        <v>4.13</v>
      </c>
      <c r="J12" s="99">
        <v>12.68</v>
      </c>
      <c r="K12" s="99">
        <v>10</v>
      </c>
      <c r="L12" s="99">
        <v>10.220000000000001</v>
      </c>
      <c r="M12" s="99"/>
      <c r="N12" s="99"/>
      <c r="O12" s="99"/>
      <c r="P12" s="119"/>
      <c r="Q12" s="119"/>
    </row>
    <row r="13" spans="1:17" x14ac:dyDescent="0.3">
      <c r="A13" s="95">
        <v>11</v>
      </c>
      <c r="B13" s="95">
        <v>40</v>
      </c>
      <c r="C13" s="95">
        <v>7</v>
      </c>
      <c r="D13" s="96" t="s">
        <v>398</v>
      </c>
      <c r="F13" s="98">
        <v>273.14999999999998</v>
      </c>
      <c r="G13" s="99">
        <v>34.82</v>
      </c>
      <c r="H13" s="99">
        <v>1.47</v>
      </c>
      <c r="I13" s="99">
        <v>3.76</v>
      </c>
      <c r="J13" s="99">
        <v>13.83</v>
      </c>
      <c r="K13" s="99">
        <v>10</v>
      </c>
      <c r="L13" s="99">
        <v>11.36</v>
      </c>
      <c r="M13" s="99"/>
      <c r="N13" s="99"/>
      <c r="O13" s="99"/>
      <c r="P13" s="119"/>
      <c r="Q13" s="119"/>
    </row>
    <row r="14" spans="1:17" x14ac:dyDescent="0.3">
      <c r="A14" s="95">
        <v>11</v>
      </c>
      <c r="B14" s="95">
        <v>40</v>
      </c>
      <c r="C14" s="95">
        <v>7</v>
      </c>
      <c r="D14" s="96" t="s">
        <v>398</v>
      </c>
      <c r="F14" s="98">
        <v>278.14999999999998</v>
      </c>
      <c r="G14" s="99">
        <v>39.630000000000003</v>
      </c>
      <c r="H14" s="99">
        <v>1.25</v>
      </c>
      <c r="I14" s="99">
        <v>3.83</v>
      </c>
      <c r="J14" s="99">
        <v>9.2899999999999991</v>
      </c>
      <c r="K14" s="99">
        <v>10</v>
      </c>
      <c r="L14" s="99">
        <v>7.98</v>
      </c>
      <c r="M14" s="99"/>
      <c r="N14" s="99"/>
      <c r="O14" s="99"/>
      <c r="P14" s="119"/>
      <c r="Q14" s="119"/>
    </row>
    <row r="15" spans="1:17" x14ac:dyDescent="0.3">
      <c r="A15" s="95">
        <v>11</v>
      </c>
      <c r="B15" s="95">
        <v>40</v>
      </c>
      <c r="C15" s="95">
        <v>7</v>
      </c>
      <c r="D15" s="96" t="s">
        <v>398</v>
      </c>
      <c r="F15" s="98">
        <v>278.14999999999998</v>
      </c>
      <c r="G15" s="99">
        <v>43.74</v>
      </c>
      <c r="H15" s="99">
        <v>1.17</v>
      </c>
      <c r="I15" s="99">
        <v>3.44</v>
      </c>
      <c r="J15" s="99">
        <v>10.67</v>
      </c>
      <c r="K15" s="99">
        <v>10</v>
      </c>
      <c r="L15" s="99">
        <v>9.2100000000000009</v>
      </c>
      <c r="M15" s="99"/>
      <c r="N15" s="99"/>
      <c r="O15" s="99"/>
      <c r="P15" s="119"/>
      <c r="Q15" s="119"/>
    </row>
    <row r="16" spans="1:17" x14ac:dyDescent="0.3">
      <c r="A16" s="95">
        <v>11</v>
      </c>
      <c r="B16" s="95">
        <v>40</v>
      </c>
      <c r="C16" s="95">
        <v>7</v>
      </c>
      <c r="D16" s="96" t="s">
        <v>398</v>
      </c>
      <c r="F16" s="98">
        <v>278.14999999999998</v>
      </c>
      <c r="G16" s="99">
        <v>46.51</v>
      </c>
      <c r="H16" s="99">
        <v>1.1100000000000001</v>
      </c>
      <c r="I16" s="99">
        <v>3.45</v>
      </c>
      <c r="J16" s="99">
        <v>11.82</v>
      </c>
      <c r="K16" s="99">
        <v>10</v>
      </c>
      <c r="L16" s="99">
        <v>10.08</v>
      </c>
      <c r="M16" s="99"/>
      <c r="N16" s="99"/>
      <c r="O16" s="99"/>
      <c r="P16" s="119"/>
      <c r="Q16" s="119"/>
    </row>
    <row r="17" spans="1:17" x14ac:dyDescent="0.3">
      <c r="A17" s="95">
        <v>11</v>
      </c>
      <c r="B17" s="95">
        <v>40</v>
      </c>
      <c r="C17" s="95">
        <v>7</v>
      </c>
      <c r="D17" s="96" t="s">
        <v>398</v>
      </c>
      <c r="F17" s="98">
        <v>278.14999999999998</v>
      </c>
      <c r="G17" s="99">
        <v>49.17</v>
      </c>
      <c r="H17" s="99">
        <v>1.08</v>
      </c>
      <c r="I17" s="99">
        <v>3.26</v>
      </c>
      <c r="J17" s="99">
        <v>13.04</v>
      </c>
      <c r="K17" s="99">
        <v>10</v>
      </c>
      <c r="L17" s="99">
        <v>11.35</v>
      </c>
      <c r="M17" s="99"/>
      <c r="N17" s="99"/>
      <c r="O17" s="99"/>
      <c r="P17" s="119"/>
      <c r="Q17" s="119"/>
    </row>
    <row r="18" spans="1:17" x14ac:dyDescent="0.3">
      <c r="A18" s="95">
        <v>11</v>
      </c>
      <c r="B18" s="95">
        <v>40</v>
      </c>
      <c r="C18" s="95">
        <v>7</v>
      </c>
      <c r="D18" s="96" t="s">
        <v>398</v>
      </c>
      <c r="F18" s="98">
        <v>283.14999999999998</v>
      </c>
      <c r="G18" s="99">
        <v>54.51</v>
      </c>
      <c r="H18" s="99">
        <v>0.95</v>
      </c>
      <c r="I18" s="99">
        <v>2.97</v>
      </c>
      <c r="J18" s="99">
        <v>9.01</v>
      </c>
      <c r="K18" s="99">
        <v>10</v>
      </c>
      <c r="L18" s="99">
        <v>7.97</v>
      </c>
      <c r="M18" s="99"/>
      <c r="N18" s="99"/>
      <c r="O18" s="99"/>
      <c r="P18" s="119"/>
      <c r="Q18" s="119"/>
    </row>
    <row r="19" spans="1:17" x14ac:dyDescent="0.3">
      <c r="A19" s="95">
        <v>11</v>
      </c>
      <c r="B19" s="95">
        <v>40</v>
      </c>
      <c r="C19" s="95">
        <v>7</v>
      </c>
      <c r="D19" s="96" t="s">
        <v>398</v>
      </c>
      <c r="F19" s="98">
        <v>283.14999999999998</v>
      </c>
      <c r="G19" s="99">
        <v>61.91</v>
      </c>
      <c r="H19" s="99">
        <v>0.88</v>
      </c>
      <c r="I19" s="99">
        <v>2.54</v>
      </c>
      <c r="J19" s="99">
        <v>10.4</v>
      </c>
      <c r="K19" s="99">
        <v>10</v>
      </c>
      <c r="L19" s="99">
        <v>9.3000000000000007</v>
      </c>
      <c r="M19" s="99"/>
      <c r="N19" s="99"/>
      <c r="O19" s="99"/>
      <c r="P19" s="119"/>
      <c r="Q19" s="119"/>
    </row>
    <row r="20" spans="1:17" x14ac:dyDescent="0.3">
      <c r="A20" s="95">
        <v>11</v>
      </c>
      <c r="B20" s="95">
        <v>40</v>
      </c>
      <c r="C20" s="95">
        <v>7</v>
      </c>
      <c r="D20" s="96" t="s">
        <v>398</v>
      </c>
      <c r="F20" s="98">
        <v>283.14999999999998</v>
      </c>
      <c r="G20" s="99">
        <v>65.930000000000007</v>
      </c>
      <c r="H20" s="99">
        <v>0.87</v>
      </c>
      <c r="I20" s="99">
        <v>2.35</v>
      </c>
      <c r="J20" s="99">
        <v>11.92</v>
      </c>
      <c r="K20" s="99">
        <v>10</v>
      </c>
      <c r="L20" s="99">
        <v>10.63</v>
      </c>
      <c r="M20" s="99"/>
      <c r="N20" s="99"/>
      <c r="O20" s="99"/>
      <c r="P20" s="119"/>
      <c r="Q20" s="119"/>
    </row>
    <row r="21" spans="1:17" x14ac:dyDescent="0.3">
      <c r="A21" s="95">
        <v>11</v>
      </c>
      <c r="B21" s="95">
        <v>40</v>
      </c>
      <c r="C21" s="95">
        <v>7</v>
      </c>
      <c r="D21" s="96" t="s">
        <v>398</v>
      </c>
      <c r="F21" s="98">
        <v>283.14999999999998</v>
      </c>
      <c r="G21" s="99">
        <v>69.819999999999993</v>
      </c>
      <c r="H21" s="99">
        <v>0.82</v>
      </c>
      <c r="I21" s="99">
        <v>2.2000000000000002</v>
      </c>
      <c r="J21" s="99">
        <v>13.41</v>
      </c>
      <c r="K21" s="99">
        <v>10</v>
      </c>
      <c r="L21" s="99">
        <v>11.95</v>
      </c>
      <c r="M21" s="99"/>
      <c r="N21" s="99"/>
      <c r="O21" s="99"/>
      <c r="P21" s="119"/>
      <c r="Q21" s="119"/>
    </row>
    <row r="22" spans="1:17" x14ac:dyDescent="0.3">
      <c r="A22" s="95">
        <v>11</v>
      </c>
      <c r="B22" s="95">
        <v>41</v>
      </c>
      <c r="C22" s="95">
        <v>7</v>
      </c>
      <c r="D22" s="96" t="s">
        <v>398</v>
      </c>
      <c r="F22" s="98">
        <v>273.14999999999998</v>
      </c>
      <c r="G22" s="99">
        <v>41.45</v>
      </c>
      <c r="H22" s="99">
        <v>1.26</v>
      </c>
      <c r="I22" s="99">
        <v>4.28</v>
      </c>
      <c r="J22" s="99">
        <v>9.14</v>
      </c>
      <c r="K22" s="99">
        <v>10</v>
      </c>
      <c r="L22" s="99">
        <v>7.97</v>
      </c>
      <c r="M22" s="99"/>
      <c r="N22" s="99"/>
      <c r="O22" s="99"/>
      <c r="P22" s="119"/>
      <c r="Q22" s="119"/>
    </row>
    <row r="23" spans="1:17" x14ac:dyDescent="0.3">
      <c r="A23" s="95">
        <v>11</v>
      </c>
      <c r="B23" s="95">
        <v>41</v>
      </c>
      <c r="C23" s="95">
        <v>7</v>
      </c>
      <c r="D23" s="96" t="s">
        <v>398</v>
      </c>
      <c r="F23" s="98">
        <v>273.14999999999998</v>
      </c>
      <c r="G23" s="99">
        <v>45.49</v>
      </c>
      <c r="H23" s="99">
        <v>1.1599999999999999</v>
      </c>
      <c r="I23" s="99">
        <v>4.09</v>
      </c>
      <c r="J23" s="99">
        <v>10.51</v>
      </c>
      <c r="K23" s="99">
        <v>10</v>
      </c>
      <c r="L23" s="99">
        <v>9.2100000000000009</v>
      </c>
      <c r="M23" s="99"/>
      <c r="N23" s="99"/>
      <c r="O23" s="99"/>
      <c r="P23" s="119"/>
      <c r="Q23" s="119"/>
    </row>
    <row r="24" spans="1:17" x14ac:dyDescent="0.3">
      <c r="A24" s="95">
        <v>11</v>
      </c>
      <c r="B24" s="95">
        <v>41</v>
      </c>
      <c r="C24" s="95">
        <v>7</v>
      </c>
      <c r="D24" s="96" t="s">
        <v>398</v>
      </c>
      <c r="F24" s="98">
        <v>273.14999999999998</v>
      </c>
      <c r="G24" s="99">
        <v>49.49</v>
      </c>
      <c r="H24" s="99">
        <v>1.06</v>
      </c>
      <c r="I24" s="99">
        <v>3.47</v>
      </c>
      <c r="J24" s="99">
        <v>11.64</v>
      </c>
      <c r="K24" s="99">
        <v>10</v>
      </c>
      <c r="L24" s="99">
        <v>10.07</v>
      </c>
      <c r="M24" s="99"/>
      <c r="N24" s="99"/>
      <c r="O24" s="99"/>
      <c r="P24" s="119"/>
      <c r="Q24" s="119"/>
    </row>
    <row r="25" spans="1:17" x14ac:dyDescent="0.3">
      <c r="A25" s="95">
        <v>11</v>
      </c>
      <c r="B25" s="95">
        <v>41</v>
      </c>
      <c r="C25" s="95">
        <v>7</v>
      </c>
      <c r="D25" s="96" t="s">
        <v>398</v>
      </c>
      <c r="F25" s="98">
        <v>273.14999999999998</v>
      </c>
      <c r="G25" s="99">
        <v>53.65</v>
      </c>
      <c r="H25" s="99">
        <v>1.03</v>
      </c>
      <c r="I25" s="99">
        <v>3.26</v>
      </c>
      <c r="J25" s="99">
        <v>13.04</v>
      </c>
      <c r="K25" s="99">
        <v>10</v>
      </c>
      <c r="L25" s="99">
        <v>11.35</v>
      </c>
      <c r="M25" s="99"/>
      <c r="N25" s="99"/>
      <c r="O25" s="99"/>
      <c r="P25" s="119"/>
      <c r="Q25" s="119"/>
    </row>
    <row r="26" spans="1:17" x14ac:dyDescent="0.3">
      <c r="A26" s="95">
        <v>11</v>
      </c>
      <c r="B26" s="95">
        <v>41</v>
      </c>
      <c r="C26" s="95">
        <v>7</v>
      </c>
      <c r="D26" s="96" t="s">
        <v>398</v>
      </c>
      <c r="F26" s="98">
        <v>278.14999999999998</v>
      </c>
      <c r="G26" s="99">
        <v>49.72</v>
      </c>
      <c r="H26" s="99">
        <v>1.03</v>
      </c>
      <c r="I26" s="99">
        <v>3.26</v>
      </c>
      <c r="J26" s="99">
        <v>9.25</v>
      </c>
      <c r="K26" s="99">
        <v>10</v>
      </c>
      <c r="L26" s="99">
        <v>8.06</v>
      </c>
      <c r="M26" s="99"/>
      <c r="N26" s="99"/>
      <c r="O26" s="99"/>
      <c r="P26" s="119"/>
      <c r="Q26" s="119"/>
    </row>
    <row r="27" spans="1:17" x14ac:dyDescent="0.3">
      <c r="A27" s="95">
        <v>11</v>
      </c>
      <c r="B27" s="95">
        <v>41</v>
      </c>
      <c r="C27" s="95">
        <v>7</v>
      </c>
      <c r="D27" s="96" t="s">
        <v>398</v>
      </c>
      <c r="F27" s="98">
        <v>278.14999999999998</v>
      </c>
      <c r="G27" s="99">
        <v>53.65</v>
      </c>
      <c r="H27" s="99">
        <v>0.97</v>
      </c>
      <c r="I27" s="99">
        <v>2.08</v>
      </c>
      <c r="J27" s="99">
        <v>10.73</v>
      </c>
      <c r="K27" s="99">
        <v>10</v>
      </c>
      <c r="L27" s="99">
        <v>9.2200000000000006</v>
      </c>
      <c r="M27" s="99"/>
      <c r="N27" s="99"/>
      <c r="O27" s="99"/>
      <c r="P27" s="119"/>
      <c r="Q27" s="119"/>
    </row>
    <row r="28" spans="1:17" x14ac:dyDescent="0.3">
      <c r="A28" s="95">
        <v>11</v>
      </c>
      <c r="B28" s="95">
        <v>41</v>
      </c>
      <c r="C28" s="95">
        <v>7</v>
      </c>
      <c r="D28" s="96" t="s">
        <v>398</v>
      </c>
      <c r="F28" s="98">
        <v>278.14999999999998</v>
      </c>
      <c r="G28" s="99">
        <v>56.82</v>
      </c>
      <c r="H28" s="99">
        <v>0.93</v>
      </c>
      <c r="I28" s="99">
        <v>2.0699999999999998</v>
      </c>
      <c r="J28" s="99">
        <v>11.77</v>
      </c>
      <c r="K28" s="99">
        <v>10</v>
      </c>
      <c r="L28" s="99">
        <v>10.23</v>
      </c>
      <c r="M28" s="99"/>
      <c r="N28" s="99"/>
      <c r="O28" s="99"/>
      <c r="P28" s="119"/>
      <c r="Q28" s="119"/>
    </row>
    <row r="29" spans="1:17" x14ac:dyDescent="0.3">
      <c r="A29" s="95">
        <v>11</v>
      </c>
      <c r="B29" s="95">
        <v>41</v>
      </c>
      <c r="C29" s="95">
        <v>7</v>
      </c>
      <c r="D29" s="96" t="s">
        <v>398</v>
      </c>
      <c r="F29" s="98">
        <v>278.14999999999998</v>
      </c>
      <c r="G29" s="99">
        <v>60.14</v>
      </c>
      <c r="H29" s="99">
        <v>0.96</v>
      </c>
      <c r="I29" s="99">
        <v>2.39</v>
      </c>
      <c r="J29" s="99">
        <v>12.97</v>
      </c>
      <c r="K29" s="99">
        <v>10</v>
      </c>
      <c r="L29" s="99">
        <v>11.36</v>
      </c>
      <c r="M29" s="99"/>
      <c r="N29" s="99"/>
      <c r="O29" s="99"/>
      <c r="P29" s="119"/>
      <c r="Q29" s="119"/>
    </row>
    <row r="30" spans="1:17" x14ac:dyDescent="0.3">
      <c r="A30" s="95">
        <v>11</v>
      </c>
      <c r="B30" s="95">
        <v>41</v>
      </c>
      <c r="C30" s="95">
        <v>7</v>
      </c>
      <c r="D30" s="96" t="s">
        <v>398</v>
      </c>
      <c r="F30" s="98">
        <v>283.14999999999998</v>
      </c>
      <c r="G30" s="99">
        <v>64.38</v>
      </c>
      <c r="H30" s="99">
        <v>0.71</v>
      </c>
      <c r="I30" s="99">
        <v>0.11</v>
      </c>
      <c r="J30" s="99">
        <v>9.07</v>
      </c>
      <c r="K30" s="99">
        <v>10</v>
      </c>
      <c r="L30" s="99">
        <v>7.99</v>
      </c>
      <c r="M30" s="99"/>
      <c r="N30" s="99"/>
      <c r="O30" s="99"/>
      <c r="P30" s="119"/>
      <c r="Q30" s="119"/>
    </row>
    <row r="31" spans="1:17" x14ac:dyDescent="0.3">
      <c r="A31" s="95">
        <v>11</v>
      </c>
      <c r="B31" s="95">
        <v>41</v>
      </c>
      <c r="C31" s="95">
        <v>7</v>
      </c>
      <c r="D31" s="96" t="s">
        <v>398</v>
      </c>
      <c r="F31" s="98">
        <v>283.14999999999998</v>
      </c>
      <c r="G31" s="99">
        <v>68.98</v>
      </c>
      <c r="H31" s="99">
        <v>0.72</v>
      </c>
      <c r="I31" s="99">
        <v>0.93</v>
      </c>
      <c r="J31" s="99">
        <v>10.54</v>
      </c>
      <c r="K31" s="99">
        <v>10</v>
      </c>
      <c r="L31" s="99">
        <v>9.19</v>
      </c>
      <c r="M31" s="99"/>
      <c r="N31" s="99"/>
      <c r="O31" s="99"/>
      <c r="P31" s="119"/>
      <c r="Q31" s="119"/>
    </row>
    <row r="32" spans="1:17" x14ac:dyDescent="0.3">
      <c r="A32" s="95">
        <v>11</v>
      </c>
      <c r="B32" s="95">
        <v>41</v>
      </c>
      <c r="C32" s="95">
        <v>7</v>
      </c>
      <c r="D32" s="96" t="s">
        <v>398</v>
      </c>
      <c r="F32" s="98">
        <v>283.14999999999998</v>
      </c>
      <c r="G32" s="99">
        <v>74.41</v>
      </c>
      <c r="H32" s="99">
        <v>0.69</v>
      </c>
      <c r="I32" s="99">
        <v>0.51</v>
      </c>
      <c r="J32" s="99">
        <v>12.18</v>
      </c>
      <c r="K32" s="99">
        <v>10</v>
      </c>
      <c r="L32" s="99">
        <v>10.63</v>
      </c>
      <c r="M32" s="99"/>
      <c r="N32" s="99"/>
      <c r="O32" s="99"/>
      <c r="P32" s="119"/>
      <c r="Q32" s="119"/>
    </row>
    <row r="33" spans="1:17" x14ac:dyDescent="0.3">
      <c r="A33" s="95">
        <v>11</v>
      </c>
      <c r="B33" s="95">
        <v>41</v>
      </c>
      <c r="C33" s="95">
        <v>7</v>
      </c>
      <c r="D33" s="96" t="s">
        <v>398</v>
      </c>
      <c r="F33" s="98">
        <v>283.14999999999998</v>
      </c>
      <c r="G33" s="99">
        <v>79.78</v>
      </c>
      <c r="H33" s="99">
        <v>0.63</v>
      </c>
      <c r="I33" s="99">
        <v>0.34</v>
      </c>
      <c r="J33" s="99">
        <v>13.56</v>
      </c>
      <c r="K33" s="99">
        <v>10</v>
      </c>
      <c r="L33" s="99">
        <v>11.95</v>
      </c>
      <c r="M33" s="99"/>
      <c r="N33" s="99"/>
      <c r="O33" s="99"/>
      <c r="P33" s="119"/>
      <c r="Q33" s="119"/>
    </row>
    <row r="34" spans="1:17" x14ac:dyDescent="0.3">
      <c r="A34" s="95">
        <v>11</v>
      </c>
      <c r="B34" s="95">
        <v>40</v>
      </c>
      <c r="C34" s="95">
        <v>39</v>
      </c>
      <c r="D34" s="96" t="s">
        <v>398</v>
      </c>
      <c r="F34" s="98">
        <v>273.14999999999998</v>
      </c>
      <c r="G34" s="99">
        <v>21.9</v>
      </c>
      <c r="H34" s="99">
        <v>2.88</v>
      </c>
      <c r="I34" s="99">
        <v>7.19</v>
      </c>
      <c r="J34" s="99">
        <v>8.9700000000000006</v>
      </c>
      <c r="K34" s="99">
        <v>10</v>
      </c>
      <c r="L34" s="99">
        <v>7.78</v>
      </c>
      <c r="M34" s="99"/>
      <c r="N34" s="99"/>
      <c r="O34" s="99"/>
      <c r="P34" s="119"/>
      <c r="Q34" s="119"/>
    </row>
    <row r="35" spans="1:17" x14ac:dyDescent="0.3">
      <c r="A35" s="95">
        <v>11</v>
      </c>
      <c r="B35" s="95">
        <v>40</v>
      </c>
      <c r="C35" s="95">
        <v>39</v>
      </c>
      <c r="D35" s="96" t="s">
        <v>398</v>
      </c>
      <c r="F35" s="98">
        <v>273.14999999999998</v>
      </c>
      <c r="G35" s="99">
        <v>25.74</v>
      </c>
      <c r="H35" s="99">
        <v>2.5499999999999998</v>
      </c>
      <c r="I35" s="99">
        <v>6.19</v>
      </c>
      <c r="J35" s="99">
        <v>10.58</v>
      </c>
      <c r="K35" s="99">
        <v>10</v>
      </c>
      <c r="L35" s="99">
        <v>9</v>
      </c>
      <c r="M35" s="99"/>
      <c r="N35" s="99"/>
      <c r="O35" s="99"/>
      <c r="P35" s="119"/>
      <c r="Q35" s="119"/>
    </row>
    <row r="36" spans="1:17" x14ac:dyDescent="0.3">
      <c r="A36" s="95">
        <v>11</v>
      </c>
      <c r="B36" s="95">
        <v>40</v>
      </c>
      <c r="C36" s="95">
        <v>39</v>
      </c>
      <c r="D36" s="96" t="s">
        <v>398</v>
      </c>
      <c r="F36" s="98">
        <v>273.14999999999998</v>
      </c>
      <c r="G36" s="99">
        <v>29.29</v>
      </c>
      <c r="H36" s="99">
        <v>2.4</v>
      </c>
      <c r="I36" s="99">
        <v>5.63</v>
      </c>
      <c r="J36" s="99">
        <v>12.11</v>
      </c>
      <c r="K36" s="99">
        <v>10</v>
      </c>
      <c r="L36" s="99">
        <v>10.16</v>
      </c>
      <c r="M36" s="99"/>
      <c r="N36" s="99"/>
      <c r="O36" s="99"/>
      <c r="P36" s="119"/>
      <c r="Q36" s="119"/>
    </row>
    <row r="37" spans="1:17" x14ac:dyDescent="0.3">
      <c r="A37" s="95">
        <v>11</v>
      </c>
      <c r="B37" s="95">
        <v>40</v>
      </c>
      <c r="C37" s="95">
        <v>39</v>
      </c>
      <c r="D37" s="96" t="s">
        <v>398</v>
      </c>
      <c r="F37" s="98">
        <v>273.14999999999998</v>
      </c>
      <c r="G37" s="99">
        <v>32.71</v>
      </c>
      <c r="H37" s="99">
        <v>2.23</v>
      </c>
      <c r="I37" s="99">
        <v>5.3</v>
      </c>
      <c r="J37" s="99">
        <v>13.5</v>
      </c>
      <c r="K37" s="99">
        <v>10</v>
      </c>
      <c r="L37" s="99">
        <v>11.5</v>
      </c>
      <c r="M37" s="99"/>
      <c r="N37" s="99"/>
      <c r="O37" s="99"/>
      <c r="P37" s="119"/>
      <c r="Q37" s="119"/>
    </row>
    <row r="38" spans="1:17" x14ac:dyDescent="0.3">
      <c r="A38" s="95">
        <v>11</v>
      </c>
      <c r="B38" s="95">
        <v>40</v>
      </c>
      <c r="C38" s="95">
        <v>39</v>
      </c>
      <c r="D38" s="96" t="s">
        <v>398</v>
      </c>
      <c r="F38" s="98">
        <v>278.14999999999998</v>
      </c>
      <c r="G38" s="99">
        <v>35.94</v>
      </c>
      <c r="H38" s="99">
        <v>1.63</v>
      </c>
      <c r="I38" s="99">
        <v>5.5</v>
      </c>
      <c r="J38" s="99">
        <v>8.64</v>
      </c>
      <c r="K38" s="99">
        <v>10</v>
      </c>
      <c r="L38" s="99">
        <v>7.64</v>
      </c>
      <c r="M38" s="99"/>
      <c r="N38" s="99"/>
      <c r="O38" s="99"/>
      <c r="P38" s="119"/>
      <c r="Q38" s="119"/>
    </row>
    <row r="39" spans="1:17" x14ac:dyDescent="0.3">
      <c r="A39" s="95">
        <v>11</v>
      </c>
      <c r="B39" s="95">
        <v>40</v>
      </c>
      <c r="C39" s="95">
        <v>39</v>
      </c>
      <c r="D39" s="96" t="s">
        <v>398</v>
      </c>
      <c r="F39" s="98">
        <v>278.14999999999998</v>
      </c>
      <c r="G39" s="99">
        <v>40.44</v>
      </c>
      <c r="H39" s="99">
        <v>1.43</v>
      </c>
      <c r="I39" s="99">
        <v>5.0199999999999996</v>
      </c>
      <c r="J39" s="99">
        <v>10.28</v>
      </c>
      <c r="K39" s="99">
        <v>10</v>
      </c>
      <c r="L39" s="99">
        <v>8.93</v>
      </c>
      <c r="M39" s="99"/>
      <c r="N39" s="99"/>
      <c r="O39" s="99"/>
      <c r="P39" s="119"/>
      <c r="Q39" s="119"/>
    </row>
    <row r="40" spans="1:17" x14ac:dyDescent="0.3">
      <c r="A40" s="95">
        <v>11</v>
      </c>
      <c r="B40" s="95">
        <v>40</v>
      </c>
      <c r="C40" s="95">
        <v>39</v>
      </c>
      <c r="D40" s="96" t="s">
        <v>398</v>
      </c>
      <c r="F40" s="98">
        <v>278.14999999999998</v>
      </c>
      <c r="G40" s="99">
        <v>44.51</v>
      </c>
      <c r="H40" s="99">
        <v>1.35</v>
      </c>
      <c r="I40" s="99">
        <v>4.4800000000000004</v>
      </c>
      <c r="J40" s="99">
        <v>11.84</v>
      </c>
      <c r="K40" s="99">
        <v>10</v>
      </c>
      <c r="L40" s="99">
        <v>10.31</v>
      </c>
      <c r="M40" s="99"/>
      <c r="N40" s="99"/>
      <c r="O40" s="99"/>
      <c r="P40" s="119"/>
      <c r="Q40" s="119"/>
    </row>
    <row r="41" spans="1:17" x14ac:dyDescent="0.3">
      <c r="A41" s="95">
        <v>11</v>
      </c>
      <c r="B41" s="95">
        <v>40</v>
      </c>
      <c r="C41" s="95">
        <v>39</v>
      </c>
      <c r="D41" s="96" t="s">
        <v>398</v>
      </c>
      <c r="F41" s="98">
        <v>278.14999999999998</v>
      </c>
      <c r="G41" s="99">
        <v>47.58</v>
      </c>
      <c r="H41" s="99">
        <v>1.27</v>
      </c>
      <c r="I41" s="99">
        <v>4.12</v>
      </c>
      <c r="J41" s="99">
        <v>13.97</v>
      </c>
      <c r="K41" s="99">
        <v>10</v>
      </c>
      <c r="L41" s="99">
        <v>12.25</v>
      </c>
      <c r="M41" s="99"/>
      <c r="N41" s="99"/>
      <c r="O41" s="99"/>
      <c r="P41" s="119"/>
      <c r="Q41" s="119"/>
    </row>
    <row r="42" spans="1:17" x14ac:dyDescent="0.3">
      <c r="A42" s="95">
        <v>11</v>
      </c>
      <c r="B42" s="95">
        <v>40</v>
      </c>
      <c r="C42" s="95">
        <v>39</v>
      </c>
      <c r="D42" s="96" t="s">
        <v>398</v>
      </c>
      <c r="F42" s="98">
        <v>283.14999999999998</v>
      </c>
      <c r="G42" s="99">
        <v>49.24</v>
      </c>
      <c r="H42" s="99">
        <v>1.1499999999999999</v>
      </c>
      <c r="I42" s="99">
        <v>2.2799999999999998</v>
      </c>
      <c r="J42" s="99">
        <v>8.98</v>
      </c>
      <c r="K42" s="99">
        <v>10</v>
      </c>
      <c r="L42" s="99">
        <v>7.75</v>
      </c>
      <c r="M42" s="99"/>
      <c r="N42" s="99"/>
      <c r="O42" s="99"/>
      <c r="P42" s="119"/>
      <c r="Q42" s="119"/>
    </row>
    <row r="43" spans="1:17" x14ac:dyDescent="0.3">
      <c r="A43" s="95">
        <v>11</v>
      </c>
      <c r="B43" s="95">
        <v>40</v>
      </c>
      <c r="C43" s="95">
        <v>39</v>
      </c>
      <c r="D43" s="96" t="s">
        <v>398</v>
      </c>
      <c r="F43" s="98">
        <v>283.14999999999998</v>
      </c>
      <c r="G43" s="99">
        <v>56.48</v>
      </c>
      <c r="H43" s="99">
        <v>0.97</v>
      </c>
      <c r="I43" s="99">
        <v>1.34</v>
      </c>
      <c r="J43" s="99">
        <v>10.73</v>
      </c>
      <c r="K43" s="99">
        <v>10</v>
      </c>
      <c r="L43" s="99">
        <v>9.3000000000000007</v>
      </c>
      <c r="M43" s="99"/>
      <c r="N43" s="99"/>
      <c r="O43" s="99"/>
      <c r="P43" s="119"/>
      <c r="Q43" s="119"/>
    </row>
    <row r="44" spans="1:17" x14ac:dyDescent="0.3">
      <c r="A44" s="95">
        <v>11</v>
      </c>
      <c r="B44" s="95">
        <v>40</v>
      </c>
      <c r="C44" s="95">
        <v>39</v>
      </c>
      <c r="D44" s="96" t="s">
        <v>398</v>
      </c>
      <c r="F44" s="98">
        <v>283.14999999999998</v>
      </c>
      <c r="G44" s="99">
        <v>62</v>
      </c>
      <c r="H44" s="99">
        <v>0.94</v>
      </c>
      <c r="I44" s="99">
        <v>0.87</v>
      </c>
      <c r="J44" s="99">
        <v>12.41</v>
      </c>
      <c r="K44" s="99">
        <v>10</v>
      </c>
      <c r="L44" s="99">
        <v>10.63</v>
      </c>
      <c r="M44" s="99"/>
      <c r="N44" s="99"/>
      <c r="O44" s="99"/>
      <c r="P44" s="119"/>
      <c r="Q44" s="119"/>
    </row>
    <row r="45" spans="1:17" x14ac:dyDescent="0.3">
      <c r="A45" s="95">
        <v>11</v>
      </c>
      <c r="B45" s="95">
        <v>40</v>
      </c>
      <c r="C45" s="95">
        <v>39</v>
      </c>
      <c r="D45" s="96" t="s">
        <v>398</v>
      </c>
      <c r="F45" s="98">
        <v>283.14999999999998</v>
      </c>
      <c r="G45" s="99">
        <v>67.709999999999994</v>
      </c>
      <c r="H45" s="99">
        <v>0.85</v>
      </c>
      <c r="I45" s="99">
        <v>0.42</v>
      </c>
      <c r="J45" s="99">
        <v>13.9</v>
      </c>
      <c r="K45" s="99">
        <v>10</v>
      </c>
      <c r="L45" s="99">
        <v>11.95</v>
      </c>
      <c r="M45" s="99"/>
      <c r="N45" s="99"/>
      <c r="O45" s="99"/>
      <c r="P45" s="119"/>
      <c r="Q45" s="119"/>
    </row>
    <row r="46" spans="1:17" x14ac:dyDescent="0.3">
      <c r="A46" s="95">
        <v>11</v>
      </c>
      <c r="B46" s="95">
        <v>41</v>
      </c>
      <c r="C46" s="95">
        <v>39</v>
      </c>
      <c r="D46" s="96" t="s">
        <v>398</v>
      </c>
      <c r="F46" s="98">
        <v>273.14999999999998</v>
      </c>
      <c r="G46" s="99">
        <v>32.39</v>
      </c>
      <c r="H46" s="99">
        <v>1.19</v>
      </c>
      <c r="I46" s="99">
        <v>7.41</v>
      </c>
      <c r="J46" s="99">
        <v>8.33</v>
      </c>
      <c r="K46" s="99">
        <v>10</v>
      </c>
      <c r="L46" s="99">
        <v>7.63</v>
      </c>
      <c r="M46" s="99"/>
      <c r="N46" s="99"/>
      <c r="O46" s="99"/>
      <c r="P46" s="119"/>
      <c r="Q46" s="119"/>
    </row>
    <row r="47" spans="1:17" x14ac:dyDescent="0.3">
      <c r="A47" s="95">
        <v>11</v>
      </c>
      <c r="B47" s="95">
        <v>41</v>
      </c>
      <c r="C47" s="95">
        <v>39</v>
      </c>
      <c r="D47" s="96" t="s">
        <v>398</v>
      </c>
      <c r="F47" s="98">
        <v>273.14999999999998</v>
      </c>
      <c r="G47" s="99">
        <v>36.54</v>
      </c>
      <c r="H47" s="99">
        <v>1.79</v>
      </c>
      <c r="I47" s="99">
        <v>6.02</v>
      </c>
      <c r="J47" s="99">
        <v>10</v>
      </c>
      <c r="K47" s="99">
        <v>10</v>
      </c>
      <c r="L47" s="99">
        <v>8.9499999999999993</v>
      </c>
      <c r="M47" s="99"/>
      <c r="N47" s="99"/>
      <c r="O47" s="99"/>
      <c r="P47" s="119"/>
      <c r="Q47" s="119"/>
    </row>
    <row r="48" spans="1:17" x14ac:dyDescent="0.3">
      <c r="A48" s="95">
        <v>11</v>
      </c>
      <c r="B48" s="95">
        <v>41</v>
      </c>
      <c r="C48" s="95">
        <v>39</v>
      </c>
      <c r="D48" s="96" t="s">
        <v>398</v>
      </c>
      <c r="F48" s="98">
        <v>273.14999999999998</v>
      </c>
      <c r="G48" s="99">
        <v>40.200000000000003</v>
      </c>
      <c r="H48" s="99">
        <v>1.7</v>
      </c>
      <c r="I48" s="99">
        <v>4.88</v>
      </c>
      <c r="J48" s="99">
        <v>11.77</v>
      </c>
      <c r="K48" s="99">
        <v>10</v>
      </c>
      <c r="L48" s="99">
        <v>10.28</v>
      </c>
      <c r="M48" s="99"/>
      <c r="N48" s="99"/>
      <c r="O48" s="99"/>
      <c r="P48" s="119"/>
      <c r="Q48" s="119"/>
    </row>
    <row r="49" spans="1:17" x14ac:dyDescent="0.3">
      <c r="A49" s="95">
        <v>11</v>
      </c>
      <c r="B49" s="95">
        <v>41</v>
      </c>
      <c r="C49" s="95">
        <v>39</v>
      </c>
      <c r="D49" s="96" t="s">
        <v>398</v>
      </c>
      <c r="F49" s="98">
        <v>273.14999999999998</v>
      </c>
      <c r="G49" s="99">
        <v>43.49</v>
      </c>
      <c r="H49" s="99">
        <v>1.59</v>
      </c>
      <c r="I49" s="99">
        <v>4.57</v>
      </c>
      <c r="J49" s="99">
        <v>13.94</v>
      </c>
      <c r="K49" s="99">
        <v>10</v>
      </c>
      <c r="L49" s="99">
        <v>12.27</v>
      </c>
      <c r="M49" s="99"/>
      <c r="N49" s="99"/>
      <c r="O49" s="99"/>
      <c r="P49" s="119"/>
      <c r="Q49" s="119"/>
    </row>
    <row r="50" spans="1:17" x14ac:dyDescent="0.3">
      <c r="A50" s="95">
        <v>11</v>
      </c>
      <c r="B50" s="95">
        <v>41</v>
      </c>
      <c r="C50" s="95">
        <v>39</v>
      </c>
      <c r="D50" s="96" t="s">
        <v>398</v>
      </c>
      <c r="F50" s="98">
        <v>278.14999999999998</v>
      </c>
      <c r="G50" s="99">
        <v>36.35</v>
      </c>
      <c r="H50" s="99">
        <v>1.41</v>
      </c>
      <c r="I50" s="99">
        <v>4.99</v>
      </c>
      <c r="J50" s="99">
        <v>8.92</v>
      </c>
      <c r="K50" s="99">
        <v>10</v>
      </c>
      <c r="L50" s="99">
        <v>7.78</v>
      </c>
      <c r="M50" s="99"/>
      <c r="N50" s="99"/>
      <c r="O50" s="99"/>
      <c r="P50" s="119"/>
      <c r="Q50" s="119"/>
    </row>
    <row r="51" spans="1:17" x14ac:dyDescent="0.3">
      <c r="A51" s="95">
        <v>11</v>
      </c>
      <c r="B51" s="95">
        <v>41</v>
      </c>
      <c r="C51" s="95">
        <v>39</v>
      </c>
      <c r="D51" s="96" t="s">
        <v>398</v>
      </c>
      <c r="F51" s="98">
        <v>278.14999999999998</v>
      </c>
      <c r="G51" s="99">
        <v>41.92</v>
      </c>
      <c r="H51" s="99">
        <v>1.23</v>
      </c>
      <c r="I51" s="99">
        <v>3.97</v>
      </c>
      <c r="J51" s="99">
        <v>10.49</v>
      </c>
      <c r="K51" s="99">
        <v>10</v>
      </c>
      <c r="L51" s="99">
        <v>9.01</v>
      </c>
      <c r="M51" s="99"/>
      <c r="N51" s="99"/>
      <c r="O51" s="99"/>
      <c r="P51" s="119"/>
      <c r="Q51" s="119"/>
    </row>
    <row r="52" spans="1:17" x14ac:dyDescent="0.3">
      <c r="A52" s="95">
        <v>11</v>
      </c>
      <c r="B52" s="95">
        <v>41</v>
      </c>
      <c r="C52" s="95">
        <v>39</v>
      </c>
      <c r="D52" s="96" t="s">
        <v>398</v>
      </c>
      <c r="F52" s="98">
        <v>278.14999999999998</v>
      </c>
      <c r="G52" s="99">
        <v>47.93</v>
      </c>
      <c r="H52" s="99">
        <v>1.25</v>
      </c>
      <c r="I52" s="99">
        <v>3.61</v>
      </c>
      <c r="J52" s="99">
        <v>11.74</v>
      </c>
      <c r="K52" s="99">
        <v>10</v>
      </c>
      <c r="L52" s="99">
        <v>10.16</v>
      </c>
      <c r="M52" s="99"/>
      <c r="N52" s="99"/>
      <c r="O52" s="99"/>
      <c r="P52" s="119"/>
      <c r="Q52" s="119"/>
    </row>
    <row r="53" spans="1:17" x14ac:dyDescent="0.3">
      <c r="A53" s="95">
        <v>11</v>
      </c>
      <c r="B53" s="95">
        <v>41</v>
      </c>
      <c r="C53" s="95">
        <v>39</v>
      </c>
      <c r="D53" s="96" t="s">
        <v>398</v>
      </c>
      <c r="F53" s="98">
        <v>278.14999999999998</v>
      </c>
      <c r="G53" s="99">
        <v>56.4</v>
      </c>
      <c r="H53" s="99">
        <v>0.92</v>
      </c>
      <c r="I53" s="99">
        <v>2.75</v>
      </c>
      <c r="J53" s="99">
        <v>13.14</v>
      </c>
      <c r="K53" s="99">
        <v>10</v>
      </c>
      <c r="L53" s="99">
        <v>11.51</v>
      </c>
      <c r="M53" s="99"/>
      <c r="N53" s="99"/>
      <c r="O53" s="99"/>
      <c r="P53" s="119"/>
      <c r="Q53" s="119"/>
    </row>
    <row r="54" spans="1:17" x14ac:dyDescent="0.3">
      <c r="A54" s="95">
        <v>11</v>
      </c>
      <c r="B54" s="95">
        <v>41</v>
      </c>
      <c r="C54" s="95">
        <v>39</v>
      </c>
      <c r="D54" s="96" t="s">
        <v>398</v>
      </c>
      <c r="F54" s="98">
        <v>283.14999999999998</v>
      </c>
      <c r="G54" s="99">
        <v>60.22</v>
      </c>
      <c r="H54" s="99">
        <v>0.83</v>
      </c>
      <c r="I54" s="99">
        <v>1.57</v>
      </c>
      <c r="J54" s="99">
        <v>9.1199999999999992</v>
      </c>
      <c r="K54" s="99">
        <v>10</v>
      </c>
      <c r="L54" s="99">
        <v>7.99</v>
      </c>
      <c r="M54" s="99"/>
      <c r="N54" s="99"/>
      <c r="O54" s="99"/>
      <c r="P54" s="119"/>
      <c r="Q54" s="119"/>
    </row>
    <row r="55" spans="1:17" x14ac:dyDescent="0.3">
      <c r="A55" s="95">
        <v>11</v>
      </c>
      <c r="B55" s="95">
        <v>41</v>
      </c>
      <c r="C55" s="95">
        <v>39</v>
      </c>
      <c r="D55" s="96" t="s">
        <v>398</v>
      </c>
      <c r="F55" s="98">
        <v>283.14999999999998</v>
      </c>
      <c r="G55" s="99">
        <v>65.11</v>
      </c>
      <c r="H55" s="99">
        <v>0.74</v>
      </c>
      <c r="I55" s="99">
        <v>0.84</v>
      </c>
      <c r="J55" s="99">
        <v>10.46</v>
      </c>
      <c r="K55" s="99">
        <v>10</v>
      </c>
      <c r="L55" s="99">
        <v>9.19</v>
      </c>
      <c r="M55" s="99"/>
      <c r="N55" s="99"/>
      <c r="O55" s="99"/>
      <c r="P55" s="119"/>
      <c r="Q55" s="119"/>
    </row>
    <row r="56" spans="1:17" x14ac:dyDescent="0.3">
      <c r="A56" s="95">
        <v>11</v>
      </c>
      <c r="B56" s="95">
        <v>41</v>
      </c>
      <c r="C56" s="95">
        <v>39</v>
      </c>
      <c r="D56" s="96" t="s">
        <v>398</v>
      </c>
      <c r="F56" s="98">
        <v>283.14999999999998</v>
      </c>
      <c r="G56" s="99">
        <v>70.599999999999994</v>
      </c>
      <c r="H56" s="99">
        <v>0.71</v>
      </c>
      <c r="I56" s="99">
        <v>0.42</v>
      </c>
      <c r="J56" s="99">
        <v>11.83</v>
      </c>
      <c r="K56" s="99">
        <v>10</v>
      </c>
      <c r="L56" s="99">
        <v>10.29</v>
      </c>
      <c r="M56" s="99"/>
      <c r="N56" s="99"/>
      <c r="O56" s="99"/>
      <c r="P56" s="119"/>
      <c r="Q56" s="119"/>
    </row>
    <row r="57" spans="1:17" x14ac:dyDescent="0.3">
      <c r="A57" s="95">
        <v>11</v>
      </c>
      <c r="B57" s="95">
        <v>41</v>
      </c>
      <c r="C57" s="95">
        <v>39</v>
      </c>
      <c r="D57" s="96" t="s">
        <v>398</v>
      </c>
      <c r="F57" s="98">
        <v>283.14999999999998</v>
      </c>
      <c r="G57" s="99">
        <v>76.63</v>
      </c>
      <c r="H57" s="99">
        <v>0.69</v>
      </c>
      <c r="I57" s="99">
        <v>0.34</v>
      </c>
      <c r="J57" s="99">
        <v>12.99</v>
      </c>
      <c r="K57" s="99">
        <v>10</v>
      </c>
      <c r="L57" s="99">
        <v>11.43</v>
      </c>
      <c r="M57" s="99"/>
      <c r="N57" s="99"/>
      <c r="O57" s="99"/>
      <c r="P57" s="119"/>
      <c r="Q57" s="119"/>
    </row>
    <row r="58" spans="1:17" x14ac:dyDescent="0.3">
      <c r="A58" s="100">
        <v>12</v>
      </c>
      <c r="B58" s="100">
        <v>32</v>
      </c>
      <c r="C58" s="100">
        <v>9</v>
      </c>
      <c r="D58" s="101" t="s">
        <v>399</v>
      </c>
      <c r="E58" s="102"/>
      <c r="F58" s="103">
        <v>298.14999999999998</v>
      </c>
      <c r="G58" s="102">
        <v>29.19</v>
      </c>
      <c r="H58" s="102">
        <v>10.19</v>
      </c>
      <c r="I58" s="102">
        <v>11.16</v>
      </c>
      <c r="J58" s="102">
        <v>32.700000000000003</v>
      </c>
      <c r="K58" s="102">
        <v>17.03</v>
      </c>
      <c r="L58" s="102">
        <v>24.94</v>
      </c>
      <c r="M58" s="102"/>
      <c r="N58" s="102"/>
      <c r="O58" s="102"/>
      <c r="P58" s="102"/>
      <c r="Q58" s="102"/>
    </row>
    <row r="59" spans="1:17" x14ac:dyDescent="0.3">
      <c r="A59" s="100">
        <v>12</v>
      </c>
      <c r="B59" s="100">
        <v>32</v>
      </c>
      <c r="C59" s="100">
        <v>9</v>
      </c>
      <c r="D59" s="101" t="s">
        <v>399</v>
      </c>
      <c r="E59" s="102"/>
      <c r="F59" s="103">
        <v>298.14999999999998</v>
      </c>
      <c r="G59" s="102">
        <v>30.93</v>
      </c>
      <c r="H59" s="102">
        <v>11.32</v>
      </c>
      <c r="I59" s="102">
        <v>7.97</v>
      </c>
      <c r="J59" s="102">
        <v>34.130000000000003</v>
      </c>
      <c r="K59" s="102">
        <v>20.41</v>
      </c>
      <c r="L59" s="102">
        <v>20.28</v>
      </c>
      <c r="M59" s="102"/>
      <c r="N59" s="102"/>
      <c r="O59" s="102"/>
      <c r="P59" s="102"/>
      <c r="Q59" s="102"/>
    </row>
    <row r="60" spans="1:17" x14ac:dyDescent="0.3">
      <c r="A60" s="100">
        <v>12</v>
      </c>
      <c r="B60" s="100">
        <v>32</v>
      </c>
      <c r="C60" s="100">
        <v>9</v>
      </c>
      <c r="D60" s="101" t="s">
        <v>399</v>
      </c>
      <c r="E60" s="102"/>
      <c r="F60" s="103">
        <v>298.14999999999998</v>
      </c>
      <c r="G60" s="102">
        <v>33.64</v>
      </c>
      <c r="H60" s="102">
        <v>8.8000000000000007</v>
      </c>
      <c r="I60" s="102">
        <v>8.14</v>
      </c>
      <c r="J60" s="102">
        <v>35.01</v>
      </c>
      <c r="K60" s="102">
        <v>19.989999999999998</v>
      </c>
      <c r="L60" s="102">
        <v>23</v>
      </c>
      <c r="M60" s="102"/>
      <c r="N60" s="102"/>
      <c r="O60" s="102"/>
      <c r="P60" s="102"/>
      <c r="Q60" s="102"/>
    </row>
    <row r="61" spans="1:17" x14ac:dyDescent="0.3">
      <c r="A61" s="100">
        <v>12</v>
      </c>
      <c r="B61" s="100">
        <v>32</v>
      </c>
      <c r="C61" s="100">
        <v>9</v>
      </c>
      <c r="D61" s="101" t="s">
        <v>399</v>
      </c>
      <c r="E61" s="102"/>
      <c r="F61" s="103">
        <v>298.14999999999998</v>
      </c>
      <c r="G61" s="102">
        <v>38.46</v>
      </c>
      <c r="H61" s="102">
        <v>5.83</v>
      </c>
      <c r="I61" s="102">
        <v>6.96</v>
      </c>
      <c r="J61" s="102">
        <v>38.409999999999997</v>
      </c>
      <c r="K61" s="102">
        <v>20.010000000000002</v>
      </c>
      <c r="L61" s="102">
        <v>24.91</v>
      </c>
      <c r="M61" s="102"/>
      <c r="N61" s="102"/>
      <c r="O61" s="102"/>
      <c r="P61" s="102"/>
      <c r="Q61" s="102"/>
    </row>
    <row r="62" spans="1:17" x14ac:dyDescent="0.3">
      <c r="A62" s="100">
        <v>12</v>
      </c>
      <c r="B62" s="100">
        <v>32</v>
      </c>
      <c r="C62" s="100">
        <v>20</v>
      </c>
      <c r="D62" s="101" t="s">
        <v>399</v>
      </c>
      <c r="E62" s="102"/>
      <c r="F62" s="103">
        <v>298.14999999999998</v>
      </c>
      <c r="G62" s="102">
        <v>29.14</v>
      </c>
      <c r="H62" s="102">
        <v>7.74</v>
      </c>
      <c r="I62" s="102">
        <v>4.8</v>
      </c>
      <c r="J62" s="102">
        <v>22.1</v>
      </c>
      <c r="K62" s="102">
        <v>15.15</v>
      </c>
      <c r="L62" s="102">
        <v>15.46</v>
      </c>
      <c r="M62" s="102"/>
      <c r="N62" s="102"/>
      <c r="O62" s="102"/>
      <c r="P62" s="102"/>
      <c r="Q62" s="102"/>
    </row>
    <row r="63" spans="1:17" x14ac:dyDescent="0.3">
      <c r="A63" s="100">
        <v>12</v>
      </c>
      <c r="B63" s="100">
        <v>32</v>
      </c>
      <c r="C63" s="100">
        <v>20</v>
      </c>
      <c r="D63" s="101" t="s">
        <v>399</v>
      </c>
      <c r="E63" s="102"/>
      <c r="F63" s="103">
        <v>298.14999999999998</v>
      </c>
      <c r="G63" s="102">
        <v>37.159999999999997</v>
      </c>
      <c r="H63" s="102">
        <v>4.84</v>
      </c>
      <c r="I63" s="102">
        <v>2.5299999999999998</v>
      </c>
      <c r="J63" s="102">
        <v>25.52</v>
      </c>
      <c r="K63" s="102">
        <v>15.32</v>
      </c>
      <c r="L63" s="102">
        <v>18.07</v>
      </c>
      <c r="M63" s="102"/>
      <c r="N63" s="102"/>
      <c r="O63" s="102"/>
      <c r="P63" s="102"/>
      <c r="Q63" s="102"/>
    </row>
    <row r="64" spans="1:17" x14ac:dyDescent="0.3">
      <c r="A64" s="100">
        <v>12</v>
      </c>
      <c r="B64" s="100">
        <v>32</v>
      </c>
      <c r="C64" s="100">
        <v>20</v>
      </c>
      <c r="D64" s="101" t="s">
        <v>399</v>
      </c>
      <c r="E64" s="102"/>
      <c r="F64" s="103">
        <v>298.14999999999998</v>
      </c>
      <c r="G64" s="102">
        <v>43.36</v>
      </c>
      <c r="H64" s="102">
        <v>3.74</v>
      </c>
      <c r="I64" s="102">
        <v>1.45</v>
      </c>
      <c r="J64" s="102">
        <v>27.64</v>
      </c>
      <c r="K64" s="102">
        <v>15.16</v>
      </c>
      <c r="L64" s="102">
        <v>20.09</v>
      </c>
      <c r="M64" s="102"/>
      <c r="N64" s="102"/>
      <c r="O64" s="102"/>
      <c r="P64" s="102"/>
      <c r="Q64" s="102"/>
    </row>
    <row r="65" spans="1:17" x14ac:dyDescent="0.3">
      <c r="A65" s="100">
        <v>12</v>
      </c>
      <c r="B65" s="100">
        <v>32</v>
      </c>
      <c r="C65" s="100">
        <v>30</v>
      </c>
      <c r="D65" s="101" t="s">
        <v>399</v>
      </c>
      <c r="E65" s="102"/>
      <c r="F65" s="103">
        <v>298.14999999999998</v>
      </c>
      <c r="G65" s="102">
        <v>30.16</v>
      </c>
      <c r="H65" s="102">
        <v>4.78</v>
      </c>
      <c r="I65" s="102">
        <v>4.5599999999999996</v>
      </c>
      <c r="J65" s="102">
        <v>21.97</v>
      </c>
      <c r="K65" s="102">
        <v>14.98</v>
      </c>
      <c r="L65" s="102">
        <v>14.97</v>
      </c>
      <c r="M65" s="102"/>
      <c r="N65" s="102"/>
      <c r="O65" s="102"/>
      <c r="P65" s="102"/>
      <c r="Q65" s="102"/>
    </row>
    <row r="66" spans="1:17" x14ac:dyDescent="0.3">
      <c r="A66" s="100">
        <v>12</v>
      </c>
      <c r="B66" s="100">
        <v>32</v>
      </c>
      <c r="C66" s="100">
        <v>30</v>
      </c>
      <c r="D66" s="101" t="s">
        <v>399</v>
      </c>
      <c r="E66" s="102"/>
      <c r="F66" s="103">
        <v>298.14999999999998</v>
      </c>
      <c r="G66" s="102">
        <v>39.03</v>
      </c>
      <c r="H66" s="102">
        <v>3.25</v>
      </c>
      <c r="I66" s="102">
        <v>2.25</v>
      </c>
      <c r="J66" s="102">
        <v>24.53</v>
      </c>
      <c r="K66" s="102">
        <v>10.16</v>
      </c>
      <c r="L66" s="102">
        <v>19.97</v>
      </c>
      <c r="M66" s="102"/>
      <c r="N66" s="102"/>
      <c r="O66" s="102"/>
      <c r="P66" s="102"/>
      <c r="Q66" s="102"/>
    </row>
    <row r="67" spans="1:17" x14ac:dyDescent="0.3">
      <c r="A67" s="100">
        <v>12</v>
      </c>
      <c r="B67" s="100">
        <v>32</v>
      </c>
      <c r="C67" s="100">
        <v>30</v>
      </c>
      <c r="D67" s="101" t="s">
        <v>399</v>
      </c>
      <c r="E67" s="102"/>
      <c r="F67" s="103">
        <v>298.14999999999998</v>
      </c>
      <c r="G67" s="102">
        <v>44.95</v>
      </c>
      <c r="H67" s="102">
        <v>1.98</v>
      </c>
      <c r="I67" s="102">
        <v>1.26</v>
      </c>
      <c r="J67" s="102">
        <v>26.73</v>
      </c>
      <c r="K67" s="102">
        <v>10.23</v>
      </c>
      <c r="L67" s="102">
        <v>21.84</v>
      </c>
      <c r="M67" s="102"/>
      <c r="N67" s="102"/>
      <c r="O67" s="102"/>
      <c r="P67" s="102"/>
      <c r="Q67" s="102"/>
    </row>
    <row r="68" spans="1:17" x14ac:dyDescent="0.3">
      <c r="A68" s="100">
        <v>12</v>
      </c>
      <c r="B68" s="100">
        <v>32</v>
      </c>
      <c r="C68" s="100">
        <v>30</v>
      </c>
      <c r="D68" s="101" t="s">
        <v>399</v>
      </c>
      <c r="E68" s="102"/>
      <c r="F68" s="103">
        <v>298.14999999999998</v>
      </c>
      <c r="G68" s="102">
        <v>47.99</v>
      </c>
      <c r="H68" s="102">
        <v>1.58</v>
      </c>
      <c r="I68" s="102">
        <v>0.9</v>
      </c>
      <c r="J68" s="102">
        <v>27.77</v>
      </c>
      <c r="K68" s="102">
        <v>14.96</v>
      </c>
      <c r="L68" s="102">
        <v>20.03</v>
      </c>
      <c r="M68" s="102"/>
      <c r="N68" s="102"/>
      <c r="O68" s="102"/>
      <c r="P68" s="102"/>
      <c r="Q68" s="102"/>
    </row>
    <row r="69" spans="1:17" x14ac:dyDescent="0.3">
      <c r="A69" s="100">
        <v>12</v>
      </c>
      <c r="B69" s="100">
        <v>32</v>
      </c>
      <c r="C69" s="100">
        <v>42</v>
      </c>
      <c r="D69" s="104" t="s">
        <v>399</v>
      </c>
      <c r="E69" s="102"/>
      <c r="F69" s="103">
        <v>298.14999999999998</v>
      </c>
      <c r="G69" s="102">
        <v>27.25</v>
      </c>
      <c r="H69" s="102">
        <v>20.98</v>
      </c>
      <c r="I69" s="102">
        <v>20.41</v>
      </c>
      <c r="J69" s="102">
        <v>28.55</v>
      </c>
      <c r="K69" s="102">
        <v>23.79</v>
      </c>
      <c r="L69" s="102">
        <v>24.82</v>
      </c>
      <c r="M69" s="102"/>
      <c r="N69" s="102"/>
      <c r="O69" s="102"/>
      <c r="P69" s="102"/>
      <c r="Q69" s="102"/>
    </row>
    <row r="70" spans="1:17" x14ac:dyDescent="0.3">
      <c r="A70" s="100">
        <v>12</v>
      </c>
      <c r="B70" s="100">
        <v>32</v>
      </c>
      <c r="C70" s="100">
        <v>42</v>
      </c>
      <c r="D70" s="104" t="s">
        <v>399</v>
      </c>
      <c r="E70" s="102"/>
      <c r="F70" s="103">
        <v>298.14999999999998</v>
      </c>
      <c r="G70" s="102">
        <v>40.76</v>
      </c>
      <c r="H70" s="102">
        <v>9.77</v>
      </c>
      <c r="I70" s="102">
        <v>17.61</v>
      </c>
      <c r="J70" s="102">
        <v>31.96</v>
      </c>
      <c r="K70" s="102">
        <v>24.84</v>
      </c>
      <c r="L70" s="102">
        <v>24.06</v>
      </c>
      <c r="M70" s="102"/>
      <c r="N70" s="102"/>
      <c r="O70" s="102"/>
      <c r="P70" s="102"/>
      <c r="Q70" s="102"/>
    </row>
    <row r="71" spans="1:17" x14ac:dyDescent="0.3">
      <c r="A71" s="100">
        <v>12</v>
      </c>
      <c r="B71" s="100">
        <v>32</v>
      </c>
      <c r="C71" s="100">
        <v>42</v>
      </c>
      <c r="D71" s="104" t="s">
        <v>399</v>
      </c>
      <c r="E71" s="102"/>
      <c r="F71" s="103">
        <v>298.14999999999998</v>
      </c>
      <c r="G71" s="102">
        <v>45.78</v>
      </c>
      <c r="H71" s="102">
        <v>6.99</v>
      </c>
      <c r="I71" s="102">
        <v>7.38</v>
      </c>
      <c r="J71" s="102">
        <v>47.34</v>
      </c>
      <c r="K71" s="102">
        <v>23.84</v>
      </c>
      <c r="L71" s="102">
        <v>30.04</v>
      </c>
      <c r="M71" s="102"/>
      <c r="N71" s="102"/>
      <c r="O71" s="102"/>
      <c r="P71" s="102"/>
      <c r="Q71" s="102"/>
    </row>
    <row r="72" spans="1:17" x14ac:dyDescent="0.3">
      <c r="A72" s="100">
        <v>12</v>
      </c>
      <c r="B72" s="100">
        <v>32</v>
      </c>
      <c r="C72" s="100">
        <v>42</v>
      </c>
      <c r="D72" s="104" t="s">
        <v>399</v>
      </c>
      <c r="E72" s="102"/>
      <c r="F72" s="103">
        <v>298.14999999999998</v>
      </c>
      <c r="G72" s="102">
        <v>55.89</v>
      </c>
      <c r="H72" s="102">
        <v>3.21</v>
      </c>
      <c r="I72" s="102">
        <v>3.22</v>
      </c>
      <c r="J72" s="102">
        <v>57.44</v>
      </c>
      <c r="K72" s="102">
        <v>25.02</v>
      </c>
      <c r="L72" s="102">
        <v>34.99</v>
      </c>
      <c r="M72" s="102"/>
      <c r="N72" s="102"/>
      <c r="O72" s="102"/>
      <c r="P72" s="102"/>
      <c r="Q72" s="102"/>
    </row>
    <row r="73" spans="1:17" x14ac:dyDescent="0.3">
      <c r="A73" s="95">
        <v>16</v>
      </c>
      <c r="B73" s="95">
        <v>86</v>
      </c>
      <c r="C73" s="95">
        <v>87</v>
      </c>
      <c r="D73" s="96" t="s">
        <v>399</v>
      </c>
      <c r="E73" s="97">
        <v>7</v>
      </c>
      <c r="F73" s="98">
        <v>298.14999999999998</v>
      </c>
      <c r="G73" s="99">
        <v>58.72</v>
      </c>
      <c r="H73" s="99">
        <v>4.96</v>
      </c>
      <c r="I73" s="99">
        <v>22.38</v>
      </c>
      <c r="J73" s="99">
        <v>35.42</v>
      </c>
      <c r="K73" s="99">
        <v>48.85</v>
      </c>
      <c r="L73" s="99">
        <v>12.98</v>
      </c>
    </row>
    <row r="74" spans="1:17" x14ac:dyDescent="0.3">
      <c r="A74" s="95">
        <v>16</v>
      </c>
      <c r="B74" s="95">
        <v>86</v>
      </c>
      <c r="C74" s="95">
        <v>87</v>
      </c>
      <c r="D74" s="96" t="s">
        <v>399</v>
      </c>
      <c r="E74" s="97">
        <v>7</v>
      </c>
      <c r="F74" s="98">
        <v>298.14999999999998</v>
      </c>
      <c r="G74" s="99">
        <v>63.75</v>
      </c>
      <c r="H74" s="99">
        <v>2.5299999999999998</v>
      </c>
      <c r="I74" s="99">
        <v>18.36</v>
      </c>
      <c r="J74" s="99">
        <v>40.46</v>
      </c>
      <c r="K74" s="99">
        <v>51.8</v>
      </c>
      <c r="L74" s="99">
        <v>12.23</v>
      </c>
    </row>
    <row r="75" spans="1:17" x14ac:dyDescent="0.3">
      <c r="A75" s="95">
        <v>16</v>
      </c>
      <c r="B75" s="95">
        <v>86</v>
      </c>
      <c r="C75" s="95">
        <v>87</v>
      </c>
      <c r="D75" s="96" t="s">
        <v>399</v>
      </c>
      <c r="E75" s="97">
        <v>7</v>
      </c>
      <c r="F75" s="98">
        <v>298.14999999999998</v>
      </c>
      <c r="G75" s="99">
        <v>66.75</v>
      </c>
      <c r="H75" s="99">
        <v>1.28</v>
      </c>
      <c r="I75" s="99">
        <v>16.04</v>
      </c>
      <c r="J75" s="99">
        <v>44.03</v>
      </c>
      <c r="K75" s="99">
        <v>54.42</v>
      </c>
      <c r="L75" s="99">
        <v>11.56</v>
      </c>
    </row>
    <row r="76" spans="1:17" x14ac:dyDescent="0.3">
      <c r="A76" s="95">
        <v>16</v>
      </c>
      <c r="B76" s="95">
        <v>86</v>
      </c>
      <c r="C76" s="95">
        <v>87</v>
      </c>
      <c r="D76" s="96" t="s">
        <v>399</v>
      </c>
      <c r="E76" s="97">
        <v>7</v>
      </c>
      <c r="F76" s="98">
        <v>298.14999999999998</v>
      </c>
      <c r="G76" s="99">
        <v>69.47</v>
      </c>
      <c r="H76" s="99">
        <v>1.21</v>
      </c>
      <c r="I76" s="99">
        <v>13.75</v>
      </c>
      <c r="J76" s="99">
        <v>47.75</v>
      </c>
      <c r="K76" s="99">
        <v>56.77</v>
      </c>
      <c r="L76" s="99">
        <v>10.97</v>
      </c>
    </row>
    <row r="77" spans="1:17" x14ac:dyDescent="0.3">
      <c r="A77" s="95">
        <v>16</v>
      </c>
      <c r="B77" s="95">
        <v>86</v>
      </c>
      <c r="C77" s="95">
        <v>88</v>
      </c>
      <c r="D77" s="96" t="s">
        <v>399</v>
      </c>
      <c r="E77" s="97">
        <v>7</v>
      </c>
      <c r="F77" s="98">
        <v>298.14999999999998</v>
      </c>
      <c r="G77" s="99">
        <v>43.17</v>
      </c>
      <c r="H77" s="99">
        <v>9.6199999999999992</v>
      </c>
      <c r="I77" s="99">
        <v>22.46</v>
      </c>
      <c r="J77" s="99">
        <v>32.53</v>
      </c>
      <c r="K77" s="99">
        <v>37.380000000000003</v>
      </c>
      <c r="L77" s="99">
        <v>15.88</v>
      </c>
    </row>
    <row r="78" spans="1:17" x14ac:dyDescent="0.3">
      <c r="A78" s="95">
        <v>16</v>
      </c>
      <c r="B78" s="95">
        <v>86</v>
      </c>
      <c r="C78" s="95">
        <v>88</v>
      </c>
      <c r="D78" s="96" t="s">
        <v>399</v>
      </c>
      <c r="E78" s="97">
        <v>7</v>
      </c>
      <c r="F78" s="98">
        <v>298.14999999999998</v>
      </c>
      <c r="G78" s="99">
        <v>50.93</v>
      </c>
      <c r="H78" s="99">
        <v>4.8600000000000003</v>
      </c>
      <c r="I78" s="99">
        <v>18.07</v>
      </c>
      <c r="J78" s="99">
        <v>41.47</v>
      </c>
      <c r="K78" s="99">
        <v>41.74</v>
      </c>
      <c r="L78" s="99">
        <v>14.78</v>
      </c>
    </row>
    <row r="79" spans="1:17" x14ac:dyDescent="0.3">
      <c r="A79" s="95">
        <v>16</v>
      </c>
      <c r="B79" s="95">
        <v>86</v>
      </c>
      <c r="C79" s="95">
        <v>88</v>
      </c>
      <c r="D79" s="96" t="s">
        <v>399</v>
      </c>
      <c r="E79" s="97">
        <v>7</v>
      </c>
      <c r="F79" s="98">
        <v>298.14999999999998</v>
      </c>
      <c r="G79" s="99">
        <v>59.02</v>
      </c>
      <c r="H79" s="99">
        <v>0.94</v>
      </c>
      <c r="I79" s="99">
        <v>13.62</v>
      </c>
      <c r="J79" s="99">
        <v>52.87</v>
      </c>
      <c r="K79" s="99">
        <v>48.85</v>
      </c>
      <c r="L79" s="99">
        <v>12.98</v>
      </c>
    </row>
    <row r="80" spans="1:17" x14ac:dyDescent="0.3">
      <c r="A80" s="95">
        <v>17</v>
      </c>
      <c r="B80" s="95">
        <v>81</v>
      </c>
      <c r="C80" s="95">
        <v>80</v>
      </c>
      <c r="D80" s="96" t="s">
        <v>399</v>
      </c>
      <c r="F80" s="98">
        <v>293.14999999999998</v>
      </c>
      <c r="G80" s="99">
        <v>0.65300000000000002</v>
      </c>
      <c r="H80" s="99">
        <v>3.0599999999999999E-2</v>
      </c>
      <c r="I80" s="99">
        <v>1.49E-2</v>
      </c>
      <c r="J80" s="99">
        <v>0.79610000000000003</v>
      </c>
    </row>
    <row r="81" spans="1:17" x14ac:dyDescent="0.3">
      <c r="A81" s="95">
        <v>17</v>
      </c>
      <c r="B81" s="95">
        <v>81</v>
      </c>
      <c r="C81" s="95">
        <v>80</v>
      </c>
      <c r="D81" s="96" t="s">
        <v>399</v>
      </c>
      <c r="F81" s="98">
        <v>293.14999999999998</v>
      </c>
      <c r="G81" s="99">
        <v>7.3200000000000001E-2</v>
      </c>
      <c r="H81" s="99">
        <v>3.1899999999999998E-2</v>
      </c>
      <c r="I81" s="99">
        <v>1.8800000000000001E-2</v>
      </c>
      <c r="J81" s="99">
        <v>0.79120000000000001</v>
      </c>
      <c r="K81" s="120"/>
      <c r="L81" s="120"/>
      <c r="M81" s="120"/>
      <c r="N81" s="120"/>
      <c r="O81" s="120"/>
      <c r="P81" s="120"/>
      <c r="Q81" s="120"/>
    </row>
    <row r="82" spans="1:17" x14ac:dyDescent="0.3">
      <c r="A82" s="95">
        <v>17</v>
      </c>
      <c r="B82" s="95">
        <v>81</v>
      </c>
      <c r="C82" s="95">
        <v>80</v>
      </c>
      <c r="D82" s="96" t="s">
        <v>399</v>
      </c>
      <c r="F82" s="98">
        <v>293.14999999999998</v>
      </c>
      <c r="G82" s="99">
        <v>7.6700000000000004E-2</v>
      </c>
      <c r="H82" s="99">
        <v>3.4500000000000003E-2</v>
      </c>
      <c r="I82" s="99">
        <v>2.3199999999999998E-2</v>
      </c>
      <c r="J82" s="99">
        <v>0.76780000000000004</v>
      </c>
      <c r="K82" s="120"/>
      <c r="L82" s="120"/>
      <c r="M82" s="120"/>
      <c r="N82" s="120"/>
      <c r="O82" s="120"/>
      <c r="P82" s="120"/>
      <c r="Q82" s="120"/>
    </row>
    <row r="83" spans="1:17" x14ac:dyDescent="0.3">
      <c r="A83" s="95">
        <v>17</v>
      </c>
      <c r="B83" s="95">
        <v>81</v>
      </c>
      <c r="C83" s="95">
        <v>80</v>
      </c>
      <c r="D83" s="96" t="s">
        <v>399</v>
      </c>
      <c r="F83" s="98">
        <v>293.14999999999998</v>
      </c>
      <c r="G83" s="99">
        <v>8.5300000000000001E-2</v>
      </c>
      <c r="H83" s="99">
        <v>3.7499999999999999E-2</v>
      </c>
      <c r="I83" s="99">
        <v>2.5399999999999999E-2</v>
      </c>
      <c r="J83" s="99">
        <v>0.72889999999999999</v>
      </c>
      <c r="K83" s="120"/>
      <c r="L83" s="120"/>
      <c r="M83" s="120"/>
      <c r="N83" s="120"/>
      <c r="O83" s="120"/>
      <c r="P83" s="120"/>
      <c r="Q83" s="120"/>
    </row>
    <row r="84" spans="1:17" x14ac:dyDescent="0.3">
      <c r="A84" s="95">
        <v>17</v>
      </c>
      <c r="B84" s="95">
        <v>81</v>
      </c>
      <c r="C84" s="95">
        <v>80</v>
      </c>
      <c r="D84" s="96" t="s">
        <v>399</v>
      </c>
      <c r="F84" s="98">
        <v>293.14999999999998</v>
      </c>
      <c r="G84" s="99">
        <v>9.11E-2</v>
      </c>
      <c r="H84" s="99">
        <v>4.2200000000000001E-2</v>
      </c>
      <c r="I84" s="99">
        <v>2.8199999999999999E-2</v>
      </c>
      <c r="J84" s="99">
        <v>0.6966</v>
      </c>
      <c r="K84" s="120"/>
      <c r="L84" s="120"/>
      <c r="M84" s="120"/>
      <c r="N84" s="120"/>
      <c r="O84" s="120"/>
      <c r="P84" s="120"/>
      <c r="Q84" s="120"/>
    </row>
    <row r="85" spans="1:17" x14ac:dyDescent="0.3">
      <c r="A85" s="95">
        <v>17</v>
      </c>
      <c r="B85" s="95">
        <v>81</v>
      </c>
      <c r="C85" s="95">
        <v>80</v>
      </c>
      <c r="D85" s="96" t="s">
        <v>399</v>
      </c>
      <c r="F85" s="98">
        <v>293.14999999999998</v>
      </c>
      <c r="G85" s="99">
        <v>8.1500000000000003E-2</v>
      </c>
      <c r="H85" s="99">
        <v>2.5399999999999999E-2</v>
      </c>
      <c r="I85" s="99">
        <v>4.1200000000000001E-2</v>
      </c>
      <c r="J85" s="99">
        <v>0.70369999999999999</v>
      </c>
      <c r="K85" s="120"/>
      <c r="L85" s="120"/>
      <c r="M85" s="120"/>
      <c r="N85" s="120"/>
      <c r="O85" s="120"/>
      <c r="P85" s="120"/>
      <c r="Q85" s="120"/>
    </row>
    <row r="86" spans="1:17" x14ac:dyDescent="0.3">
      <c r="A86" s="95">
        <v>17</v>
      </c>
      <c r="B86" s="95">
        <v>81</v>
      </c>
      <c r="C86" s="95">
        <v>80</v>
      </c>
      <c r="D86" s="96" t="s">
        <v>399</v>
      </c>
      <c r="F86" s="98">
        <v>293.14999999999998</v>
      </c>
      <c r="G86" s="99">
        <v>8.0500000000000002E-2</v>
      </c>
      <c r="H86" s="99">
        <v>2.9399999999999999E-2</v>
      </c>
      <c r="I86" s="99">
        <v>3.44E-2</v>
      </c>
      <c r="J86" s="99">
        <v>0.75519999999999998</v>
      </c>
      <c r="K86" s="120"/>
      <c r="L86" s="120"/>
      <c r="M86" s="120"/>
      <c r="N86" s="120"/>
      <c r="O86" s="120"/>
      <c r="P86" s="120"/>
      <c r="Q86" s="120"/>
    </row>
    <row r="87" spans="1:17" x14ac:dyDescent="0.3">
      <c r="A87" s="95">
        <v>17</v>
      </c>
      <c r="B87" s="95">
        <v>81</v>
      </c>
      <c r="C87" s="95">
        <v>80</v>
      </c>
      <c r="D87" s="96" t="s">
        <v>399</v>
      </c>
      <c r="F87" s="98">
        <v>293.14999999999998</v>
      </c>
      <c r="G87" s="99">
        <v>7.8600000000000003E-2</v>
      </c>
      <c r="H87" s="99">
        <v>3.6200000000000003E-2</v>
      </c>
      <c r="I87" s="99">
        <v>1.83E-2</v>
      </c>
      <c r="J87" s="99">
        <v>0.77300000000000002</v>
      </c>
      <c r="K87" s="120"/>
      <c r="L87" s="120"/>
      <c r="M87" s="120"/>
      <c r="N87" s="120"/>
      <c r="O87" s="120"/>
      <c r="P87" s="120"/>
      <c r="Q87" s="120"/>
    </row>
    <row r="88" spans="1:17" x14ac:dyDescent="0.3">
      <c r="A88" s="95">
        <v>17</v>
      </c>
      <c r="B88" s="95">
        <v>81</v>
      </c>
      <c r="C88" s="95">
        <v>80</v>
      </c>
      <c r="D88" s="96" t="s">
        <v>399</v>
      </c>
      <c r="F88" s="98">
        <v>293.14999999999998</v>
      </c>
      <c r="G88" s="99">
        <v>7.0699999999999999E-2</v>
      </c>
      <c r="H88" s="99">
        <v>4.4900000000000002E-2</v>
      </c>
      <c r="I88" s="99">
        <v>1.01E-2</v>
      </c>
      <c r="J88" s="99">
        <v>0.79559999999999997</v>
      </c>
      <c r="K88" s="120"/>
      <c r="L88" s="120"/>
      <c r="M88" s="120"/>
      <c r="N88" s="120"/>
      <c r="O88" s="120"/>
      <c r="P88" s="120"/>
      <c r="Q88" s="120"/>
    </row>
    <row r="89" spans="1:17" x14ac:dyDescent="0.3">
      <c r="A89" s="95">
        <v>17</v>
      </c>
      <c r="B89" s="95">
        <v>82</v>
      </c>
      <c r="C89" s="95">
        <v>80</v>
      </c>
      <c r="D89" s="96" t="s">
        <v>399</v>
      </c>
      <c r="F89" s="98">
        <v>293.14999999999998</v>
      </c>
      <c r="G89" s="99">
        <v>4.8599999999999997E-2</v>
      </c>
      <c r="H89" s="99">
        <v>2.0400000000000001E-2</v>
      </c>
      <c r="I89" s="99">
        <v>1.5800000000000002E-2</v>
      </c>
      <c r="J89" s="99">
        <v>0.77010000000000001</v>
      </c>
      <c r="K89" s="120"/>
      <c r="L89" s="120"/>
      <c r="M89" s="120"/>
      <c r="N89" s="120"/>
      <c r="O89" s="120"/>
      <c r="P89" s="120"/>
      <c r="Q89" s="120"/>
    </row>
    <row r="90" spans="1:17" x14ac:dyDescent="0.3">
      <c r="A90" s="95">
        <v>17</v>
      </c>
      <c r="B90" s="95">
        <v>82</v>
      </c>
      <c r="C90" s="95">
        <v>80</v>
      </c>
      <c r="D90" s="96" t="s">
        <v>399</v>
      </c>
      <c r="F90" s="98">
        <v>293.14999999999998</v>
      </c>
      <c r="G90" s="99">
        <v>4.87E-2</v>
      </c>
      <c r="H90" s="99">
        <v>2.1999999999999999E-2</v>
      </c>
      <c r="I90" s="99">
        <v>1.2999999999999999E-2</v>
      </c>
      <c r="J90" s="99">
        <v>0.76180000000000003</v>
      </c>
      <c r="K90" s="120"/>
      <c r="L90" s="120"/>
      <c r="M90" s="120"/>
      <c r="N90" s="120"/>
      <c r="O90" s="120"/>
      <c r="P90" s="120"/>
      <c r="Q90" s="120"/>
    </row>
    <row r="91" spans="1:17" x14ac:dyDescent="0.3">
      <c r="A91" s="95">
        <v>17</v>
      </c>
      <c r="B91" s="95">
        <v>82</v>
      </c>
      <c r="C91" s="95">
        <v>80</v>
      </c>
      <c r="D91" s="96" t="s">
        <v>399</v>
      </c>
      <c r="F91" s="98">
        <v>293.14999999999998</v>
      </c>
      <c r="G91" s="99">
        <v>5.2499999999999998E-2</v>
      </c>
      <c r="H91" s="99">
        <v>2.3800000000000002E-2</v>
      </c>
      <c r="I91" s="99">
        <v>1.24E-2</v>
      </c>
      <c r="J91" s="99">
        <v>0.73619999999999997</v>
      </c>
      <c r="K91" s="120"/>
      <c r="L91" s="120"/>
      <c r="M91" s="120"/>
      <c r="N91" s="120"/>
      <c r="O91" s="120"/>
      <c r="P91" s="120"/>
      <c r="Q91" s="120"/>
    </row>
    <row r="92" spans="1:17" x14ac:dyDescent="0.3">
      <c r="A92" s="95">
        <v>17</v>
      </c>
      <c r="B92" s="95">
        <v>82</v>
      </c>
      <c r="C92" s="95">
        <v>80</v>
      </c>
      <c r="D92" s="96" t="s">
        <v>399</v>
      </c>
      <c r="F92" s="98">
        <v>293.14999999999998</v>
      </c>
      <c r="G92" s="99">
        <v>5.8299999999999998E-2</v>
      </c>
      <c r="H92" s="99">
        <v>2.64E-2</v>
      </c>
      <c r="I92" s="99">
        <v>1.0500000000000001E-2</v>
      </c>
      <c r="J92" s="99">
        <v>0.7117</v>
      </c>
      <c r="K92" s="120"/>
      <c r="L92" s="120"/>
      <c r="M92" s="120"/>
      <c r="N92" s="120"/>
      <c r="O92" s="120"/>
      <c r="P92" s="120"/>
      <c r="Q92" s="120"/>
    </row>
    <row r="93" spans="1:17" x14ac:dyDescent="0.3">
      <c r="A93" s="95">
        <v>17</v>
      </c>
      <c r="B93" s="95">
        <v>82</v>
      </c>
      <c r="C93" s="95">
        <v>80</v>
      </c>
      <c r="D93" s="96" t="s">
        <v>399</v>
      </c>
      <c r="F93" s="98">
        <v>293.14999999999998</v>
      </c>
      <c r="G93" s="99">
        <v>6.8699999999999997E-2</v>
      </c>
      <c r="H93" s="99">
        <v>3.3500000000000002E-2</v>
      </c>
      <c r="I93" s="99">
        <v>9.4999999999999998E-3</v>
      </c>
      <c r="J93" s="99">
        <v>0.68089999999999995</v>
      </c>
      <c r="K93" s="120"/>
      <c r="L93" s="120"/>
      <c r="M93" s="120"/>
      <c r="N93" s="120"/>
      <c r="O93" s="120"/>
      <c r="P93" s="120"/>
      <c r="Q93" s="120"/>
    </row>
    <row r="94" spans="1:17" x14ac:dyDescent="0.3">
      <c r="A94" s="95">
        <v>17</v>
      </c>
      <c r="B94" s="95">
        <v>82</v>
      </c>
      <c r="C94" s="95">
        <v>80</v>
      </c>
      <c r="D94" s="96" t="s">
        <v>399</v>
      </c>
      <c r="F94" s="98">
        <v>293.14999999999998</v>
      </c>
      <c r="G94" s="99">
        <v>5.0900000000000001E-2</v>
      </c>
      <c r="H94" s="99">
        <v>2.06E-2</v>
      </c>
      <c r="I94" s="99">
        <v>1.47E-2</v>
      </c>
      <c r="J94" s="99">
        <v>0.67279999999999995</v>
      </c>
      <c r="K94" s="120"/>
      <c r="L94" s="120"/>
      <c r="M94" s="120"/>
      <c r="N94" s="120"/>
      <c r="O94" s="120"/>
      <c r="P94" s="120"/>
      <c r="Q94" s="120"/>
    </row>
    <row r="95" spans="1:17" x14ac:dyDescent="0.3">
      <c r="A95" s="95">
        <v>17</v>
      </c>
      <c r="B95" s="95">
        <v>82</v>
      </c>
      <c r="C95" s="95">
        <v>80</v>
      </c>
      <c r="D95" s="96" t="s">
        <v>399</v>
      </c>
      <c r="F95" s="98">
        <v>293.14999999999998</v>
      </c>
      <c r="G95" s="99">
        <v>5.0200000000000002E-2</v>
      </c>
      <c r="H95" s="99">
        <v>2.3199999999999998E-2</v>
      </c>
      <c r="I95" s="99">
        <v>1.1900000000000001E-2</v>
      </c>
      <c r="J95" s="99">
        <v>0.71630000000000005</v>
      </c>
      <c r="K95" s="120"/>
      <c r="L95" s="120"/>
      <c r="M95" s="120"/>
      <c r="N95" s="120"/>
      <c r="O95" s="120"/>
      <c r="P95" s="120"/>
      <c r="Q95" s="120"/>
    </row>
    <row r="96" spans="1:17" x14ac:dyDescent="0.3">
      <c r="A96" s="95">
        <v>17</v>
      </c>
      <c r="B96" s="95">
        <v>82</v>
      </c>
      <c r="C96" s="95">
        <v>80</v>
      </c>
      <c r="D96" s="96" t="s">
        <v>399</v>
      </c>
      <c r="F96" s="98">
        <v>293.14999999999998</v>
      </c>
      <c r="G96" s="99">
        <v>4.9000000000000002E-2</v>
      </c>
      <c r="H96" s="99">
        <v>0.03</v>
      </c>
      <c r="I96" s="99">
        <v>9.9000000000000008E-3</v>
      </c>
      <c r="J96" s="99">
        <v>0.75990000000000002</v>
      </c>
      <c r="K96" s="120"/>
      <c r="L96" s="120"/>
      <c r="M96" s="120"/>
      <c r="N96" s="120"/>
      <c r="O96" s="120"/>
      <c r="P96" s="120"/>
      <c r="Q96" s="120"/>
    </row>
    <row r="97" spans="1:17" x14ac:dyDescent="0.3">
      <c r="A97" s="95">
        <v>17</v>
      </c>
      <c r="B97" s="95">
        <v>82</v>
      </c>
      <c r="C97" s="95">
        <v>80</v>
      </c>
      <c r="D97" s="96" t="s">
        <v>399</v>
      </c>
      <c r="F97" s="98">
        <v>293.14999999999998</v>
      </c>
      <c r="G97" s="99">
        <v>4.8899999999999999E-2</v>
      </c>
      <c r="H97" s="99">
        <v>3.56E-2</v>
      </c>
      <c r="I97" s="99">
        <v>8.6999999999999994E-3</v>
      </c>
      <c r="J97" s="99">
        <v>0.77580000000000005</v>
      </c>
      <c r="M97" s="120"/>
      <c r="N97" s="120"/>
      <c r="O97" s="120"/>
      <c r="P97" s="120"/>
      <c r="Q97" s="120"/>
    </row>
    <row r="98" spans="1:17" x14ac:dyDescent="0.3">
      <c r="A98" s="95">
        <v>19</v>
      </c>
      <c r="B98" s="95">
        <v>89</v>
      </c>
      <c r="C98" s="95">
        <v>87</v>
      </c>
      <c r="D98" s="96" t="s">
        <v>399</v>
      </c>
      <c r="E98" s="97">
        <v>7</v>
      </c>
      <c r="F98" s="98">
        <v>298</v>
      </c>
      <c r="G98" s="99">
        <v>61.64</v>
      </c>
      <c r="H98" s="99">
        <v>1.25</v>
      </c>
      <c r="I98" s="99">
        <v>22.53</v>
      </c>
      <c r="J98" s="99">
        <v>19.22</v>
      </c>
      <c r="K98" s="99">
        <v>29.67</v>
      </c>
      <c r="L98" s="99">
        <v>16.21</v>
      </c>
      <c r="M98" s="120"/>
      <c r="N98" s="120"/>
      <c r="O98" s="120"/>
      <c r="P98" s="120"/>
      <c r="Q98" s="120"/>
    </row>
    <row r="99" spans="1:17" x14ac:dyDescent="0.3">
      <c r="A99" s="95">
        <v>19</v>
      </c>
      <c r="B99" s="95">
        <v>89</v>
      </c>
      <c r="C99" s="95">
        <v>87</v>
      </c>
      <c r="D99" s="96" t="s">
        <v>399</v>
      </c>
      <c r="E99" s="97">
        <v>7</v>
      </c>
      <c r="F99" s="98">
        <v>298</v>
      </c>
      <c r="G99" s="99">
        <v>66.72</v>
      </c>
      <c r="H99" s="99">
        <v>0.64</v>
      </c>
      <c r="I99" s="99">
        <v>22.37</v>
      </c>
      <c r="J99" s="99">
        <v>20.059999999999999</v>
      </c>
      <c r="K99" s="99">
        <v>32.6</v>
      </c>
      <c r="L99" s="99">
        <v>15.55</v>
      </c>
      <c r="M99" s="120"/>
      <c r="N99" s="120"/>
      <c r="O99" s="120"/>
      <c r="P99" s="120"/>
      <c r="Q99" s="120"/>
    </row>
    <row r="100" spans="1:17" x14ac:dyDescent="0.3">
      <c r="A100" s="95">
        <v>19</v>
      </c>
      <c r="B100" s="95">
        <v>89</v>
      </c>
      <c r="C100" s="95">
        <v>87</v>
      </c>
      <c r="D100" s="96" t="s">
        <v>399</v>
      </c>
      <c r="E100" s="97">
        <v>7</v>
      </c>
      <c r="F100" s="98">
        <v>298</v>
      </c>
      <c r="G100" s="99">
        <v>69.680000000000007</v>
      </c>
      <c r="H100" s="99">
        <v>0.43</v>
      </c>
      <c r="I100" s="99">
        <v>22.16</v>
      </c>
      <c r="J100" s="99">
        <v>20.61</v>
      </c>
      <c r="K100" s="99">
        <v>35.54</v>
      </c>
      <c r="L100" s="99">
        <v>14.94</v>
      </c>
      <c r="M100" s="120"/>
      <c r="N100" s="120"/>
      <c r="O100" s="120"/>
      <c r="P100" s="120"/>
      <c r="Q100" s="120"/>
    </row>
    <row r="101" spans="1:17" x14ac:dyDescent="0.3">
      <c r="A101" s="95">
        <v>19</v>
      </c>
      <c r="B101" s="95">
        <v>67</v>
      </c>
      <c r="C101" s="95">
        <v>87</v>
      </c>
      <c r="D101" s="96" t="s">
        <v>399</v>
      </c>
      <c r="E101" s="97">
        <v>7</v>
      </c>
      <c r="F101" s="98">
        <v>298</v>
      </c>
      <c r="G101" s="99">
        <v>53.34</v>
      </c>
      <c r="H101" s="99">
        <v>3.12</v>
      </c>
      <c r="I101" s="99">
        <v>19.21</v>
      </c>
      <c r="J101" s="99">
        <v>22.32</v>
      </c>
      <c r="K101" s="99">
        <v>29.74</v>
      </c>
      <c r="L101" s="99">
        <v>16.32</v>
      </c>
      <c r="M101" s="120"/>
      <c r="N101" s="120"/>
      <c r="O101" s="120"/>
      <c r="P101" s="120"/>
      <c r="Q101" s="120"/>
    </row>
    <row r="102" spans="1:17" x14ac:dyDescent="0.3">
      <c r="A102" s="95">
        <v>19</v>
      </c>
      <c r="B102" s="95">
        <v>67</v>
      </c>
      <c r="C102" s="95">
        <v>87</v>
      </c>
      <c r="D102" s="96" t="s">
        <v>399</v>
      </c>
      <c r="E102" s="97">
        <v>7</v>
      </c>
      <c r="F102" s="98">
        <v>298</v>
      </c>
      <c r="G102" s="99">
        <v>56.05</v>
      </c>
      <c r="H102" s="99">
        <v>2.64</v>
      </c>
      <c r="I102" s="99">
        <v>18.07</v>
      </c>
      <c r="J102" s="99">
        <v>23.95</v>
      </c>
      <c r="K102" s="99">
        <v>32.68</v>
      </c>
      <c r="L102" s="99">
        <v>15.6</v>
      </c>
      <c r="M102" s="120"/>
      <c r="N102" s="120"/>
      <c r="O102" s="120"/>
      <c r="P102" s="120"/>
      <c r="Q102" s="120"/>
    </row>
    <row r="103" spans="1:17" x14ac:dyDescent="0.3">
      <c r="A103" s="95">
        <v>19</v>
      </c>
      <c r="B103" s="95">
        <v>67</v>
      </c>
      <c r="C103" s="95">
        <v>87</v>
      </c>
      <c r="D103" s="96" t="s">
        <v>399</v>
      </c>
      <c r="E103" s="97">
        <v>7</v>
      </c>
      <c r="F103" s="98">
        <v>298</v>
      </c>
      <c r="G103" s="99">
        <v>58.32</v>
      </c>
      <c r="H103" s="99">
        <v>1.93</v>
      </c>
      <c r="I103" s="99">
        <v>16.260000000000002</v>
      </c>
      <c r="J103" s="99">
        <v>25.64</v>
      </c>
      <c r="K103" s="99">
        <v>35.32</v>
      </c>
      <c r="L103" s="99">
        <v>14.87</v>
      </c>
      <c r="M103" s="120"/>
      <c r="N103" s="120"/>
      <c r="O103" s="120"/>
      <c r="P103" s="120"/>
      <c r="Q103" s="120"/>
    </row>
    <row r="104" spans="1:17" x14ac:dyDescent="0.3">
      <c r="A104" s="95">
        <v>19</v>
      </c>
      <c r="B104" s="95">
        <v>68</v>
      </c>
      <c r="C104" s="95">
        <v>87</v>
      </c>
      <c r="D104" s="96" t="s">
        <v>399</v>
      </c>
      <c r="E104" s="97">
        <v>7</v>
      </c>
      <c r="F104" s="98">
        <v>298</v>
      </c>
      <c r="G104" s="99">
        <v>44.86</v>
      </c>
      <c r="H104" s="99">
        <v>9.06</v>
      </c>
      <c r="I104" s="99">
        <v>20.18</v>
      </c>
      <c r="J104" s="99">
        <v>30.12</v>
      </c>
      <c r="K104" s="99">
        <v>27.03</v>
      </c>
      <c r="L104" s="99">
        <v>24.31</v>
      </c>
      <c r="M104" s="120"/>
      <c r="N104" s="120"/>
      <c r="O104" s="120"/>
      <c r="P104" s="120"/>
      <c r="Q104" s="120"/>
    </row>
    <row r="105" spans="1:17" x14ac:dyDescent="0.3">
      <c r="A105" s="95">
        <v>19</v>
      </c>
      <c r="B105" s="95">
        <v>68</v>
      </c>
      <c r="C105" s="95">
        <v>87</v>
      </c>
      <c r="D105" s="96" t="s">
        <v>399</v>
      </c>
      <c r="E105" s="97">
        <v>7</v>
      </c>
      <c r="F105" s="98">
        <v>298</v>
      </c>
      <c r="G105" s="99">
        <v>51.23</v>
      </c>
      <c r="H105" s="99">
        <v>5.96</v>
      </c>
      <c r="I105" s="99">
        <v>18.46</v>
      </c>
      <c r="J105" s="99">
        <v>32.83</v>
      </c>
      <c r="K105" s="99">
        <v>29.45</v>
      </c>
      <c r="L105" s="99">
        <v>23.78</v>
      </c>
      <c r="M105" s="120"/>
      <c r="N105" s="120"/>
      <c r="O105" s="120"/>
      <c r="P105" s="120"/>
      <c r="Q105" s="120"/>
    </row>
    <row r="106" spans="1:17" x14ac:dyDescent="0.3">
      <c r="A106" s="95">
        <v>19</v>
      </c>
      <c r="B106" s="95">
        <v>68</v>
      </c>
      <c r="C106" s="95">
        <v>87</v>
      </c>
      <c r="D106" s="96" t="s">
        <v>399</v>
      </c>
      <c r="E106" s="97">
        <v>7</v>
      </c>
      <c r="F106" s="98">
        <v>298</v>
      </c>
      <c r="G106" s="99">
        <v>53.86</v>
      </c>
      <c r="H106" s="99">
        <v>4.13</v>
      </c>
      <c r="I106" s="99">
        <v>17.52</v>
      </c>
      <c r="J106" s="99">
        <v>35.04</v>
      </c>
      <c r="K106" s="99">
        <v>31.95</v>
      </c>
      <c r="L106" s="99">
        <v>22.76</v>
      </c>
      <c r="M106" s="120"/>
      <c r="N106" s="120"/>
      <c r="O106" s="120"/>
      <c r="P106" s="120"/>
      <c r="Q106" s="120"/>
    </row>
    <row r="107" spans="1:17" x14ac:dyDescent="0.3">
      <c r="A107" s="95">
        <v>19</v>
      </c>
      <c r="B107" s="95">
        <v>89</v>
      </c>
      <c r="C107" s="95">
        <v>88</v>
      </c>
      <c r="D107" s="96" t="s">
        <v>399</v>
      </c>
      <c r="E107" s="97">
        <v>7</v>
      </c>
      <c r="F107" s="98">
        <v>298</v>
      </c>
      <c r="G107" s="99">
        <v>63.28</v>
      </c>
      <c r="H107" s="99">
        <v>0.84</v>
      </c>
      <c r="I107" s="99">
        <v>19.739999999999998</v>
      </c>
      <c r="J107" s="99">
        <v>20.96</v>
      </c>
      <c r="K107" s="99">
        <v>29.94</v>
      </c>
      <c r="L107" s="99">
        <v>16.190000000000001</v>
      </c>
      <c r="M107" s="120"/>
      <c r="N107" s="120"/>
      <c r="O107" s="120"/>
      <c r="P107" s="120"/>
      <c r="Q107" s="120"/>
    </row>
    <row r="108" spans="1:17" x14ac:dyDescent="0.3">
      <c r="A108" s="95">
        <v>19</v>
      </c>
      <c r="B108" s="95">
        <v>89</v>
      </c>
      <c r="C108" s="95">
        <v>88</v>
      </c>
      <c r="D108" s="96" t="s">
        <v>399</v>
      </c>
      <c r="E108" s="97">
        <v>7</v>
      </c>
      <c r="F108" s="98">
        <v>298</v>
      </c>
      <c r="G108" s="99">
        <v>65.28</v>
      </c>
      <c r="H108" s="99">
        <v>0.72</v>
      </c>
      <c r="I108" s="99">
        <v>18.34</v>
      </c>
      <c r="J108" s="99">
        <v>22.08</v>
      </c>
      <c r="K108" s="99">
        <v>32.450000000000003</v>
      </c>
      <c r="L108" s="99">
        <v>15.65</v>
      </c>
      <c r="M108" s="120"/>
      <c r="N108" s="120"/>
      <c r="O108" s="120"/>
      <c r="P108" s="120"/>
      <c r="Q108" s="120"/>
    </row>
    <row r="109" spans="1:17" x14ac:dyDescent="0.3">
      <c r="A109" s="95">
        <v>19</v>
      </c>
      <c r="B109" s="95">
        <v>89</v>
      </c>
      <c r="C109" s="95">
        <v>88</v>
      </c>
      <c r="D109" s="96" t="s">
        <v>399</v>
      </c>
      <c r="E109" s="97">
        <v>7</v>
      </c>
      <c r="F109" s="98">
        <v>298</v>
      </c>
      <c r="G109" s="99">
        <v>67.63</v>
      </c>
      <c r="H109" s="99">
        <v>0.67</v>
      </c>
      <c r="I109" s="99">
        <v>18.16</v>
      </c>
      <c r="J109" s="99">
        <v>22.68</v>
      </c>
      <c r="K109" s="99">
        <v>35.520000000000003</v>
      </c>
      <c r="L109" s="99">
        <v>14.94</v>
      </c>
      <c r="M109" s="120"/>
      <c r="N109" s="120"/>
      <c r="O109" s="120"/>
      <c r="P109" s="120"/>
      <c r="Q109" s="120"/>
    </row>
    <row r="110" spans="1:17" x14ac:dyDescent="0.3">
      <c r="A110" s="95">
        <v>19</v>
      </c>
      <c r="B110" s="95">
        <v>67</v>
      </c>
      <c r="C110" s="95">
        <v>88</v>
      </c>
      <c r="D110" s="96" t="s">
        <v>399</v>
      </c>
      <c r="E110" s="97">
        <v>7</v>
      </c>
      <c r="F110" s="98">
        <v>298</v>
      </c>
      <c r="G110" s="99">
        <v>53.34</v>
      </c>
      <c r="H110" s="99">
        <v>3.26</v>
      </c>
      <c r="I110" s="99">
        <v>15.82</v>
      </c>
      <c r="J110" s="99">
        <v>23.73</v>
      </c>
      <c r="K110" s="99">
        <v>29.52</v>
      </c>
      <c r="L110" s="99">
        <v>16.28</v>
      </c>
      <c r="M110" s="120"/>
      <c r="N110" s="120"/>
      <c r="O110" s="120"/>
      <c r="P110" s="120"/>
      <c r="Q110" s="120"/>
    </row>
    <row r="111" spans="1:17" x14ac:dyDescent="0.3">
      <c r="A111" s="95">
        <v>19</v>
      </c>
      <c r="B111" s="95">
        <v>67</v>
      </c>
      <c r="C111" s="95">
        <v>88</v>
      </c>
      <c r="D111" s="96" t="s">
        <v>399</v>
      </c>
      <c r="E111" s="97">
        <v>7</v>
      </c>
      <c r="F111" s="98">
        <v>298</v>
      </c>
      <c r="G111" s="99">
        <v>55.81</v>
      </c>
      <c r="H111" s="99">
        <v>2.54</v>
      </c>
      <c r="I111" s="99">
        <v>15.07</v>
      </c>
      <c r="J111" s="99">
        <v>25.52</v>
      </c>
      <c r="K111" s="99">
        <v>32.57</v>
      </c>
      <c r="L111" s="99">
        <v>15.65</v>
      </c>
      <c r="M111" s="120"/>
      <c r="N111" s="120"/>
      <c r="O111" s="120"/>
      <c r="P111" s="120"/>
      <c r="Q111" s="120"/>
    </row>
    <row r="112" spans="1:17" x14ac:dyDescent="0.3">
      <c r="A112" s="95">
        <v>19</v>
      </c>
      <c r="B112" s="95">
        <v>67</v>
      </c>
      <c r="C112" s="95">
        <v>88</v>
      </c>
      <c r="D112" s="96" t="s">
        <v>399</v>
      </c>
      <c r="E112" s="97">
        <v>7</v>
      </c>
      <c r="F112" s="98">
        <v>298</v>
      </c>
      <c r="G112" s="99">
        <v>57.62</v>
      </c>
      <c r="H112" s="99">
        <v>2.0699999999999998</v>
      </c>
      <c r="I112" s="99">
        <v>14.87</v>
      </c>
      <c r="J112" s="99">
        <v>26.56</v>
      </c>
      <c r="K112" s="99">
        <v>35.36</v>
      </c>
      <c r="L112" s="99">
        <v>14.85</v>
      </c>
      <c r="M112" s="120"/>
      <c r="N112" s="120"/>
      <c r="O112" s="120"/>
      <c r="P112" s="120"/>
      <c r="Q112" s="120"/>
    </row>
    <row r="113" spans="1:17" x14ac:dyDescent="0.3">
      <c r="A113" s="95">
        <v>19</v>
      </c>
      <c r="B113" s="95">
        <v>68</v>
      </c>
      <c r="C113" s="95">
        <v>88</v>
      </c>
      <c r="D113" s="96" t="s">
        <v>399</v>
      </c>
      <c r="E113" s="97">
        <v>7</v>
      </c>
      <c r="F113" s="98">
        <v>298</v>
      </c>
      <c r="G113" s="99">
        <v>46.45</v>
      </c>
      <c r="H113" s="99">
        <v>6.04</v>
      </c>
      <c r="I113" s="99">
        <v>19.07</v>
      </c>
      <c r="J113" s="99">
        <v>32.119999999999997</v>
      </c>
      <c r="K113" s="99">
        <v>37.69</v>
      </c>
      <c r="L113" s="99">
        <v>14.38</v>
      </c>
      <c r="M113" s="120"/>
      <c r="N113" s="120"/>
      <c r="O113" s="120"/>
      <c r="P113" s="120"/>
      <c r="Q113" s="120"/>
    </row>
    <row r="114" spans="1:17" x14ac:dyDescent="0.3">
      <c r="A114" s="95">
        <v>19</v>
      </c>
      <c r="B114" s="95">
        <v>68</v>
      </c>
      <c r="C114" s="95">
        <v>88</v>
      </c>
      <c r="D114" s="96" t="s">
        <v>399</v>
      </c>
      <c r="E114" s="97">
        <v>7</v>
      </c>
      <c r="F114" s="98">
        <v>298</v>
      </c>
      <c r="G114" s="99">
        <v>49.32</v>
      </c>
      <c r="H114" s="99">
        <v>4.53</v>
      </c>
      <c r="I114" s="99">
        <v>17.52</v>
      </c>
      <c r="J114" s="99">
        <v>36.04</v>
      </c>
      <c r="K114" s="99">
        <v>39.85</v>
      </c>
      <c r="L114" s="99">
        <v>13.92</v>
      </c>
      <c r="M114" s="120"/>
      <c r="N114" s="120"/>
      <c r="O114" s="120"/>
      <c r="P114" s="120"/>
      <c r="Q114" s="120"/>
    </row>
    <row r="115" spans="1:17" x14ac:dyDescent="0.3">
      <c r="A115" s="95">
        <v>19</v>
      </c>
      <c r="B115" s="95">
        <v>68</v>
      </c>
      <c r="C115" s="95">
        <v>88</v>
      </c>
      <c r="D115" s="96" t="s">
        <v>399</v>
      </c>
      <c r="E115" s="97">
        <v>7</v>
      </c>
      <c r="F115" s="98">
        <v>298</v>
      </c>
      <c r="G115" s="99">
        <v>52.07</v>
      </c>
      <c r="H115" s="99">
        <v>3.51</v>
      </c>
      <c r="I115" s="99">
        <v>16.420000000000002</v>
      </c>
      <c r="J115" s="99">
        <v>38.54</v>
      </c>
      <c r="K115" s="99">
        <v>42.09</v>
      </c>
      <c r="L115" s="99">
        <v>13.32</v>
      </c>
      <c r="M115" s="120"/>
      <c r="N115" s="120"/>
      <c r="O115" s="120"/>
      <c r="P115" s="120"/>
      <c r="Q115" s="120"/>
    </row>
    <row r="116" spans="1:17" x14ac:dyDescent="0.3">
      <c r="A116" s="95">
        <v>22</v>
      </c>
      <c r="B116" s="95">
        <v>85</v>
      </c>
      <c r="C116" s="95">
        <v>84</v>
      </c>
      <c r="D116" s="96" t="s">
        <v>398</v>
      </c>
      <c r="E116" s="97">
        <v>6.41</v>
      </c>
      <c r="F116" s="98">
        <v>298.14999999999998</v>
      </c>
      <c r="G116" s="99">
        <v>0.1055</v>
      </c>
      <c r="H116" s="99">
        <v>0.33700000000000002</v>
      </c>
      <c r="I116" s="99">
        <v>0.23499999999999999</v>
      </c>
      <c r="J116" s="99">
        <v>4.65E-2</v>
      </c>
      <c r="M116" s="120"/>
      <c r="N116" s="120"/>
      <c r="O116" s="120"/>
      <c r="P116" s="120"/>
      <c r="Q116" s="120"/>
    </row>
    <row r="117" spans="1:17" x14ac:dyDescent="0.3">
      <c r="A117" s="95">
        <v>22</v>
      </c>
      <c r="B117" s="95">
        <v>85</v>
      </c>
      <c r="C117" s="95">
        <v>84</v>
      </c>
      <c r="D117" s="96" t="s">
        <v>398</v>
      </c>
      <c r="E117" s="97">
        <v>6.41</v>
      </c>
      <c r="F117" s="98">
        <v>298.14999999999998</v>
      </c>
      <c r="G117" s="99">
        <v>0.1021</v>
      </c>
      <c r="H117" s="99">
        <v>0.35499999999999998</v>
      </c>
      <c r="I117" s="99">
        <v>0.24010000000000001</v>
      </c>
      <c r="J117" s="99">
        <v>4.3099999999999999E-2</v>
      </c>
      <c r="M117" s="120"/>
      <c r="N117" s="120"/>
      <c r="O117" s="120"/>
      <c r="P117" s="120"/>
      <c r="Q117" s="120"/>
    </row>
    <row r="118" spans="1:17" x14ac:dyDescent="0.3">
      <c r="A118" s="95">
        <v>22</v>
      </c>
      <c r="B118" s="95">
        <v>85</v>
      </c>
      <c r="C118" s="95">
        <v>84</v>
      </c>
      <c r="D118" s="96" t="s">
        <v>398</v>
      </c>
      <c r="E118" s="97">
        <v>6.41</v>
      </c>
      <c r="F118" s="98">
        <v>298.14999999999998</v>
      </c>
      <c r="G118" s="99">
        <v>9.5000000000000001E-2</v>
      </c>
      <c r="H118" s="99">
        <v>0.3957</v>
      </c>
      <c r="I118" s="99">
        <v>0.25009999999999999</v>
      </c>
      <c r="J118" s="99">
        <v>3.6999999999999998E-2</v>
      </c>
      <c r="M118" s="120"/>
      <c r="N118" s="120"/>
      <c r="O118" s="120"/>
      <c r="P118" s="120"/>
      <c r="Q118" s="120"/>
    </row>
    <row r="119" spans="1:17" x14ac:dyDescent="0.3">
      <c r="A119" s="95">
        <v>22</v>
      </c>
      <c r="B119" s="95">
        <v>85</v>
      </c>
      <c r="C119" s="95">
        <v>84</v>
      </c>
      <c r="D119" s="96" t="s">
        <v>398</v>
      </c>
      <c r="E119" s="97">
        <v>6.41</v>
      </c>
      <c r="F119" s="98">
        <v>298.14999999999998</v>
      </c>
      <c r="G119" s="99">
        <v>9.01E-2</v>
      </c>
      <c r="H119" s="99">
        <v>0.42649999999999999</v>
      </c>
      <c r="I119" s="99">
        <v>0.2601</v>
      </c>
      <c r="J119" s="99">
        <v>3.1699999999999999E-2</v>
      </c>
      <c r="M119" s="120"/>
      <c r="N119" s="120"/>
      <c r="O119" s="120"/>
      <c r="P119" s="120"/>
      <c r="Q119" s="120"/>
    </row>
    <row r="120" spans="1:17" x14ac:dyDescent="0.3">
      <c r="A120" s="95">
        <v>22</v>
      </c>
      <c r="B120" s="95">
        <v>85</v>
      </c>
      <c r="C120" s="95">
        <v>84</v>
      </c>
      <c r="D120" s="96" t="s">
        <v>398</v>
      </c>
      <c r="E120" s="97">
        <v>7.74</v>
      </c>
      <c r="F120" s="98">
        <v>298.14999999999998</v>
      </c>
      <c r="G120" s="99">
        <v>9.01E-2</v>
      </c>
      <c r="H120" s="99">
        <v>0.35770000000000002</v>
      </c>
      <c r="I120" s="99">
        <v>0.2319</v>
      </c>
      <c r="J120" s="99">
        <v>4.3099999999999999E-2</v>
      </c>
      <c r="M120" s="120"/>
      <c r="N120" s="120"/>
      <c r="O120" s="120"/>
      <c r="P120" s="120"/>
      <c r="Q120" s="120"/>
    </row>
    <row r="121" spans="1:17" x14ac:dyDescent="0.3">
      <c r="A121" s="95">
        <v>22</v>
      </c>
      <c r="B121" s="95">
        <v>85</v>
      </c>
      <c r="C121" s="95">
        <v>84</v>
      </c>
      <c r="D121" s="96" t="s">
        <v>398</v>
      </c>
      <c r="E121" s="97">
        <v>7.74</v>
      </c>
      <c r="F121" s="98">
        <v>298.14999999999998</v>
      </c>
      <c r="G121" s="99">
        <v>8.3000000000000004E-2</v>
      </c>
      <c r="H121" s="99">
        <v>0.3931</v>
      </c>
      <c r="I121" s="99">
        <v>0.24</v>
      </c>
      <c r="J121" s="99">
        <v>3.9100000000000003E-2</v>
      </c>
      <c r="M121" s="120"/>
      <c r="N121" s="120"/>
      <c r="O121" s="120"/>
      <c r="P121" s="120"/>
      <c r="Q121" s="120"/>
    </row>
    <row r="122" spans="1:17" x14ac:dyDescent="0.3">
      <c r="A122" s="95">
        <v>22</v>
      </c>
      <c r="B122" s="95">
        <v>85</v>
      </c>
      <c r="C122" s="95">
        <v>84</v>
      </c>
      <c r="D122" s="96" t="s">
        <v>398</v>
      </c>
      <c r="E122" s="97">
        <v>7.74</v>
      </c>
      <c r="F122" s="98">
        <v>298.14999999999998</v>
      </c>
      <c r="G122" s="99">
        <v>7.8E-2</v>
      </c>
      <c r="H122" s="99">
        <v>0.4204</v>
      </c>
      <c r="I122" s="99">
        <v>0.247</v>
      </c>
      <c r="J122" s="99">
        <v>3.3799999999999997E-2</v>
      </c>
      <c r="M122" s="120"/>
      <c r="N122" s="120"/>
      <c r="O122" s="120"/>
      <c r="P122" s="120"/>
      <c r="Q122" s="120"/>
    </row>
    <row r="123" spans="1:17" x14ac:dyDescent="0.3">
      <c r="A123" s="95">
        <v>22</v>
      </c>
      <c r="B123" s="95">
        <v>85</v>
      </c>
      <c r="C123" s="95">
        <v>84</v>
      </c>
      <c r="D123" s="96" t="s">
        <v>398</v>
      </c>
      <c r="E123" s="97">
        <v>7.74</v>
      </c>
      <c r="F123" s="98">
        <v>298.14999999999998</v>
      </c>
      <c r="G123" s="99">
        <v>7.1999999999999995E-2</v>
      </c>
      <c r="H123" s="99">
        <v>0.45579999999999998</v>
      </c>
      <c r="I123" s="99">
        <v>0.26</v>
      </c>
      <c r="J123" s="99">
        <v>2.69E-2</v>
      </c>
      <c r="M123" s="120"/>
      <c r="N123" s="120"/>
      <c r="O123" s="120"/>
      <c r="P123" s="120"/>
      <c r="Q123" s="120"/>
    </row>
    <row r="124" spans="1:17" x14ac:dyDescent="0.3">
      <c r="A124" s="95">
        <v>22</v>
      </c>
      <c r="B124" s="95">
        <v>85</v>
      </c>
      <c r="C124" s="95">
        <v>84</v>
      </c>
      <c r="D124" s="96" t="s">
        <v>398</v>
      </c>
      <c r="E124" s="97">
        <v>9.0500000000000007</v>
      </c>
      <c r="F124" s="98">
        <v>298.14999999999998</v>
      </c>
      <c r="G124" s="99">
        <v>4.0099999999999997E-2</v>
      </c>
      <c r="H124" s="99">
        <v>0.39510000000000001</v>
      </c>
      <c r="I124" s="99">
        <v>0.27200000000000002</v>
      </c>
      <c r="J124" s="99">
        <v>3.04E-2</v>
      </c>
      <c r="M124" s="120"/>
      <c r="N124" s="120"/>
      <c r="O124" s="120"/>
      <c r="P124" s="120"/>
      <c r="Q124" s="120"/>
    </row>
    <row r="125" spans="1:17" x14ac:dyDescent="0.3">
      <c r="A125" s="95">
        <v>22</v>
      </c>
      <c r="B125" s="95">
        <v>85</v>
      </c>
      <c r="C125" s="95">
        <v>84</v>
      </c>
      <c r="D125" s="96" t="s">
        <v>398</v>
      </c>
      <c r="E125" s="97">
        <v>9.0500000000000007</v>
      </c>
      <c r="F125" s="98">
        <v>298.14999999999998</v>
      </c>
      <c r="G125" s="99">
        <v>3.3000000000000002E-2</v>
      </c>
      <c r="H125" s="99">
        <v>0.41880000000000001</v>
      </c>
      <c r="I125" s="99">
        <v>0.28599999999999998</v>
      </c>
      <c r="J125" s="99">
        <v>3.9199999999999999E-2</v>
      </c>
      <c r="M125" s="120"/>
      <c r="N125" s="120"/>
      <c r="O125" s="120"/>
      <c r="P125" s="120"/>
      <c r="Q125" s="120"/>
    </row>
    <row r="126" spans="1:17" x14ac:dyDescent="0.3">
      <c r="A126" s="95">
        <v>22</v>
      </c>
      <c r="B126" s="95">
        <v>85</v>
      </c>
      <c r="C126" s="95">
        <v>84</v>
      </c>
      <c r="D126" s="96" t="s">
        <v>398</v>
      </c>
      <c r="E126" s="97">
        <v>9.0500000000000007</v>
      </c>
      <c r="F126" s="98">
        <v>298.14999999999998</v>
      </c>
      <c r="G126" s="99">
        <v>3.0800000000000001E-2</v>
      </c>
      <c r="H126" s="99">
        <v>0.42659999999999998</v>
      </c>
      <c r="I126" s="99">
        <v>0.29199999999999998</v>
      </c>
      <c r="J126" s="99">
        <v>3.6900000000000002E-2</v>
      </c>
      <c r="M126" s="120"/>
      <c r="N126" s="120"/>
      <c r="O126" s="120"/>
      <c r="P126" s="120"/>
      <c r="Q126" s="120"/>
    </row>
    <row r="127" spans="1:17" x14ac:dyDescent="0.3">
      <c r="A127" s="95">
        <v>22</v>
      </c>
      <c r="B127" s="95">
        <v>85</v>
      </c>
      <c r="C127" s="95">
        <v>84</v>
      </c>
      <c r="D127" s="96" t="s">
        <v>398</v>
      </c>
      <c r="E127" s="97">
        <v>9.0500000000000007</v>
      </c>
      <c r="F127" s="98">
        <v>298.14999999999998</v>
      </c>
      <c r="G127" s="99">
        <v>2.8000000000000001E-2</v>
      </c>
      <c r="H127" s="99">
        <v>0.43669999999999998</v>
      </c>
      <c r="I127" s="99">
        <v>0.3</v>
      </c>
      <c r="J127" s="99">
        <v>3.4000000000000002E-2</v>
      </c>
      <c r="M127" s="120"/>
      <c r="N127" s="120"/>
      <c r="O127" s="120"/>
      <c r="P127" s="120"/>
      <c r="Q127" s="120"/>
    </row>
    <row r="128" spans="1:17" x14ac:dyDescent="0.3">
      <c r="A128" s="95">
        <v>22</v>
      </c>
      <c r="B128" s="95">
        <v>85</v>
      </c>
      <c r="C128" s="95">
        <v>84</v>
      </c>
      <c r="D128" s="96" t="s">
        <v>398</v>
      </c>
      <c r="E128" s="97">
        <v>7.74</v>
      </c>
      <c r="F128" s="98">
        <v>308.14999999999998</v>
      </c>
      <c r="G128" s="99">
        <v>6.8900000000000003E-2</v>
      </c>
      <c r="H128" s="99">
        <v>0.41689999999999999</v>
      </c>
      <c r="I128" s="99">
        <v>0.22700000000000001</v>
      </c>
      <c r="J128" s="99">
        <v>4.3499999999999997E-2</v>
      </c>
      <c r="M128" s="120"/>
      <c r="N128" s="120"/>
      <c r="O128" s="120"/>
      <c r="P128" s="120"/>
      <c r="Q128" s="120"/>
    </row>
    <row r="129" spans="1:17" x14ac:dyDescent="0.3">
      <c r="A129" s="95">
        <v>22</v>
      </c>
      <c r="B129" s="95">
        <v>85</v>
      </c>
      <c r="C129" s="95">
        <v>84</v>
      </c>
      <c r="D129" s="96" t="s">
        <v>398</v>
      </c>
      <c r="E129" s="97">
        <v>7.74</v>
      </c>
      <c r="F129" s="98">
        <v>308.14999999999998</v>
      </c>
      <c r="G129" s="99">
        <v>6.2600000000000003E-2</v>
      </c>
      <c r="H129" s="99">
        <v>0.45610000000000001</v>
      </c>
      <c r="I129" s="99">
        <v>0.24</v>
      </c>
      <c r="J129" s="99">
        <v>3.61E-2</v>
      </c>
      <c r="K129" s="120"/>
      <c r="L129" s="120"/>
      <c r="M129" s="120"/>
      <c r="N129" s="120"/>
      <c r="O129" s="120"/>
      <c r="P129" s="120"/>
      <c r="Q129" s="120"/>
    </row>
    <row r="130" spans="1:17" x14ac:dyDescent="0.3">
      <c r="A130" s="95">
        <v>22</v>
      </c>
      <c r="B130" s="95">
        <v>85</v>
      </c>
      <c r="C130" s="95">
        <v>84</v>
      </c>
      <c r="D130" s="96" t="s">
        <v>398</v>
      </c>
      <c r="E130" s="97">
        <v>7.74</v>
      </c>
      <c r="F130" s="98">
        <v>308.14999999999998</v>
      </c>
      <c r="G130" s="99">
        <v>5.7599999999999998E-2</v>
      </c>
      <c r="H130" s="99">
        <v>0.4899</v>
      </c>
      <c r="I130" s="99">
        <v>0.252</v>
      </c>
      <c r="J130" s="99">
        <v>3.0499999999999999E-2</v>
      </c>
      <c r="K130" s="120"/>
      <c r="L130" s="120"/>
      <c r="M130" s="120"/>
      <c r="N130" s="120"/>
      <c r="O130" s="120"/>
      <c r="P130" s="120"/>
      <c r="Q130" s="120"/>
    </row>
    <row r="131" spans="1:17" x14ac:dyDescent="0.3">
      <c r="A131" s="95">
        <v>22</v>
      </c>
      <c r="B131" s="95">
        <v>85</v>
      </c>
      <c r="C131" s="95">
        <v>84</v>
      </c>
      <c r="D131" s="96" t="s">
        <v>398</v>
      </c>
      <c r="E131" s="97">
        <v>7.74</v>
      </c>
      <c r="F131" s="98">
        <v>308.14999999999998</v>
      </c>
      <c r="G131" s="99">
        <v>5.3699999999999998E-2</v>
      </c>
      <c r="H131" s="99">
        <v>0.51800000000000002</v>
      </c>
      <c r="I131" s="99">
        <v>0.26200000000000001</v>
      </c>
      <c r="J131" s="99">
        <v>2.64E-2</v>
      </c>
      <c r="K131" s="120"/>
      <c r="L131" s="120"/>
      <c r="M131" s="120"/>
      <c r="N131" s="120"/>
      <c r="O131" s="120"/>
      <c r="P131" s="120"/>
      <c r="Q131" s="120"/>
    </row>
    <row r="132" spans="1:17" x14ac:dyDescent="0.3">
      <c r="A132" s="95">
        <v>22</v>
      </c>
      <c r="B132" s="95">
        <v>29</v>
      </c>
      <c r="C132" s="95">
        <v>84</v>
      </c>
      <c r="D132" s="96" t="s">
        <v>398</v>
      </c>
      <c r="E132" s="97">
        <v>7.74</v>
      </c>
      <c r="F132" s="98">
        <v>298.14999999999998</v>
      </c>
      <c r="G132" s="99">
        <v>4.1300000000000003E-2</v>
      </c>
      <c r="H132" s="99">
        <v>0.32890000000000003</v>
      </c>
      <c r="I132" s="99">
        <v>0.22040000000000001</v>
      </c>
      <c r="J132" s="99">
        <v>7.7000000000000002E-3</v>
      </c>
      <c r="K132" s="120"/>
      <c r="L132" s="120"/>
      <c r="M132" s="120"/>
      <c r="N132" s="120"/>
      <c r="O132" s="120"/>
      <c r="P132" s="120"/>
      <c r="Q132" s="120"/>
    </row>
    <row r="133" spans="1:17" x14ac:dyDescent="0.3">
      <c r="A133" s="95">
        <v>22</v>
      </c>
      <c r="B133" s="95">
        <v>29</v>
      </c>
      <c r="C133" s="95">
        <v>84</v>
      </c>
      <c r="D133" s="96" t="s">
        <v>398</v>
      </c>
      <c r="E133" s="97">
        <v>7.74</v>
      </c>
      <c r="F133" s="98">
        <v>298.14999999999998</v>
      </c>
      <c r="G133" s="99">
        <v>3.04E-2</v>
      </c>
      <c r="H133" s="99">
        <v>0.36849999999999999</v>
      </c>
      <c r="I133" s="99">
        <v>0.22800000000000001</v>
      </c>
      <c r="J133" s="99">
        <v>5.4999999999999997E-3</v>
      </c>
      <c r="K133" s="120"/>
      <c r="L133" s="120"/>
      <c r="M133" s="120"/>
      <c r="N133" s="120"/>
      <c r="O133" s="120"/>
      <c r="P133" s="120"/>
      <c r="Q133" s="120"/>
    </row>
    <row r="134" spans="1:17" x14ac:dyDescent="0.3">
      <c r="A134" s="95">
        <v>22</v>
      </c>
      <c r="B134" s="95">
        <v>29</v>
      </c>
      <c r="C134" s="95">
        <v>84</v>
      </c>
      <c r="D134" s="96" t="s">
        <v>398</v>
      </c>
      <c r="E134" s="97">
        <v>7.74</v>
      </c>
      <c r="F134" s="98">
        <v>298.14999999999998</v>
      </c>
      <c r="G134" s="99">
        <v>2.01E-2</v>
      </c>
      <c r="H134" s="99">
        <v>0.4158</v>
      </c>
      <c r="I134" s="99">
        <v>0.251</v>
      </c>
      <c r="J134" s="99">
        <v>1.8E-3</v>
      </c>
      <c r="K134" s="120"/>
      <c r="L134" s="120"/>
      <c r="M134" s="120"/>
      <c r="N134" s="120"/>
      <c r="O134" s="120"/>
      <c r="P134" s="120"/>
      <c r="Q134" s="120"/>
    </row>
    <row r="135" spans="1:17" x14ac:dyDescent="0.3">
      <c r="A135" s="95">
        <v>22</v>
      </c>
      <c r="B135" s="95">
        <v>29</v>
      </c>
      <c r="C135" s="95">
        <v>84</v>
      </c>
      <c r="D135" s="96" t="s">
        <v>398</v>
      </c>
      <c r="E135" s="97">
        <v>7.74</v>
      </c>
      <c r="F135" s="98">
        <v>308.14999999999998</v>
      </c>
      <c r="G135" s="99">
        <v>1.7999999999999999E-2</v>
      </c>
      <c r="H135" s="99">
        <v>0.38279999999999997</v>
      </c>
      <c r="I135" s="99">
        <v>0.216</v>
      </c>
      <c r="J135" s="99">
        <v>3.3999999999999998E-3</v>
      </c>
      <c r="K135" s="120"/>
      <c r="L135" s="120"/>
      <c r="M135" s="120"/>
      <c r="N135" s="120"/>
      <c r="O135" s="120"/>
      <c r="P135" s="120"/>
      <c r="Q135" s="120"/>
    </row>
    <row r="136" spans="1:17" x14ac:dyDescent="0.3">
      <c r="A136" s="95">
        <v>22</v>
      </c>
      <c r="B136" s="95">
        <v>29</v>
      </c>
      <c r="C136" s="95">
        <v>84</v>
      </c>
      <c r="D136" s="96" t="s">
        <v>398</v>
      </c>
      <c r="E136" s="97">
        <v>7.74</v>
      </c>
      <c r="F136" s="98">
        <v>308.14999999999998</v>
      </c>
      <c r="G136" s="99">
        <v>1.2699999999999999E-2</v>
      </c>
      <c r="H136" s="99">
        <v>0.41199999999999998</v>
      </c>
      <c r="I136" s="99">
        <v>0.22500000000000001</v>
      </c>
      <c r="J136" s="99">
        <v>2E-3</v>
      </c>
      <c r="K136" s="120"/>
      <c r="L136" s="120"/>
      <c r="M136" s="120"/>
      <c r="N136" s="120"/>
      <c r="O136" s="120"/>
      <c r="P136" s="120"/>
      <c r="Q136" s="120"/>
    </row>
    <row r="137" spans="1:17" x14ac:dyDescent="0.3">
      <c r="A137" s="95">
        <v>22</v>
      </c>
      <c r="B137" s="95">
        <v>29</v>
      </c>
      <c r="C137" s="95">
        <v>84</v>
      </c>
      <c r="D137" s="96" t="s">
        <v>398</v>
      </c>
      <c r="E137" s="97">
        <v>7.74</v>
      </c>
      <c r="F137" s="98">
        <v>308.14999999999998</v>
      </c>
      <c r="G137" s="99">
        <v>6.7000000000000002E-3</v>
      </c>
      <c r="H137" s="99">
        <v>0.45779999999999998</v>
      </c>
      <c r="I137" s="99">
        <v>0.23899999999999999</v>
      </c>
      <c r="J137" s="99">
        <v>8.0000000000000004E-4</v>
      </c>
      <c r="K137" s="120"/>
      <c r="L137" s="120"/>
      <c r="M137" s="120"/>
      <c r="N137" s="120"/>
      <c r="O137" s="120"/>
      <c r="P137" s="120"/>
      <c r="Q137" s="120"/>
    </row>
    <row r="138" spans="1:17" x14ac:dyDescent="0.3">
      <c r="A138" s="95">
        <v>38</v>
      </c>
      <c r="B138" s="95">
        <v>1</v>
      </c>
      <c r="C138" s="95">
        <v>30</v>
      </c>
      <c r="D138" s="96" t="s">
        <v>398</v>
      </c>
      <c r="E138" s="97" t="s">
        <v>349</v>
      </c>
      <c r="F138" s="98">
        <v>293</v>
      </c>
      <c r="G138" s="99">
        <v>4.2</v>
      </c>
      <c r="H138" s="99">
        <v>15.34</v>
      </c>
      <c r="I138" s="99">
        <v>9.2200000000000006</v>
      </c>
      <c r="J138" s="99">
        <v>3.3</v>
      </c>
      <c r="K138" s="120"/>
      <c r="L138" s="120"/>
      <c r="M138" s="120"/>
      <c r="N138" s="120"/>
      <c r="O138" s="120"/>
      <c r="P138" s="120"/>
      <c r="Q138" s="120"/>
    </row>
    <row r="139" spans="1:17" x14ac:dyDescent="0.3">
      <c r="A139" s="95">
        <v>38</v>
      </c>
      <c r="B139" s="95">
        <v>1</v>
      </c>
      <c r="C139" s="95">
        <v>30</v>
      </c>
      <c r="D139" s="96" t="s">
        <v>398</v>
      </c>
      <c r="E139" s="97" t="s">
        <v>349</v>
      </c>
      <c r="F139" s="98">
        <v>293</v>
      </c>
      <c r="G139" s="99">
        <v>3.08</v>
      </c>
      <c r="H139" s="99">
        <v>26.23</v>
      </c>
      <c r="I139" s="99">
        <v>12.13</v>
      </c>
      <c r="J139" s="99">
        <v>2.2000000000000002</v>
      </c>
      <c r="K139" s="120"/>
      <c r="L139" s="120"/>
      <c r="M139" s="120"/>
      <c r="N139" s="120"/>
      <c r="O139" s="120"/>
      <c r="P139" s="120"/>
      <c r="Q139" s="120"/>
    </row>
    <row r="140" spans="1:17" x14ac:dyDescent="0.3">
      <c r="A140" s="95">
        <v>38</v>
      </c>
      <c r="B140" s="95">
        <v>1</v>
      </c>
      <c r="C140" s="95">
        <v>30</v>
      </c>
      <c r="D140" s="96" t="s">
        <v>398</v>
      </c>
      <c r="E140" s="97" t="s">
        <v>349</v>
      </c>
      <c r="F140" s="98">
        <v>293</v>
      </c>
      <c r="G140" s="99">
        <v>2.8</v>
      </c>
      <c r="H140" s="99">
        <v>33.78</v>
      </c>
      <c r="I140" s="99">
        <v>13.67</v>
      </c>
      <c r="J140" s="99">
        <v>1.37</v>
      </c>
      <c r="K140" s="120"/>
      <c r="L140" s="120"/>
      <c r="M140" s="120"/>
      <c r="N140" s="120"/>
      <c r="O140" s="120"/>
      <c r="P140" s="120"/>
      <c r="Q140" s="120"/>
    </row>
    <row r="141" spans="1:17" x14ac:dyDescent="0.3">
      <c r="A141" s="95">
        <v>38</v>
      </c>
      <c r="B141" s="95">
        <v>1</v>
      </c>
      <c r="C141" s="95">
        <v>30</v>
      </c>
      <c r="D141" s="96" t="s">
        <v>398</v>
      </c>
      <c r="E141" s="97" t="s">
        <v>349</v>
      </c>
      <c r="F141" s="98">
        <v>293</v>
      </c>
      <c r="G141" s="99">
        <v>2.44</v>
      </c>
      <c r="H141" s="99">
        <v>39.28</v>
      </c>
      <c r="I141" s="99">
        <v>16.93</v>
      </c>
      <c r="J141" s="99">
        <v>1.03</v>
      </c>
      <c r="K141" s="120"/>
      <c r="L141" s="120"/>
      <c r="M141" s="120"/>
      <c r="N141" s="120"/>
      <c r="O141" s="120"/>
      <c r="P141" s="120"/>
      <c r="Q141" s="120"/>
    </row>
    <row r="142" spans="1:17" x14ac:dyDescent="0.3">
      <c r="A142" s="95">
        <v>38</v>
      </c>
      <c r="B142" s="95">
        <v>1</v>
      </c>
      <c r="C142" s="95">
        <v>30</v>
      </c>
      <c r="D142" s="96" t="s">
        <v>398</v>
      </c>
      <c r="E142" s="97" t="s">
        <v>349</v>
      </c>
      <c r="F142" s="98">
        <v>293</v>
      </c>
      <c r="G142" s="99">
        <v>1.92</v>
      </c>
      <c r="H142" s="99">
        <v>50.17</v>
      </c>
      <c r="I142" s="99">
        <v>23.11</v>
      </c>
      <c r="J142" s="99">
        <v>0.75</v>
      </c>
      <c r="K142" s="120"/>
      <c r="L142" s="120"/>
      <c r="M142" s="120"/>
      <c r="N142" s="120"/>
      <c r="O142" s="120"/>
      <c r="P142" s="120"/>
      <c r="Q142" s="120"/>
    </row>
    <row r="143" spans="1:17" x14ac:dyDescent="0.3">
      <c r="A143" s="95">
        <v>38</v>
      </c>
      <c r="B143" s="95">
        <v>1</v>
      </c>
      <c r="C143" s="95">
        <v>30</v>
      </c>
      <c r="D143" s="96" t="s">
        <v>398</v>
      </c>
      <c r="E143" s="97" t="s">
        <v>349</v>
      </c>
      <c r="F143" s="98">
        <v>293</v>
      </c>
      <c r="G143" s="99">
        <v>1.33</v>
      </c>
      <c r="H143" s="99">
        <v>57.63</v>
      </c>
      <c r="I143" s="99">
        <v>24.48</v>
      </c>
      <c r="J143" s="99">
        <v>0.62</v>
      </c>
      <c r="K143" s="120"/>
      <c r="L143" s="120"/>
      <c r="M143" s="120"/>
      <c r="N143" s="120"/>
      <c r="O143" s="120"/>
      <c r="P143" s="120"/>
      <c r="Q143" s="120"/>
    </row>
    <row r="144" spans="1:17" x14ac:dyDescent="0.3">
      <c r="A144" s="95">
        <v>38</v>
      </c>
      <c r="B144" s="95">
        <v>1</v>
      </c>
      <c r="C144" s="95">
        <v>30</v>
      </c>
      <c r="D144" s="96" t="s">
        <v>398</v>
      </c>
      <c r="E144" s="97" t="s">
        <v>349</v>
      </c>
      <c r="F144" s="98">
        <v>303</v>
      </c>
      <c r="G144" s="99">
        <v>3.9</v>
      </c>
      <c r="H144" s="99">
        <v>21.76</v>
      </c>
      <c r="I144" s="99">
        <v>9.7200000000000006</v>
      </c>
      <c r="J144" s="99">
        <v>1.8</v>
      </c>
      <c r="K144" s="120"/>
      <c r="L144" s="120"/>
      <c r="M144" s="120"/>
      <c r="N144" s="120"/>
      <c r="O144" s="120"/>
      <c r="P144" s="120"/>
      <c r="Q144" s="120"/>
    </row>
    <row r="145" spans="1:17" x14ac:dyDescent="0.3">
      <c r="A145" s="95">
        <v>38</v>
      </c>
      <c r="B145" s="95">
        <v>1</v>
      </c>
      <c r="C145" s="95">
        <v>30</v>
      </c>
      <c r="D145" s="96" t="s">
        <v>398</v>
      </c>
      <c r="E145" s="97" t="s">
        <v>349</v>
      </c>
      <c r="F145" s="98">
        <v>303</v>
      </c>
      <c r="G145" s="99">
        <v>2.8</v>
      </c>
      <c r="H145" s="99">
        <v>30.37</v>
      </c>
      <c r="I145" s="99">
        <v>12.54</v>
      </c>
      <c r="J145" s="99">
        <v>1.5</v>
      </c>
      <c r="K145" s="120"/>
      <c r="L145" s="120"/>
      <c r="M145" s="120"/>
      <c r="N145" s="120"/>
      <c r="O145" s="120"/>
      <c r="P145" s="120"/>
      <c r="Q145" s="120"/>
    </row>
    <row r="146" spans="1:17" x14ac:dyDescent="0.3">
      <c r="A146" s="95">
        <v>38</v>
      </c>
      <c r="B146" s="95">
        <v>1</v>
      </c>
      <c r="C146" s="95">
        <v>30</v>
      </c>
      <c r="D146" s="96" t="s">
        <v>398</v>
      </c>
      <c r="E146" s="97" t="s">
        <v>349</v>
      </c>
      <c r="F146" s="98">
        <v>303</v>
      </c>
      <c r="G146" s="99">
        <v>1.86</v>
      </c>
      <c r="H146" s="99">
        <v>41.78</v>
      </c>
      <c r="I146" s="99">
        <v>17.399999999999999</v>
      </c>
      <c r="J146" s="99">
        <v>0.54</v>
      </c>
      <c r="K146" s="120"/>
      <c r="L146" s="120"/>
      <c r="M146" s="120"/>
      <c r="N146" s="120"/>
      <c r="O146" s="120"/>
      <c r="P146" s="120"/>
      <c r="Q146" s="120"/>
    </row>
    <row r="147" spans="1:17" x14ac:dyDescent="0.3">
      <c r="A147" s="95">
        <v>38</v>
      </c>
      <c r="B147" s="95">
        <v>1</v>
      </c>
      <c r="C147" s="95">
        <v>30</v>
      </c>
      <c r="D147" s="96" t="s">
        <v>398</v>
      </c>
      <c r="E147" s="97" t="s">
        <v>349</v>
      </c>
      <c r="F147" s="98">
        <v>303</v>
      </c>
      <c r="G147" s="99">
        <v>2.4</v>
      </c>
      <c r="H147" s="99">
        <v>36.17</v>
      </c>
      <c r="I147" s="99">
        <v>13.91</v>
      </c>
      <c r="J147" s="99">
        <v>0.78</v>
      </c>
      <c r="K147" s="120"/>
      <c r="L147" s="120"/>
      <c r="M147" s="120"/>
      <c r="N147" s="120"/>
      <c r="O147" s="120"/>
      <c r="P147" s="120"/>
      <c r="Q147" s="120"/>
    </row>
    <row r="148" spans="1:17" x14ac:dyDescent="0.3">
      <c r="A148" s="95">
        <v>38</v>
      </c>
      <c r="B148" s="95">
        <v>1</v>
      </c>
      <c r="C148" s="95">
        <v>30</v>
      </c>
      <c r="D148" s="96" t="s">
        <v>398</v>
      </c>
      <c r="E148" s="97" t="s">
        <v>349</v>
      </c>
      <c r="F148" s="98">
        <v>303</v>
      </c>
      <c r="G148" s="99">
        <v>1.47</v>
      </c>
      <c r="H148" s="99">
        <v>52.03</v>
      </c>
      <c r="I148" s="99">
        <v>23.62</v>
      </c>
      <c r="J148" s="99">
        <v>0.43</v>
      </c>
      <c r="K148" s="120"/>
      <c r="L148" s="120"/>
      <c r="M148" s="120"/>
      <c r="N148" s="120"/>
      <c r="O148" s="120"/>
      <c r="P148" s="120"/>
      <c r="Q148" s="120"/>
    </row>
    <row r="149" spans="1:17" x14ac:dyDescent="0.3">
      <c r="A149" s="95">
        <v>38</v>
      </c>
      <c r="B149" s="95">
        <v>1</v>
      </c>
      <c r="C149" s="95">
        <v>30</v>
      </c>
      <c r="D149" s="96" t="s">
        <v>398</v>
      </c>
      <c r="E149" s="97" t="s">
        <v>349</v>
      </c>
      <c r="F149" s="98">
        <v>303</v>
      </c>
      <c r="G149" s="99">
        <v>0.98</v>
      </c>
      <c r="H149" s="99">
        <v>58.19</v>
      </c>
      <c r="I149" s="99">
        <v>24.84</v>
      </c>
      <c r="J149" s="99">
        <v>0.27</v>
      </c>
      <c r="K149" s="120"/>
      <c r="L149" s="120"/>
      <c r="M149" s="120"/>
      <c r="N149" s="120"/>
      <c r="O149" s="120"/>
      <c r="P149" s="120"/>
      <c r="Q149" s="120"/>
    </row>
    <row r="150" spans="1:17" x14ac:dyDescent="0.3">
      <c r="A150" s="95">
        <v>39</v>
      </c>
      <c r="B150" s="95">
        <v>67</v>
      </c>
      <c r="C150" s="95">
        <v>78</v>
      </c>
      <c r="D150" s="96" t="s">
        <v>399</v>
      </c>
      <c r="F150" s="98">
        <v>298.14999999999998</v>
      </c>
      <c r="G150" s="99">
        <v>0.48499999999999999</v>
      </c>
      <c r="H150" s="99">
        <v>2.1000000000000001E-2</v>
      </c>
      <c r="I150" s="99">
        <v>0.184</v>
      </c>
      <c r="J150" s="99">
        <v>0.09</v>
      </c>
      <c r="K150" s="120"/>
      <c r="L150" s="120"/>
      <c r="M150" s="120"/>
      <c r="N150" s="120"/>
      <c r="O150" s="120"/>
      <c r="P150" s="120"/>
      <c r="Q150" s="120"/>
    </row>
    <row r="151" spans="1:17" x14ac:dyDescent="0.3">
      <c r="A151" s="95">
        <v>39</v>
      </c>
      <c r="B151" s="95">
        <v>67</v>
      </c>
      <c r="C151" s="95">
        <v>78</v>
      </c>
      <c r="D151" s="96" t="s">
        <v>399</v>
      </c>
      <c r="F151" s="98">
        <v>298.14999999999998</v>
      </c>
      <c r="G151" s="99">
        <v>0.55100000000000005</v>
      </c>
      <c r="H151" s="99">
        <v>1.2E-2</v>
      </c>
      <c r="I151" s="99">
        <v>0.14899999999999999</v>
      </c>
      <c r="J151" s="99">
        <v>0.11</v>
      </c>
      <c r="K151" s="120"/>
      <c r="L151" s="120"/>
      <c r="M151" s="120"/>
      <c r="N151" s="120"/>
      <c r="O151" s="120"/>
      <c r="P151" s="120"/>
      <c r="Q151" s="120"/>
    </row>
    <row r="152" spans="1:17" x14ac:dyDescent="0.3">
      <c r="A152" s="95">
        <v>39</v>
      </c>
      <c r="B152" s="95">
        <v>67</v>
      </c>
      <c r="C152" s="95">
        <v>78</v>
      </c>
      <c r="D152" s="96" t="s">
        <v>399</v>
      </c>
      <c r="F152" s="98">
        <v>298.14999999999998</v>
      </c>
      <c r="G152" s="99">
        <v>0.57399999999999995</v>
      </c>
      <c r="H152" s="99">
        <v>1.0999999999999999E-2</v>
      </c>
      <c r="I152" s="99">
        <v>0.14199999999999999</v>
      </c>
      <c r="J152" s="99">
        <v>0.11600000000000001</v>
      </c>
      <c r="K152" s="120"/>
      <c r="L152" s="120"/>
      <c r="M152" s="120"/>
      <c r="N152" s="120"/>
      <c r="O152" s="120"/>
      <c r="P152" s="120"/>
      <c r="Q152" s="120"/>
    </row>
    <row r="153" spans="1:17" x14ac:dyDescent="0.3">
      <c r="A153" s="95">
        <v>39</v>
      </c>
      <c r="B153" s="95">
        <v>67</v>
      </c>
      <c r="C153" s="95">
        <v>78</v>
      </c>
      <c r="D153" s="96" t="s">
        <v>399</v>
      </c>
      <c r="F153" s="98">
        <v>298.14999999999998</v>
      </c>
      <c r="G153" s="99">
        <v>0.626</v>
      </c>
      <c r="H153" s="99">
        <v>7.0000000000000001E-3</v>
      </c>
      <c r="I153" s="99">
        <v>8.2000000000000003E-2</v>
      </c>
      <c r="J153" s="99">
        <v>0.16500000000000001</v>
      </c>
      <c r="K153" s="120"/>
      <c r="L153" s="120"/>
      <c r="M153" s="120"/>
      <c r="N153" s="120"/>
      <c r="O153" s="120"/>
      <c r="P153" s="120"/>
      <c r="Q153" s="120"/>
    </row>
    <row r="154" spans="1:17" x14ac:dyDescent="0.3">
      <c r="A154" s="95">
        <v>39</v>
      </c>
      <c r="B154" s="95">
        <v>68</v>
      </c>
      <c r="C154" s="95">
        <v>78</v>
      </c>
      <c r="D154" s="96" t="s">
        <v>399</v>
      </c>
      <c r="F154" s="98">
        <v>298.14999999999998</v>
      </c>
      <c r="G154" s="99">
        <v>0.32800000000000001</v>
      </c>
      <c r="H154" s="99">
        <v>0.06</v>
      </c>
      <c r="I154" s="99">
        <v>0.22700000000000001</v>
      </c>
      <c r="J154" s="99">
        <v>0.115</v>
      </c>
      <c r="K154" s="120"/>
      <c r="L154" s="120"/>
      <c r="M154" s="120"/>
      <c r="N154" s="120"/>
      <c r="O154" s="120"/>
      <c r="P154" s="120"/>
      <c r="Q154" s="120"/>
    </row>
    <row r="155" spans="1:17" x14ac:dyDescent="0.3">
      <c r="A155" s="95">
        <v>39</v>
      </c>
      <c r="B155" s="95">
        <v>68</v>
      </c>
      <c r="C155" s="95">
        <v>78</v>
      </c>
      <c r="D155" s="96" t="s">
        <v>399</v>
      </c>
      <c r="F155" s="98">
        <v>298.14999999999998</v>
      </c>
      <c r="G155" s="99">
        <v>0.372</v>
      </c>
      <c r="H155" s="99">
        <v>4.8000000000000001E-2</v>
      </c>
      <c r="I155" s="99">
        <v>0.16400000000000001</v>
      </c>
      <c r="J155" s="99">
        <v>0.156</v>
      </c>
      <c r="K155" s="120"/>
      <c r="L155" s="120"/>
      <c r="M155" s="120"/>
      <c r="N155" s="120"/>
      <c r="O155" s="120"/>
      <c r="P155" s="120"/>
      <c r="Q155" s="120"/>
    </row>
    <row r="156" spans="1:17" x14ac:dyDescent="0.3">
      <c r="A156" s="95">
        <v>39</v>
      </c>
      <c r="B156" s="95">
        <v>68</v>
      </c>
      <c r="C156" s="95">
        <v>78</v>
      </c>
      <c r="D156" s="96" t="s">
        <v>399</v>
      </c>
      <c r="F156" s="98">
        <v>298.14999999999998</v>
      </c>
      <c r="G156" s="99">
        <v>0.41099999999999998</v>
      </c>
      <c r="H156" s="99">
        <v>3.9E-2</v>
      </c>
      <c r="I156" s="99">
        <v>0.105</v>
      </c>
      <c r="J156" s="99">
        <v>0.19400000000000001</v>
      </c>
      <c r="K156" s="120"/>
      <c r="L156" s="120"/>
      <c r="M156" s="120"/>
      <c r="N156" s="120"/>
      <c r="O156" s="120"/>
      <c r="P156" s="120"/>
      <c r="Q156" s="120"/>
    </row>
    <row r="157" spans="1:17" x14ac:dyDescent="0.3">
      <c r="A157" s="95">
        <v>39</v>
      </c>
      <c r="B157" s="95">
        <v>68</v>
      </c>
      <c r="C157" s="95">
        <v>78</v>
      </c>
      <c r="D157" s="96" t="s">
        <v>399</v>
      </c>
      <c r="F157" s="98">
        <v>298.14999999999998</v>
      </c>
      <c r="G157" s="99">
        <v>0.45100000000000001</v>
      </c>
      <c r="H157" s="99">
        <v>2.9000000000000001E-2</v>
      </c>
      <c r="I157" s="99">
        <v>9.2999999999999999E-2</v>
      </c>
      <c r="J157" s="99">
        <v>0.215</v>
      </c>
      <c r="K157" s="120"/>
      <c r="L157" s="120"/>
      <c r="M157" s="120"/>
      <c r="N157" s="120"/>
      <c r="O157" s="120"/>
      <c r="P157" s="120"/>
      <c r="Q157" s="120"/>
    </row>
    <row r="158" spans="1:17" x14ac:dyDescent="0.3">
      <c r="A158" s="95">
        <v>39</v>
      </c>
      <c r="B158" s="95">
        <v>70</v>
      </c>
      <c r="C158" s="95">
        <v>78</v>
      </c>
      <c r="D158" s="96" t="s">
        <v>399</v>
      </c>
      <c r="F158" s="98">
        <v>298.14999999999998</v>
      </c>
      <c r="G158" s="99">
        <v>0.47899999999999998</v>
      </c>
      <c r="H158" s="99">
        <v>2.9999999999999997E-4</v>
      </c>
      <c r="I158" s="99">
        <v>0.152</v>
      </c>
      <c r="J158" s="99">
        <v>0.01</v>
      </c>
      <c r="K158" s="120"/>
      <c r="L158" s="120"/>
      <c r="M158" s="120"/>
      <c r="N158" s="120"/>
      <c r="O158" s="120"/>
      <c r="P158" s="120"/>
      <c r="Q158" s="120"/>
    </row>
    <row r="159" spans="1:17" x14ac:dyDescent="0.3">
      <c r="A159" s="95">
        <v>39</v>
      </c>
      <c r="B159" s="95">
        <v>70</v>
      </c>
      <c r="C159" s="95">
        <v>78</v>
      </c>
      <c r="D159" s="96" t="s">
        <v>399</v>
      </c>
      <c r="F159" s="98">
        <v>298.14999999999998</v>
      </c>
      <c r="G159" s="99">
        <v>0.48299999999999998</v>
      </c>
      <c r="H159" s="99">
        <v>4.0000000000000002E-4</v>
      </c>
      <c r="I159" s="99">
        <v>0.14699999999999999</v>
      </c>
      <c r="J159" s="99">
        <v>1.4E-2</v>
      </c>
      <c r="K159" s="120"/>
      <c r="L159" s="120"/>
      <c r="M159" s="120"/>
      <c r="N159" s="120"/>
      <c r="O159" s="120"/>
      <c r="P159" s="120"/>
      <c r="Q159" s="120"/>
    </row>
    <row r="160" spans="1:17" x14ac:dyDescent="0.3">
      <c r="A160" s="95">
        <v>39</v>
      </c>
      <c r="B160" s="95">
        <v>70</v>
      </c>
      <c r="C160" s="95">
        <v>78</v>
      </c>
      <c r="D160" s="96" t="s">
        <v>399</v>
      </c>
      <c r="F160" s="98">
        <v>298.14999999999998</v>
      </c>
      <c r="G160" s="99">
        <v>0.48899999999999999</v>
      </c>
      <c r="H160" s="99">
        <v>4.0000000000000002E-4</v>
      </c>
      <c r="I160" s="99">
        <v>0.14199999999999999</v>
      </c>
      <c r="J160" s="99">
        <v>1.6E-2</v>
      </c>
      <c r="K160" s="120"/>
      <c r="L160" s="120"/>
      <c r="M160" s="120"/>
      <c r="N160" s="120"/>
      <c r="O160" s="120"/>
      <c r="P160" s="120"/>
      <c r="Q160" s="120"/>
    </row>
    <row r="161" spans="1:17" x14ac:dyDescent="0.3">
      <c r="A161" s="95">
        <v>39</v>
      </c>
      <c r="B161" s="95">
        <v>70</v>
      </c>
      <c r="C161" s="95">
        <v>78</v>
      </c>
      <c r="D161" s="96" t="s">
        <v>399</v>
      </c>
      <c r="F161" s="98">
        <v>298.14999999999998</v>
      </c>
      <c r="G161" s="99">
        <v>0.49</v>
      </c>
      <c r="H161" s="99">
        <v>2.9999999999999997E-4</v>
      </c>
      <c r="I161" s="99">
        <v>0.13800000000000001</v>
      </c>
      <c r="J161" s="99">
        <v>0.02</v>
      </c>
      <c r="K161" s="120"/>
      <c r="L161" s="120"/>
      <c r="M161" s="120"/>
      <c r="N161" s="120"/>
      <c r="O161" s="120"/>
      <c r="P161" s="120"/>
      <c r="Q161" s="120"/>
    </row>
    <row r="162" spans="1:17" x14ac:dyDescent="0.3">
      <c r="A162" s="95">
        <v>39</v>
      </c>
      <c r="B162" s="95">
        <v>70</v>
      </c>
      <c r="C162" s="95">
        <v>78</v>
      </c>
      <c r="D162" s="96" t="s">
        <v>399</v>
      </c>
      <c r="F162" s="98">
        <v>298.14999999999998</v>
      </c>
      <c r="G162" s="99">
        <v>0.495</v>
      </c>
      <c r="H162" s="99">
        <v>2.0000000000000001E-4</v>
      </c>
      <c r="I162" s="99">
        <v>0.13200000000000001</v>
      </c>
      <c r="J162" s="99">
        <v>2.4E-2</v>
      </c>
      <c r="K162" s="120"/>
      <c r="L162" s="120"/>
      <c r="M162" s="120"/>
      <c r="N162" s="120"/>
      <c r="O162" s="120"/>
      <c r="P162" s="120"/>
      <c r="Q162" s="120"/>
    </row>
    <row r="163" spans="1:17" x14ac:dyDescent="0.3">
      <c r="A163" s="95">
        <v>39</v>
      </c>
      <c r="B163" s="95">
        <v>69</v>
      </c>
      <c r="C163" s="95">
        <v>78</v>
      </c>
      <c r="D163" s="96" t="s">
        <v>399</v>
      </c>
      <c r="F163" s="98">
        <v>298.14999999999998</v>
      </c>
      <c r="G163" s="99">
        <v>0.46200000000000002</v>
      </c>
      <c r="H163" s="99">
        <v>1.6E-2</v>
      </c>
      <c r="I163" s="99">
        <v>0.251</v>
      </c>
      <c r="J163" s="99">
        <v>5.1999999999999998E-2</v>
      </c>
      <c r="K163" s="120"/>
      <c r="L163" s="120"/>
      <c r="M163" s="120"/>
      <c r="N163" s="120"/>
      <c r="O163" s="120"/>
      <c r="P163" s="120"/>
      <c r="Q163" s="120"/>
    </row>
    <row r="164" spans="1:17" x14ac:dyDescent="0.3">
      <c r="A164" s="95">
        <v>39</v>
      </c>
      <c r="B164" s="95">
        <v>69</v>
      </c>
      <c r="C164" s="95">
        <v>78</v>
      </c>
      <c r="D164" s="96" t="s">
        <v>399</v>
      </c>
      <c r="F164" s="98">
        <v>298.14999999999998</v>
      </c>
      <c r="G164" s="99">
        <v>0.50800000000000001</v>
      </c>
      <c r="H164" s="99">
        <v>1.2999999999999999E-2</v>
      </c>
      <c r="I164" s="99">
        <v>0.20300000000000001</v>
      </c>
      <c r="J164" s="99">
        <v>6.7000000000000004E-2</v>
      </c>
      <c r="K164" s="120"/>
      <c r="L164" s="120"/>
      <c r="M164" s="120"/>
      <c r="N164" s="120"/>
      <c r="O164" s="120"/>
      <c r="P164" s="120"/>
      <c r="Q164" s="120"/>
    </row>
    <row r="165" spans="1:17" x14ac:dyDescent="0.3">
      <c r="A165" s="95">
        <v>39</v>
      </c>
      <c r="B165" s="95">
        <v>69</v>
      </c>
      <c r="C165" s="95">
        <v>78</v>
      </c>
      <c r="D165" s="96" t="s">
        <v>399</v>
      </c>
      <c r="F165" s="98">
        <v>298.14999999999998</v>
      </c>
      <c r="G165" s="99">
        <v>0.56200000000000006</v>
      </c>
      <c r="H165" s="99">
        <v>8.9999999999999993E-3</v>
      </c>
      <c r="I165" s="99">
        <v>0.16300000000000001</v>
      </c>
      <c r="J165" s="99">
        <v>8.5000000000000006E-2</v>
      </c>
      <c r="K165" s="120"/>
      <c r="L165" s="120"/>
      <c r="M165" s="120"/>
      <c r="N165" s="120"/>
      <c r="O165" s="120"/>
      <c r="P165" s="120"/>
      <c r="Q165" s="120"/>
    </row>
    <row r="166" spans="1:17" x14ac:dyDescent="0.3">
      <c r="A166" s="95">
        <v>39</v>
      </c>
      <c r="B166" s="95">
        <v>69</v>
      </c>
      <c r="C166" s="95">
        <v>78</v>
      </c>
      <c r="D166" s="96" t="s">
        <v>399</v>
      </c>
      <c r="F166" s="98">
        <v>298.14999999999998</v>
      </c>
      <c r="G166" s="99">
        <v>0.59799999999999998</v>
      </c>
      <c r="H166" s="99">
        <v>7.0000000000000001E-3</v>
      </c>
      <c r="I166" s="99">
        <v>0.13800000000000001</v>
      </c>
      <c r="J166" s="99">
        <v>0.10299999999999999</v>
      </c>
      <c r="K166" s="120"/>
      <c r="L166" s="120"/>
      <c r="M166" s="120"/>
      <c r="N166" s="120"/>
      <c r="O166" s="120"/>
      <c r="P166" s="120"/>
      <c r="Q166" s="120"/>
    </row>
    <row r="167" spans="1:17" x14ac:dyDescent="0.3">
      <c r="A167" s="95">
        <v>39</v>
      </c>
      <c r="B167" s="95">
        <v>67</v>
      </c>
      <c r="C167" s="95">
        <v>79</v>
      </c>
      <c r="D167" s="96" t="s">
        <v>399</v>
      </c>
      <c r="F167" s="98">
        <v>298.14999999999998</v>
      </c>
      <c r="G167" s="99">
        <v>0.52400000000000002</v>
      </c>
      <c r="H167" s="99">
        <v>1.7000000000000001E-2</v>
      </c>
      <c r="I167" s="99">
        <v>0.189</v>
      </c>
      <c r="J167" s="99">
        <v>0.112</v>
      </c>
      <c r="K167" s="120"/>
      <c r="L167" s="120"/>
      <c r="M167" s="120"/>
      <c r="N167" s="120"/>
      <c r="O167" s="120"/>
      <c r="P167" s="120"/>
      <c r="Q167" s="120"/>
    </row>
    <row r="168" spans="1:17" x14ac:dyDescent="0.3">
      <c r="A168" s="95">
        <v>39</v>
      </c>
      <c r="B168" s="95">
        <v>67</v>
      </c>
      <c r="C168" s="95">
        <v>79</v>
      </c>
      <c r="D168" s="96" t="s">
        <v>399</v>
      </c>
      <c r="F168" s="98">
        <v>298.14999999999998</v>
      </c>
      <c r="G168" s="99">
        <v>0.61</v>
      </c>
      <c r="H168" s="99">
        <v>0.01</v>
      </c>
      <c r="I168" s="99">
        <v>0.13700000000000001</v>
      </c>
      <c r="J168" s="99">
        <v>0.14000000000000001</v>
      </c>
      <c r="K168" s="120"/>
      <c r="L168" s="120"/>
      <c r="M168" s="120"/>
      <c r="N168" s="120"/>
      <c r="O168" s="120"/>
      <c r="P168" s="120"/>
      <c r="Q168" s="120"/>
    </row>
    <row r="169" spans="1:17" x14ac:dyDescent="0.3">
      <c r="A169" s="95">
        <v>39</v>
      </c>
      <c r="B169" s="95">
        <v>67</v>
      </c>
      <c r="C169" s="95">
        <v>79</v>
      </c>
      <c r="D169" s="96" t="s">
        <v>399</v>
      </c>
      <c r="F169" s="98">
        <v>298.14999999999998</v>
      </c>
      <c r="G169" s="99">
        <v>0.63</v>
      </c>
      <c r="H169" s="99">
        <v>8.9999999999999993E-3</v>
      </c>
      <c r="I169" s="99">
        <v>0.13300000000000001</v>
      </c>
      <c r="J169" s="99">
        <v>0.14499999999999999</v>
      </c>
      <c r="K169" s="120"/>
      <c r="L169" s="120"/>
      <c r="M169" s="120"/>
      <c r="N169" s="120"/>
      <c r="O169" s="120"/>
      <c r="P169" s="120"/>
      <c r="Q169" s="120"/>
    </row>
    <row r="170" spans="1:17" x14ac:dyDescent="0.3">
      <c r="A170" s="95">
        <v>39</v>
      </c>
      <c r="B170" s="95">
        <v>67</v>
      </c>
      <c r="C170" s="95">
        <v>79</v>
      </c>
      <c r="D170" s="96" t="s">
        <v>399</v>
      </c>
      <c r="F170" s="98">
        <v>298.14999999999998</v>
      </c>
      <c r="G170" s="99">
        <v>0.64900000000000002</v>
      </c>
      <c r="H170" s="99">
        <v>8.0000000000000002E-3</v>
      </c>
      <c r="I170" s="99">
        <v>0.13200000000000001</v>
      </c>
      <c r="J170" s="99">
        <v>0.15</v>
      </c>
      <c r="K170" s="120"/>
      <c r="L170" s="120"/>
      <c r="M170" s="120"/>
      <c r="N170" s="120"/>
      <c r="O170" s="120"/>
      <c r="P170" s="120"/>
      <c r="Q170" s="120"/>
    </row>
    <row r="171" spans="1:17" x14ac:dyDescent="0.3">
      <c r="A171" s="95">
        <v>39</v>
      </c>
      <c r="B171" s="95">
        <v>67</v>
      </c>
      <c r="C171" s="95">
        <v>79</v>
      </c>
      <c r="D171" s="96" t="s">
        <v>399</v>
      </c>
      <c r="F171" s="98">
        <v>298.14999999999998</v>
      </c>
      <c r="G171" s="99">
        <v>0.68700000000000006</v>
      </c>
      <c r="H171" s="99">
        <v>5.0000000000000001E-3</v>
      </c>
      <c r="I171" s="99">
        <v>0.10100000000000001</v>
      </c>
      <c r="J171" s="99">
        <v>0.17599999999999999</v>
      </c>
      <c r="K171" s="120"/>
      <c r="L171" s="120"/>
      <c r="M171" s="120"/>
      <c r="N171" s="120"/>
      <c r="O171" s="120"/>
      <c r="P171" s="120"/>
      <c r="Q171" s="120"/>
    </row>
    <row r="172" spans="1:17" x14ac:dyDescent="0.3">
      <c r="A172" s="95">
        <v>39</v>
      </c>
      <c r="B172" s="95">
        <v>68</v>
      </c>
      <c r="C172" s="95">
        <v>79</v>
      </c>
      <c r="D172" s="96" t="s">
        <v>399</v>
      </c>
      <c r="F172" s="98">
        <v>298.14999999999998</v>
      </c>
      <c r="G172" s="99">
        <v>0.46200000000000002</v>
      </c>
      <c r="H172" s="99">
        <v>3.5999999999999997E-2</v>
      </c>
      <c r="I172" s="99">
        <v>0.24</v>
      </c>
      <c r="J172" s="99">
        <v>0.10299999999999999</v>
      </c>
      <c r="K172" s="120"/>
      <c r="L172" s="120"/>
      <c r="M172" s="120"/>
      <c r="N172" s="120"/>
      <c r="O172" s="120"/>
      <c r="P172" s="120"/>
      <c r="Q172" s="120"/>
    </row>
    <row r="173" spans="1:17" x14ac:dyDescent="0.3">
      <c r="A173" s="95">
        <v>39</v>
      </c>
      <c r="B173" s="95">
        <v>68</v>
      </c>
      <c r="C173" s="95">
        <v>79</v>
      </c>
      <c r="D173" s="96" t="s">
        <v>399</v>
      </c>
      <c r="F173" s="98">
        <v>298.14999999999998</v>
      </c>
      <c r="G173" s="99">
        <v>0.55100000000000005</v>
      </c>
      <c r="H173" s="99">
        <v>2.1999999999999999E-2</v>
      </c>
      <c r="I173" s="99">
        <v>0.129</v>
      </c>
      <c r="J173" s="99">
        <v>0.157</v>
      </c>
      <c r="K173" s="120"/>
      <c r="L173" s="120"/>
      <c r="M173" s="120"/>
      <c r="N173" s="120"/>
      <c r="O173" s="120"/>
      <c r="P173" s="120"/>
      <c r="Q173" s="120"/>
    </row>
    <row r="174" spans="1:17" x14ac:dyDescent="0.3">
      <c r="A174" s="95">
        <v>39</v>
      </c>
      <c r="B174" s="95">
        <v>68</v>
      </c>
      <c r="C174" s="95">
        <v>79</v>
      </c>
      <c r="D174" s="96" t="s">
        <v>399</v>
      </c>
      <c r="F174" s="98">
        <v>298.14999999999998</v>
      </c>
      <c r="G174" s="99">
        <v>0.60099999999999998</v>
      </c>
      <c r="H174" s="99">
        <v>1.4E-2</v>
      </c>
      <c r="I174" s="99">
        <v>0.111</v>
      </c>
      <c r="J174" s="99">
        <v>0.17399999999999999</v>
      </c>
      <c r="K174" s="120"/>
      <c r="L174" s="120"/>
      <c r="M174" s="120"/>
      <c r="N174" s="120"/>
      <c r="O174" s="120"/>
      <c r="P174" s="120"/>
      <c r="Q174" s="120"/>
    </row>
    <row r="175" spans="1:17" x14ac:dyDescent="0.3">
      <c r="A175" s="95">
        <v>39</v>
      </c>
      <c r="B175" s="95">
        <v>68</v>
      </c>
      <c r="C175" s="95">
        <v>79</v>
      </c>
      <c r="D175" s="96" t="s">
        <v>399</v>
      </c>
      <c r="F175" s="98">
        <v>298.14999999999998</v>
      </c>
      <c r="G175" s="99">
        <v>0.627</v>
      </c>
      <c r="H175" s="99">
        <v>1.2E-2</v>
      </c>
      <c r="I175" s="99">
        <v>0.10100000000000001</v>
      </c>
      <c r="J175" s="99">
        <v>0.187</v>
      </c>
      <c r="K175" s="120"/>
      <c r="L175" s="120"/>
      <c r="M175" s="120"/>
      <c r="N175" s="120"/>
      <c r="O175" s="120"/>
      <c r="P175" s="120"/>
      <c r="Q175" s="120"/>
    </row>
    <row r="176" spans="1:17" x14ac:dyDescent="0.3">
      <c r="A176" s="95">
        <v>39</v>
      </c>
      <c r="B176" s="95">
        <v>68</v>
      </c>
      <c r="C176" s="95">
        <v>79</v>
      </c>
      <c r="D176" s="96" t="s">
        <v>399</v>
      </c>
      <c r="F176" s="98">
        <v>298.14999999999998</v>
      </c>
      <c r="G176" s="99">
        <v>0.65900000000000003</v>
      </c>
      <c r="H176" s="99">
        <v>8.9999999999999993E-3</v>
      </c>
      <c r="I176" s="99">
        <v>9.4E-2</v>
      </c>
      <c r="J176" s="99">
        <v>0.19900000000000001</v>
      </c>
      <c r="K176" s="120"/>
      <c r="L176" s="120"/>
      <c r="M176" s="120"/>
      <c r="N176" s="120"/>
      <c r="O176" s="120"/>
      <c r="P176" s="120"/>
      <c r="Q176" s="120"/>
    </row>
    <row r="177" spans="1:17" x14ac:dyDescent="0.3">
      <c r="A177" s="95">
        <v>39</v>
      </c>
      <c r="B177" s="95">
        <v>70</v>
      </c>
      <c r="C177" s="95">
        <v>79</v>
      </c>
      <c r="D177" s="96" t="s">
        <v>399</v>
      </c>
      <c r="F177" s="98">
        <v>298.14999999999998</v>
      </c>
      <c r="G177" s="99">
        <v>0.48699999999999999</v>
      </c>
      <c r="H177" s="99">
        <v>2.9999999999999997E-4</v>
      </c>
      <c r="I177" s="99">
        <v>0.124</v>
      </c>
      <c r="J177" s="99">
        <v>1.9E-2</v>
      </c>
      <c r="M177" s="120"/>
      <c r="N177" s="120"/>
      <c r="O177" s="120"/>
      <c r="P177" s="120"/>
      <c r="Q177" s="120"/>
    </row>
    <row r="178" spans="1:17" x14ac:dyDescent="0.3">
      <c r="A178" s="95">
        <v>39</v>
      </c>
      <c r="B178" s="95">
        <v>70</v>
      </c>
      <c r="C178" s="95">
        <v>79</v>
      </c>
      <c r="D178" s="96" t="s">
        <v>399</v>
      </c>
      <c r="F178" s="98">
        <v>298.14999999999998</v>
      </c>
      <c r="G178" s="99">
        <v>0.496</v>
      </c>
      <c r="H178" s="99">
        <v>4.0000000000000002E-4</v>
      </c>
      <c r="I178" s="99">
        <v>0.111</v>
      </c>
      <c r="J178" s="99">
        <v>2.9000000000000001E-2</v>
      </c>
      <c r="M178" s="120"/>
      <c r="N178" s="120"/>
      <c r="O178" s="120"/>
      <c r="P178" s="120"/>
      <c r="Q178" s="120"/>
    </row>
    <row r="179" spans="1:17" x14ac:dyDescent="0.3">
      <c r="A179" s="95">
        <v>39</v>
      </c>
      <c r="B179" s="95">
        <v>70</v>
      </c>
      <c r="C179" s="95">
        <v>79</v>
      </c>
      <c r="D179" s="96" t="s">
        <v>399</v>
      </c>
      <c r="F179" s="98">
        <v>298.14999999999998</v>
      </c>
      <c r="G179" s="99">
        <v>0.5</v>
      </c>
      <c r="H179" s="99">
        <v>2.9999999999999997E-4</v>
      </c>
      <c r="I179" s="99">
        <v>0.114</v>
      </c>
      <c r="J179" s="99">
        <v>0.04</v>
      </c>
      <c r="M179" s="120"/>
      <c r="N179" s="120"/>
      <c r="O179" s="120"/>
      <c r="P179" s="120"/>
      <c r="Q179" s="120"/>
    </row>
    <row r="180" spans="1:17" x14ac:dyDescent="0.3">
      <c r="A180" s="95">
        <v>39</v>
      </c>
      <c r="B180" s="95">
        <v>70</v>
      </c>
      <c r="C180" s="95">
        <v>79</v>
      </c>
      <c r="D180" s="96" t="s">
        <v>399</v>
      </c>
      <c r="F180" s="98">
        <v>298.14999999999998</v>
      </c>
      <c r="G180" s="99">
        <v>0.505</v>
      </c>
      <c r="H180" s="99">
        <v>5.0000000000000001E-4</v>
      </c>
      <c r="I180" s="99">
        <v>8.2000000000000003E-2</v>
      </c>
      <c r="J180" s="99">
        <v>5.8999999999999997E-2</v>
      </c>
      <c r="M180" s="120"/>
      <c r="N180" s="120"/>
      <c r="O180" s="120"/>
      <c r="P180" s="120"/>
      <c r="Q180" s="120"/>
    </row>
    <row r="181" spans="1:17" x14ac:dyDescent="0.3">
      <c r="A181" s="95">
        <v>39</v>
      </c>
      <c r="B181" s="95">
        <v>69</v>
      </c>
      <c r="C181" s="95">
        <v>79</v>
      </c>
      <c r="D181" s="96" t="s">
        <v>399</v>
      </c>
      <c r="F181" s="98">
        <v>298.14999999999998</v>
      </c>
      <c r="G181" s="99">
        <v>0.60599999999999998</v>
      </c>
      <c r="H181" s="99">
        <v>6.0000000000000001E-3</v>
      </c>
      <c r="I181" s="99">
        <v>0.182</v>
      </c>
      <c r="J181" s="99">
        <v>6.3E-2</v>
      </c>
      <c r="M181" s="120"/>
      <c r="N181" s="120"/>
      <c r="O181" s="120"/>
      <c r="P181" s="120"/>
      <c r="Q181" s="120"/>
    </row>
    <row r="182" spans="1:17" x14ac:dyDescent="0.3">
      <c r="A182" s="95">
        <v>39</v>
      </c>
      <c r="B182" s="95">
        <v>69</v>
      </c>
      <c r="C182" s="95">
        <v>79</v>
      </c>
      <c r="D182" s="96" t="s">
        <v>399</v>
      </c>
      <c r="F182" s="98">
        <v>298.14999999999998</v>
      </c>
      <c r="G182" s="99">
        <v>0.623</v>
      </c>
      <c r="H182" s="99">
        <v>5.0000000000000001E-3</v>
      </c>
      <c r="I182" s="99">
        <v>0.17699999999999999</v>
      </c>
      <c r="J182" s="99">
        <v>6.7000000000000004E-2</v>
      </c>
      <c r="M182" s="120"/>
      <c r="N182" s="120"/>
      <c r="O182" s="120"/>
      <c r="P182" s="120"/>
      <c r="Q182" s="120"/>
    </row>
    <row r="183" spans="1:17" x14ac:dyDescent="0.3">
      <c r="A183" s="95">
        <v>39</v>
      </c>
      <c r="B183" s="95">
        <v>69</v>
      </c>
      <c r="C183" s="95">
        <v>79</v>
      </c>
      <c r="D183" s="96" t="s">
        <v>399</v>
      </c>
      <c r="F183" s="98">
        <v>298.14999999999998</v>
      </c>
      <c r="G183" s="99">
        <v>0.65900000000000003</v>
      </c>
      <c r="H183" s="99">
        <v>4.0000000000000001E-3</v>
      </c>
      <c r="I183" s="99">
        <v>0.13</v>
      </c>
      <c r="J183" s="99">
        <v>9.0999999999999998E-2</v>
      </c>
      <c r="M183" s="120"/>
      <c r="N183" s="120"/>
      <c r="O183" s="120"/>
      <c r="P183" s="120"/>
      <c r="Q183" s="120"/>
    </row>
    <row r="184" spans="1:17" x14ac:dyDescent="0.3">
      <c r="A184" s="95">
        <v>39</v>
      </c>
      <c r="B184" s="95">
        <v>69</v>
      </c>
      <c r="C184" s="95">
        <v>79</v>
      </c>
      <c r="D184" s="96" t="s">
        <v>399</v>
      </c>
      <c r="F184" s="98">
        <v>298.14999999999998</v>
      </c>
      <c r="G184" s="99">
        <v>0.68200000000000005</v>
      </c>
      <c r="H184" s="99">
        <v>3.0000000000000001E-3</v>
      </c>
      <c r="I184" s="99">
        <v>0.11799999999999999</v>
      </c>
      <c r="J184" s="99">
        <v>0.10299999999999999</v>
      </c>
      <c r="M184" s="120"/>
      <c r="N184" s="120"/>
      <c r="O184" s="120"/>
      <c r="P184" s="120"/>
      <c r="Q184" s="120"/>
    </row>
    <row r="185" spans="1:17" x14ac:dyDescent="0.3">
      <c r="A185" s="95">
        <v>40</v>
      </c>
      <c r="B185" s="95">
        <v>35</v>
      </c>
      <c r="C185" s="95">
        <v>1</v>
      </c>
      <c r="D185" s="96" t="s">
        <v>398</v>
      </c>
      <c r="E185" s="99"/>
      <c r="F185" s="98">
        <f t="shared" ref="F185:F200" si="1">273.15+22</f>
        <v>295.14999999999998</v>
      </c>
      <c r="G185" s="99">
        <v>5.3</v>
      </c>
      <c r="H185" s="99">
        <v>24.24</v>
      </c>
      <c r="I185" s="99">
        <v>13.44</v>
      </c>
      <c r="J185" s="99">
        <v>1.7</v>
      </c>
      <c r="K185" s="99">
        <v>12.97</v>
      </c>
      <c r="L185" s="99">
        <v>9.3699999999999992</v>
      </c>
      <c r="M185" s="120"/>
      <c r="N185" s="120"/>
      <c r="O185" s="120"/>
      <c r="P185" s="120"/>
      <c r="Q185" s="120"/>
    </row>
    <row r="186" spans="1:17" x14ac:dyDescent="0.3">
      <c r="A186" s="95">
        <v>40</v>
      </c>
      <c r="B186" s="95">
        <v>35</v>
      </c>
      <c r="C186" s="95">
        <v>1</v>
      </c>
      <c r="D186" s="96" t="s">
        <v>398</v>
      </c>
      <c r="E186" s="99"/>
      <c r="F186" s="98">
        <f t="shared" si="1"/>
        <v>295.14999999999998</v>
      </c>
      <c r="G186" s="99">
        <v>4.8600000000000003</v>
      </c>
      <c r="H186" s="99">
        <v>26.21</v>
      </c>
      <c r="I186" s="99">
        <v>14.1</v>
      </c>
      <c r="J186" s="99">
        <v>1.1100000000000001</v>
      </c>
      <c r="K186" s="99">
        <v>13.66</v>
      </c>
      <c r="L186" s="99">
        <v>9.48</v>
      </c>
      <c r="M186" s="120"/>
      <c r="N186" s="120"/>
      <c r="O186" s="120"/>
      <c r="P186" s="120"/>
      <c r="Q186" s="120"/>
    </row>
    <row r="187" spans="1:17" x14ac:dyDescent="0.3">
      <c r="A187" s="95">
        <v>40</v>
      </c>
      <c r="B187" s="95">
        <v>35</v>
      </c>
      <c r="C187" s="95">
        <v>1</v>
      </c>
      <c r="D187" s="96" t="s">
        <v>398</v>
      </c>
      <c r="E187" s="99"/>
      <c r="F187" s="98">
        <f t="shared" si="1"/>
        <v>295.14999999999998</v>
      </c>
      <c r="G187" s="99">
        <v>4.62</v>
      </c>
      <c r="H187" s="99">
        <v>27.28</v>
      </c>
      <c r="I187" s="99">
        <v>14.88</v>
      </c>
      <c r="J187" s="99">
        <v>0.52</v>
      </c>
      <c r="K187" s="99">
        <v>13.91</v>
      </c>
      <c r="L187" s="99">
        <v>9.75</v>
      </c>
      <c r="M187" s="120"/>
      <c r="N187" s="120"/>
      <c r="O187" s="120"/>
      <c r="P187" s="120"/>
      <c r="Q187" s="120"/>
    </row>
    <row r="188" spans="1:17" x14ac:dyDescent="0.3">
      <c r="A188" s="95">
        <v>40</v>
      </c>
      <c r="B188" s="95">
        <v>35</v>
      </c>
      <c r="C188" s="95">
        <v>1</v>
      </c>
      <c r="D188" s="96" t="s">
        <v>398</v>
      </c>
      <c r="E188" s="99"/>
      <c r="F188" s="98">
        <f t="shared" si="1"/>
        <v>295.14999999999998</v>
      </c>
      <c r="G188" s="99">
        <v>4.22</v>
      </c>
      <c r="H188" s="99">
        <v>29.07</v>
      </c>
      <c r="I188" s="99">
        <v>15.68</v>
      </c>
      <c r="J188" s="99">
        <v>7.0000000000000007E-2</v>
      </c>
      <c r="K188" s="99">
        <v>14.57</v>
      </c>
      <c r="L188" s="99">
        <v>9.9499999999999993</v>
      </c>
      <c r="M188" s="120"/>
      <c r="N188" s="120"/>
      <c r="O188" s="120"/>
      <c r="P188" s="120"/>
      <c r="Q188" s="120"/>
    </row>
    <row r="189" spans="1:17" x14ac:dyDescent="0.3">
      <c r="A189" s="95">
        <v>40</v>
      </c>
      <c r="B189" s="95">
        <v>35</v>
      </c>
      <c r="C189" s="95">
        <v>19</v>
      </c>
      <c r="D189" s="96" t="s">
        <v>398</v>
      </c>
      <c r="E189" s="99"/>
      <c r="F189" s="98">
        <f t="shared" si="1"/>
        <v>295.14999999999998</v>
      </c>
      <c r="G189" s="99">
        <v>6.05</v>
      </c>
      <c r="H189" s="99">
        <v>22.93</v>
      </c>
      <c r="I189" s="99">
        <v>14.87</v>
      </c>
      <c r="J189" s="99">
        <v>3.85</v>
      </c>
      <c r="K189" s="99">
        <v>10.46</v>
      </c>
      <c r="L189" s="99">
        <v>13.39</v>
      </c>
      <c r="M189" s="120"/>
      <c r="N189" s="120"/>
      <c r="O189" s="120"/>
      <c r="P189" s="120"/>
      <c r="Q189" s="120"/>
    </row>
    <row r="190" spans="1:17" x14ac:dyDescent="0.3">
      <c r="A190" s="95">
        <v>40</v>
      </c>
      <c r="B190" s="95">
        <v>35</v>
      </c>
      <c r="C190" s="95">
        <v>19</v>
      </c>
      <c r="D190" s="96" t="s">
        <v>398</v>
      </c>
      <c r="E190" s="99"/>
      <c r="F190" s="98">
        <f t="shared" si="1"/>
        <v>295.14999999999998</v>
      </c>
      <c r="G190" s="99">
        <v>4.54</v>
      </c>
      <c r="H190" s="99">
        <v>29.14</v>
      </c>
      <c r="I190" s="99">
        <v>17.16</v>
      </c>
      <c r="J190" s="99">
        <v>1.82</v>
      </c>
      <c r="K190" s="99">
        <v>10.85</v>
      </c>
      <c r="L190" s="99">
        <v>15.48</v>
      </c>
      <c r="M190" s="120"/>
      <c r="N190" s="120"/>
      <c r="O190" s="120"/>
      <c r="P190" s="120"/>
      <c r="Q190" s="120"/>
    </row>
    <row r="191" spans="1:17" x14ac:dyDescent="0.3">
      <c r="A191" s="95">
        <v>40</v>
      </c>
      <c r="B191" s="95">
        <v>35</v>
      </c>
      <c r="C191" s="95">
        <v>19</v>
      </c>
      <c r="D191" s="96" t="s">
        <v>398</v>
      </c>
      <c r="E191" s="99"/>
      <c r="F191" s="98">
        <f t="shared" si="1"/>
        <v>295.14999999999998</v>
      </c>
      <c r="G191" s="99">
        <v>3.08</v>
      </c>
      <c r="H191" s="99">
        <v>36.4</v>
      </c>
      <c r="I191" s="99">
        <v>19.87</v>
      </c>
      <c r="J191" s="99">
        <v>0.18</v>
      </c>
      <c r="K191" s="99">
        <v>11.15</v>
      </c>
      <c r="L191" s="99">
        <v>16.91</v>
      </c>
      <c r="M191" s="120"/>
      <c r="N191" s="120"/>
      <c r="O191" s="120"/>
      <c r="P191" s="120"/>
      <c r="Q191" s="120"/>
    </row>
    <row r="192" spans="1:17" x14ac:dyDescent="0.3">
      <c r="A192" s="95">
        <v>40</v>
      </c>
      <c r="B192" s="95">
        <v>35</v>
      </c>
      <c r="C192" s="95">
        <v>19</v>
      </c>
      <c r="D192" s="96" t="s">
        <v>398</v>
      </c>
      <c r="E192" s="99"/>
      <c r="F192" s="98">
        <f t="shared" si="1"/>
        <v>295.14999999999998</v>
      </c>
      <c r="G192" s="99">
        <v>1.37</v>
      </c>
      <c r="H192" s="99">
        <v>46.44</v>
      </c>
      <c r="I192" s="99">
        <v>24.27</v>
      </c>
      <c r="J192" s="99">
        <v>0.05</v>
      </c>
      <c r="K192" s="99">
        <v>11.47</v>
      </c>
      <c r="L192" s="99">
        <v>18.29</v>
      </c>
      <c r="M192" s="120"/>
      <c r="N192" s="120"/>
      <c r="O192" s="120"/>
      <c r="P192" s="120"/>
      <c r="Q192" s="120"/>
    </row>
    <row r="193" spans="1:17" x14ac:dyDescent="0.3">
      <c r="A193" s="95">
        <v>40</v>
      </c>
      <c r="B193" s="95">
        <v>35</v>
      </c>
      <c r="C193" s="95">
        <v>29</v>
      </c>
      <c r="D193" s="96" t="s">
        <v>398</v>
      </c>
      <c r="E193" s="99"/>
      <c r="F193" s="98">
        <f t="shared" si="1"/>
        <v>295.14999999999998</v>
      </c>
      <c r="G193" s="99">
        <v>6.01</v>
      </c>
      <c r="H193" s="99">
        <v>17.53</v>
      </c>
      <c r="I193" s="99">
        <v>11.47</v>
      </c>
      <c r="J193" s="99">
        <v>3.08</v>
      </c>
      <c r="K193" s="99">
        <v>9.5</v>
      </c>
      <c r="L193" s="99">
        <v>8.3000000000000007</v>
      </c>
      <c r="M193" s="120"/>
      <c r="N193" s="120"/>
      <c r="O193" s="120"/>
      <c r="P193" s="120"/>
      <c r="Q193" s="120"/>
    </row>
    <row r="194" spans="1:17" x14ac:dyDescent="0.3">
      <c r="A194" s="95">
        <v>40</v>
      </c>
      <c r="B194" s="95">
        <v>35</v>
      </c>
      <c r="C194" s="95">
        <v>29</v>
      </c>
      <c r="D194" s="96" t="s">
        <v>398</v>
      </c>
      <c r="E194" s="99"/>
      <c r="F194" s="98">
        <f t="shared" si="1"/>
        <v>295.14999999999998</v>
      </c>
      <c r="G194" s="99">
        <v>4.7</v>
      </c>
      <c r="H194" s="99">
        <v>24.02</v>
      </c>
      <c r="I194" s="99">
        <v>13.34</v>
      </c>
      <c r="J194" s="99">
        <v>1.24</v>
      </c>
      <c r="K194" s="99">
        <v>10.02</v>
      </c>
      <c r="L194" s="99">
        <v>10</v>
      </c>
      <c r="M194" s="120"/>
      <c r="N194" s="120"/>
      <c r="O194" s="120"/>
      <c r="P194" s="120"/>
      <c r="Q194" s="120"/>
    </row>
    <row r="195" spans="1:17" x14ac:dyDescent="0.3">
      <c r="A195" s="95">
        <v>40</v>
      </c>
      <c r="B195" s="95">
        <v>35</v>
      </c>
      <c r="C195" s="95">
        <v>29</v>
      </c>
      <c r="D195" s="96" t="s">
        <v>398</v>
      </c>
      <c r="E195" s="99"/>
      <c r="F195" s="98">
        <f t="shared" si="1"/>
        <v>295.14999999999998</v>
      </c>
      <c r="G195" s="99">
        <v>4.22</v>
      </c>
      <c r="H195" s="99">
        <v>26.71</v>
      </c>
      <c r="I195" s="99">
        <v>13.92</v>
      </c>
      <c r="J195" s="99">
        <v>0.91</v>
      </c>
      <c r="K195" s="99">
        <v>10.31</v>
      </c>
      <c r="L195" s="99">
        <v>10.5</v>
      </c>
      <c r="M195" s="120"/>
      <c r="N195" s="120"/>
      <c r="O195" s="120"/>
      <c r="P195" s="120"/>
      <c r="Q195" s="120"/>
    </row>
    <row r="196" spans="1:17" x14ac:dyDescent="0.3">
      <c r="A196" s="95">
        <v>40</v>
      </c>
      <c r="B196" s="95">
        <v>35</v>
      </c>
      <c r="C196" s="95">
        <v>29</v>
      </c>
      <c r="D196" s="96" t="s">
        <v>398</v>
      </c>
      <c r="E196" s="99"/>
      <c r="F196" s="98">
        <f t="shared" si="1"/>
        <v>295.14999999999998</v>
      </c>
      <c r="G196" s="99">
        <v>3.51</v>
      </c>
      <c r="H196" s="99">
        <v>30.86</v>
      </c>
      <c r="I196" s="99">
        <v>14.68</v>
      </c>
      <c r="J196" s="99">
        <v>0.48</v>
      </c>
      <c r="K196" s="99">
        <v>10.65</v>
      </c>
      <c r="L196" s="99">
        <v>11.45</v>
      </c>
      <c r="M196" s="120"/>
      <c r="N196" s="120"/>
      <c r="O196" s="120"/>
      <c r="P196" s="120"/>
      <c r="Q196" s="120"/>
    </row>
    <row r="197" spans="1:17" x14ac:dyDescent="0.3">
      <c r="A197" s="95">
        <v>40</v>
      </c>
      <c r="B197" s="95">
        <v>35</v>
      </c>
      <c r="C197" s="95">
        <v>46</v>
      </c>
      <c r="D197" s="96" t="s">
        <v>398</v>
      </c>
      <c r="E197" s="99"/>
      <c r="F197" s="98">
        <f t="shared" si="1"/>
        <v>295.14999999999998</v>
      </c>
      <c r="G197" s="99">
        <v>7.24</v>
      </c>
      <c r="H197" s="99">
        <v>28.63</v>
      </c>
      <c r="I197" s="99">
        <v>19.98</v>
      </c>
      <c r="J197" s="99">
        <v>7.32</v>
      </c>
      <c r="K197" s="99">
        <v>12.17</v>
      </c>
      <c r="L197" s="99">
        <v>19.5</v>
      </c>
      <c r="M197" s="120"/>
      <c r="N197" s="120"/>
      <c r="O197" s="120"/>
      <c r="P197" s="120"/>
      <c r="Q197" s="120"/>
    </row>
    <row r="198" spans="1:17" x14ac:dyDescent="0.3">
      <c r="A198" s="95">
        <v>40</v>
      </c>
      <c r="B198" s="95">
        <v>35</v>
      </c>
      <c r="C198" s="95">
        <v>46</v>
      </c>
      <c r="D198" s="96" t="s">
        <v>398</v>
      </c>
      <c r="E198" s="99"/>
      <c r="F198" s="98">
        <f t="shared" si="1"/>
        <v>295.14999999999998</v>
      </c>
      <c r="G198" s="99">
        <v>6.93</v>
      </c>
      <c r="H198" s="99">
        <v>29.43</v>
      </c>
      <c r="I198" s="99">
        <v>19.88</v>
      </c>
      <c r="J198" s="99">
        <v>7.42</v>
      </c>
      <c r="K198" s="99">
        <v>12.18</v>
      </c>
      <c r="L198" s="99">
        <v>20</v>
      </c>
      <c r="M198" s="120"/>
      <c r="N198" s="120"/>
      <c r="O198" s="120"/>
      <c r="P198" s="120"/>
      <c r="Q198" s="120"/>
    </row>
    <row r="199" spans="1:17" x14ac:dyDescent="0.3">
      <c r="A199" s="95">
        <v>40</v>
      </c>
      <c r="B199" s="95">
        <v>35</v>
      </c>
      <c r="C199" s="95">
        <v>46</v>
      </c>
      <c r="D199" s="96" t="s">
        <v>398</v>
      </c>
      <c r="E199" s="99"/>
      <c r="F199" s="98">
        <f t="shared" si="1"/>
        <v>295.14999999999998</v>
      </c>
      <c r="G199" s="99">
        <v>5.78</v>
      </c>
      <c r="H199" s="99">
        <v>32.53</v>
      </c>
      <c r="I199" s="99">
        <v>21.8</v>
      </c>
      <c r="J199" s="99">
        <v>5.61</v>
      </c>
      <c r="K199" s="99">
        <v>12.85</v>
      </c>
      <c r="L199" s="99">
        <v>20.62</v>
      </c>
      <c r="M199" s="120"/>
      <c r="N199" s="120"/>
      <c r="O199" s="120"/>
      <c r="P199" s="120"/>
      <c r="Q199" s="120"/>
    </row>
    <row r="200" spans="1:17" x14ac:dyDescent="0.3">
      <c r="A200" s="95">
        <v>40</v>
      </c>
      <c r="B200" s="95">
        <v>35</v>
      </c>
      <c r="C200" s="95">
        <v>46</v>
      </c>
      <c r="D200" s="96" t="s">
        <v>398</v>
      </c>
      <c r="E200" s="99"/>
      <c r="F200" s="98">
        <f t="shared" si="1"/>
        <v>295.14999999999998</v>
      </c>
      <c r="G200" s="99">
        <v>5.23</v>
      </c>
      <c r="H200" s="99">
        <v>43.1</v>
      </c>
      <c r="I200" s="99">
        <v>22.68</v>
      </c>
      <c r="J200" s="99">
        <v>4.87</v>
      </c>
      <c r="K200" s="99">
        <v>12.17</v>
      </c>
      <c r="L200" s="99">
        <v>19.5</v>
      </c>
      <c r="M200" s="120"/>
      <c r="N200" s="120"/>
      <c r="O200" s="120"/>
      <c r="P200" s="120"/>
      <c r="Q200" s="120"/>
    </row>
    <row r="201" spans="1:17" x14ac:dyDescent="0.3">
      <c r="A201" s="95">
        <v>41</v>
      </c>
      <c r="B201" s="95">
        <v>47</v>
      </c>
      <c r="C201" s="95">
        <v>6</v>
      </c>
      <c r="D201" s="96" t="s">
        <v>399</v>
      </c>
      <c r="F201" s="98">
        <v>288.14999999999998</v>
      </c>
      <c r="G201" s="99">
        <v>42.83</v>
      </c>
      <c r="H201" s="99">
        <v>7.02</v>
      </c>
      <c r="I201" s="99">
        <v>4.54</v>
      </c>
      <c r="J201" s="99">
        <v>50.93</v>
      </c>
      <c r="M201" s="120"/>
      <c r="N201" s="120"/>
      <c r="O201" s="120"/>
      <c r="P201" s="120"/>
      <c r="Q201" s="120"/>
    </row>
    <row r="202" spans="1:17" x14ac:dyDescent="0.3">
      <c r="A202" s="95">
        <v>41</v>
      </c>
      <c r="B202" s="95">
        <v>47</v>
      </c>
      <c r="C202" s="95">
        <v>6</v>
      </c>
      <c r="D202" s="96" t="s">
        <v>399</v>
      </c>
      <c r="F202" s="98">
        <v>288.14999999999998</v>
      </c>
      <c r="G202" s="99">
        <v>42.54</v>
      </c>
      <c r="H202" s="99">
        <v>8.23</v>
      </c>
      <c r="I202" s="99">
        <v>4.88</v>
      </c>
      <c r="J202" s="99">
        <v>50.52</v>
      </c>
      <c r="M202" s="120"/>
      <c r="N202" s="120"/>
      <c r="O202" s="120"/>
      <c r="P202" s="120"/>
      <c r="Q202" s="120"/>
    </row>
    <row r="203" spans="1:17" x14ac:dyDescent="0.3">
      <c r="A203" s="95">
        <v>41</v>
      </c>
      <c r="B203" s="95">
        <v>47</v>
      </c>
      <c r="C203" s="95">
        <v>6</v>
      </c>
      <c r="D203" s="96" t="s">
        <v>399</v>
      </c>
      <c r="F203" s="98">
        <v>288.14999999999998</v>
      </c>
      <c r="G203" s="99">
        <v>40.01</v>
      </c>
      <c r="H203" s="99">
        <v>9.3699999999999992</v>
      </c>
      <c r="I203" s="99">
        <v>5.76</v>
      </c>
      <c r="J203" s="99">
        <v>49.27</v>
      </c>
      <c r="M203" s="120"/>
      <c r="N203" s="120"/>
      <c r="O203" s="120"/>
      <c r="P203" s="120"/>
      <c r="Q203" s="120"/>
    </row>
    <row r="204" spans="1:17" x14ac:dyDescent="0.3">
      <c r="A204" s="95">
        <v>41</v>
      </c>
      <c r="B204" s="95">
        <v>47</v>
      </c>
      <c r="C204" s="95">
        <v>6</v>
      </c>
      <c r="D204" s="96" t="s">
        <v>399</v>
      </c>
      <c r="F204" s="98">
        <v>288.14999999999998</v>
      </c>
      <c r="G204" s="99">
        <v>43.3</v>
      </c>
      <c r="H204" s="99">
        <v>6.5</v>
      </c>
      <c r="I204" s="99">
        <v>4.16</v>
      </c>
      <c r="J204" s="99">
        <v>55.43</v>
      </c>
      <c r="M204" s="120"/>
      <c r="N204" s="120"/>
      <c r="O204" s="120"/>
      <c r="P204" s="120"/>
      <c r="Q204" s="120"/>
    </row>
    <row r="205" spans="1:17" x14ac:dyDescent="0.3">
      <c r="A205" s="95">
        <v>41</v>
      </c>
      <c r="B205" s="95">
        <v>47</v>
      </c>
      <c r="C205" s="95">
        <v>6</v>
      </c>
      <c r="D205" s="96" t="s">
        <v>399</v>
      </c>
      <c r="F205" s="98">
        <v>288.14999999999998</v>
      </c>
      <c r="G205" s="99">
        <v>43.27</v>
      </c>
      <c r="H205" s="99">
        <v>7.62</v>
      </c>
      <c r="I205" s="99">
        <v>4.5999999999999996</v>
      </c>
      <c r="J205" s="99">
        <v>52.4</v>
      </c>
      <c r="M205" s="120"/>
      <c r="N205" s="120"/>
      <c r="O205" s="120"/>
      <c r="P205" s="120"/>
      <c r="Q205" s="120"/>
    </row>
    <row r="206" spans="1:17" x14ac:dyDescent="0.3">
      <c r="A206" s="95">
        <v>41</v>
      </c>
      <c r="B206" s="95">
        <v>47</v>
      </c>
      <c r="C206" s="95">
        <v>6</v>
      </c>
      <c r="D206" s="96" t="s">
        <v>399</v>
      </c>
      <c r="F206" s="98">
        <v>288.14999999999998</v>
      </c>
      <c r="G206" s="99">
        <v>39.630000000000003</v>
      </c>
      <c r="H206" s="99">
        <v>8.86</v>
      </c>
      <c r="I206" s="99">
        <v>5.83</v>
      </c>
      <c r="J206" s="99">
        <v>47.32</v>
      </c>
      <c r="M206" s="120"/>
      <c r="N206" s="120"/>
      <c r="O206" s="120"/>
      <c r="P206" s="120"/>
      <c r="Q206" s="120"/>
    </row>
    <row r="207" spans="1:17" x14ac:dyDescent="0.3">
      <c r="A207" s="95">
        <v>41</v>
      </c>
      <c r="B207" s="95">
        <v>47</v>
      </c>
      <c r="C207" s="95">
        <v>6</v>
      </c>
      <c r="D207" s="96" t="s">
        <v>399</v>
      </c>
      <c r="F207" s="98">
        <v>288.14999999999998</v>
      </c>
      <c r="G207" s="99">
        <v>45.06</v>
      </c>
      <c r="H207" s="99">
        <v>6.36</v>
      </c>
      <c r="I207" s="99">
        <v>3.93</v>
      </c>
      <c r="J207" s="99">
        <v>53.85</v>
      </c>
      <c r="M207" s="120"/>
      <c r="N207" s="120"/>
      <c r="O207" s="120"/>
      <c r="P207" s="120"/>
      <c r="Q207" s="120"/>
    </row>
    <row r="208" spans="1:17" x14ac:dyDescent="0.3">
      <c r="A208" s="95">
        <v>41</v>
      </c>
      <c r="B208" s="95">
        <v>47</v>
      </c>
      <c r="C208" s="95">
        <v>6</v>
      </c>
      <c r="D208" s="96" t="s">
        <v>399</v>
      </c>
      <c r="F208" s="98">
        <v>288.14999999999998</v>
      </c>
      <c r="G208" s="99">
        <v>41.89</v>
      </c>
      <c r="H208" s="99">
        <v>7.73</v>
      </c>
      <c r="I208" s="99">
        <v>4.7</v>
      </c>
      <c r="J208" s="99">
        <v>52.2</v>
      </c>
      <c r="M208" s="120"/>
      <c r="N208" s="120"/>
      <c r="O208" s="120"/>
      <c r="P208" s="120"/>
      <c r="Q208" s="120"/>
    </row>
    <row r="209" spans="1:17" x14ac:dyDescent="0.3">
      <c r="A209" s="95">
        <v>41</v>
      </c>
      <c r="B209" s="95">
        <v>47</v>
      </c>
      <c r="C209" s="95">
        <v>6</v>
      </c>
      <c r="D209" s="96" t="s">
        <v>399</v>
      </c>
      <c r="F209" s="98">
        <v>288.14999999999998</v>
      </c>
      <c r="G209" s="99">
        <v>42.38</v>
      </c>
      <c r="H209" s="99">
        <v>6.68</v>
      </c>
      <c r="I209" s="99">
        <v>4.2</v>
      </c>
      <c r="J209" s="99">
        <v>52.98</v>
      </c>
      <c r="K209" s="120"/>
      <c r="L209" s="120"/>
      <c r="M209" s="120"/>
      <c r="N209" s="120"/>
      <c r="O209" s="120"/>
      <c r="P209" s="120"/>
      <c r="Q209" s="120"/>
    </row>
    <row r="210" spans="1:17" x14ac:dyDescent="0.3">
      <c r="A210" s="95">
        <v>41</v>
      </c>
      <c r="B210" s="95">
        <v>47</v>
      </c>
      <c r="C210" s="95">
        <v>6</v>
      </c>
      <c r="D210" s="96" t="s">
        <v>399</v>
      </c>
      <c r="F210" s="98">
        <v>288.14999999999998</v>
      </c>
      <c r="G210" s="99">
        <v>38.11</v>
      </c>
      <c r="H210" s="99">
        <v>7.27</v>
      </c>
      <c r="I210" s="99">
        <v>4.6500000000000004</v>
      </c>
      <c r="J210" s="99">
        <v>47.25</v>
      </c>
      <c r="K210" s="120"/>
      <c r="L210" s="120"/>
      <c r="M210" s="120"/>
      <c r="N210" s="120"/>
      <c r="O210" s="120"/>
      <c r="P210" s="120"/>
      <c r="Q210" s="120"/>
    </row>
    <row r="211" spans="1:17" x14ac:dyDescent="0.3">
      <c r="A211" s="95">
        <v>41</v>
      </c>
      <c r="B211" s="95">
        <v>47</v>
      </c>
      <c r="C211" s="95">
        <v>6</v>
      </c>
      <c r="D211" s="96" t="s">
        <v>399</v>
      </c>
      <c r="F211" s="98">
        <v>298.14999999999998</v>
      </c>
      <c r="G211" s="99">
        <v>42.12</v>
      </c>
      <c r="H211" s="99">
        <v>7.32</v>
      </c>
      <c r="I211" s="99">
        <v>4.7300000000000004</v>
      </c>
      <c r="J211" s="99">
        <v>50.22</v>
      </c>
      <c r="K211" s="120"/>
      <c r="L211" s="120"/>
      <c r="M211" s="120"/>
      <c r="N211" s="120"/>
      <c r="O211" s="120"/>
      <c r="P211" s="120"/>
      <c r="Q211" s="120"/>
    </row>
    <row r="212" spans="1:17" x14ac:dyDescent="0.3">
      <c r="A212" s="95">
        <v>41</v>
      </c>
      <c r="B212" s="95">
        <v>47</v>
      </c>
      <c r="C212" s="95">
        <v>6</v>
      </c>
      <c r="D212" s="96" t="s">
        <v>399</v>
      </c>
      <c r="F212" s="98">
        <v>298.14999999999998</v>
      </c>
      <c r="G212" s="99">
        <v>40.94</v>
      </c>
      <c r="H212" s="99">
        <v>7.98</v>
      </c>
      <c r="I212" s="99">
        <v>5.27</v>
      </c>
      <c r="J212" s="99">
        <v>46.96</v>
      </c>
      <c r="K212" s="120"/>
      <c r="L212" s="120"/>
      <c r="M212" s="120"/>
      <c r="N212" s="120"/>
      <c r="O212" s="120"/>
      <c r="P212" s="120"/>
      <c r="Q212" s="120"/>
    </row>
    <row r="213" spans="1:17" x14ac:dyDescent="0.3">
      <c r="A213" s="95">
        <v>41</v>
      </c>
      <c r="B213" s="95">
        <v>47</v>
      </c>
      <c r="C213" s="95">
        <v>6</v>
      </c>
      <c r="D213" s="96" t="s">
        <v>399</v>
      </c>
      <c r="F213" s="98">
        <v>298.14999999999998</v>
      </c>
      <c r="G213" s="99">
        <v>35.49</v>
      </c>
      <c r="H213" s="99">
        <v>9.1999999999999993</v>
      </c>
      <c r="I213" s="99">
        <v>6.61</v>
      </c>
      <c r="J213" s="99">
        <v>45.49</v>
      </c>
      <c r="K213" s="120"/>
      <c r="L213" s="120"/>
      <c r="M213" s="120"/>
      <c r="N213" s="120"/>
      <c r="O213" s="120"/>
      <c r="P213" s="120"/>
      <c r="Q213" s="120"/>
    </row>
    <row r="214" spans="1:17" x14ac:dyDescent="0.3">
      <c r="A214" s="95">
        <v>41</v>
      </c>
      <c r="B214" s="95">
        <v>47</v>
      </c>
      <c r="C214" s="95">
        <v>6</v>
      </c>
      <c r="D214" s="96" t="s">
        <v>399</v>
      </c>
      <c r="F214" s="98">
        <v>298.14999999999998</v>
      </c>
      <c r="G214" s="99">
        <v>42.62</v>
      </c>
      <c r="H214" s="99">
        <v>7.81</v>
      </c>
      <c r="I214" s="99">
        <v>4.46</v>
      </c>
      <c r="J214" s="99">
        <v>48.6</v>
      </c>
      <c r="K214" s="120"/>
      <c r="L214" s="120"/>
      <c r="M214" s="120"/>
      <c r="N214" s="120"/>
      <c r="O214" s="120"/>
      <c r="P214" s="120"/>
      <c r="Q214" s="120"/>
    </row>
    <row r="215" spans="1:17" x14ac:dyDescent="0.3">
      <c r="A215" s="95">
        <v>41</v>
      </c>
      <c r="B215" s="95">
        <v>47</v>
      </c>
      <c r="C215" s="95">
        <v>6</v>
      </c>
      <c r="D215" s="96" t="s">
        <v>399</v>
      </c>
      <c r="F215" s="98">
        <v>298.14999999999998</v>
      </c>
      <c r="G215" s="99">
        <v>41.37</v>
      </c>
      <c r="H215" s="99">
        <v>8.5</v>
      </c>
      <c r="I215" s="99">
        <v>5</v>
      </c>
      <c r="J215" s="99">
        <v>47.69</v>
      </c>
      <c r="K215" s="120"/>
      <c r="L215" s="120"/>
      <c r="M215" s="120"/>
      <c r="N215" s="120"/>
      <c r="O215" s="120"/>
      <c r="P215" s="120"/>
      <c r="Q215" s="120"/>
    </row>
    <row r="216" spans="1:17" x14ac:dyDescent="0.3">
      <c r="A216" s="95">
        <v>41</v>
      </c>
      <c r="B216" s="95">
        <v>47</v>
      </c>
      <c r="C216" s="95">
        <v>6</v>
      </c>
      <c r="D216" s="96" t="s">
        <v>399</v>
      </c>
      <c r="F216" s="98">
        <v>298.14999999999998</v>
      </c>
      <c r="G216" s="99">
        <v>37.18</v>
      </c>
      <c r="H216" s="99">
        <v>9.0500000000000007</v>
      </c>
      <c r="I216" s="99">
        <v>3.81</v>
      </c>
      <c r="J216" s="99">
        <v>46</v>
      </c>
      <c r="K216" s="120"/>
      <c r="L216" s="120"/>
      <c r="M216" s="120"/>
      <c r="N216" s="120"/>
      <c r="O216" s="120"/>
      <c r="P216" s="120"/>
      <c r="Q216" s="120"/>
    </row>
    <row r="217" spans="1:17" ht="18" customHeight="1" x14ac:dyDescent="0.3">
      <c r="A217" s="95">
        <v>41</v>
      </c>
      <c r="B217" s="95">
        <v>47</v>
      </c>
      <c r="C217" s="95">
        <v>6</v>
      </c>
      <c r="D217" s="96" t="s">
        <v>399</v>
      </c>
      <c r="F217" s="98">
        <v>298.14999999999998</v>
      </c>
      <c r="G217" s="99">
        <v>42.67</v>
      </c>
      <c r="H217" s="99">
        <v>6.74</v>
      </c>
      <c r="I217" s="99">
        <v>6.02</v>
      </c>
      <c r="J217" s="99">
        <v>51.8</v>
      </c>
      <c r="K217" s="120"/>
      <c r="L217" s="120"/>
      <c r="M217" s="120"/>
      <c r="N217" s="120"/>
      <c r="O217" s="120"/>
      <c r="P217" s="120"/>
      <c r="Q217" s="120"/>
    </row>
    <row r="218" spans="1:17" x14ac:dyDescent="0.3">
      <c r="A218" s="95">
        <v>41</v>
      </c>
      <c r="B218" s="95">
        <v>47</v>
      </c>
      <c r="C218" s="95">
        <v>6</v>
      </c>
      <c r="D218" s="96" t="s">
        <v>399</v>
      </c>
      <c r="F218" s="98">
        <v>298.14999999999998</v>
      </c>
      <c r="G218" s="99">
        <v>40</v>
      </c>
      <c r="H218" s="99">
        <v>8.27</v>
      </c>
      <c r="I218" s="99">
        <v>5.13</v>
      </c>
      <c r="J218" s="99">
        <v>48.39</v>
      </c>
      <c r="K218" s="120"/>
      <c r="L218" s="120"/>
      <c r="M218" s="120"/>
      <c r="N218" s="120"/>
      <c r="O218" s="120"/>
      <c r="P218" s="120"/>
      <c r="Q218" s="120"/>
    </row>
    <row r="219" spans="1:17" x14ac:dyDescent="0.3">
      <c r="A219" s="95">
        <v>41</v>
      </c>
      <c r="B219" s="95">
        <v>47</v>
      </c>
      <c r="C219" s="95">
        <v>6</v>
      </c>
      <c r="D219" s="96" t="s">
        <v>399</v>
      </c>
      <c r="F219" s="98">
        <v>298.14999999999998</v>
      </c>
      <c r="G219" s="99">
        <v>40.880000000000003</v>
      </c>
      <c r="H219" s="99">
        <v>7</v>
      </c>
      <c r="I219" s="99">
        <v>4.34</v>
      </c>
      <c r="J219" s="99">
        <v>48.56</v>
      </c>
      <c r="K219" s="120"/>
      <c r="L219" s="120"/>
      <c r="M219" s="120"/>
      <c r="N219" s="120"/>
      <c r="O219" s="120"/>
      <c r="P219" s="120"/>
      <c r="Q219" s="120"/>
    </row>
    <row r="220" spans="1:17" x14ac:dyDescent="0.3">
      <c r="A220" s="95">
        <v>41</v>
      </c>
      <c r="B220" s="95">
        <v>47</v>
      </c>
      <c r="C220" s="95">
        <v>6</v>
      </c>
      <c r="D220" s="96" t="s">
        <v>399</v>
      </c>
      <c r="F220" s="98">
        <v>298.14999999999998</v>
      </c>
      <c r="G220" s="99">
        <v>36.92</v>
      </c>
      <c r="H220" s="99">
        <v>7.9</v>
      </c>
      <c r="I220" s="99">
        <v>5.05</v>
      </c>
      <c r="J220" s="99">
        <v>45.41</v>
      </c>
      <c r="K220" s="120"/>
      <c r="L220" s="120"/>
      <c r="M220" s="120"/>
      <c r="N220" s="120"/>
      <c r="O220" s="120"/>
      <c r="P220" s="120"/>
      <c r="Q220" s="120"/>
    </row>
    <row r="221" spans="1:17" x14ac:dyDescent="0.3">
      <c r="A221" s="95">
        <v>41</v>
      </c>
      <c r="B221" s="95">
        <v>47</v>
      </c>
      <c r="C221" s="95">
        <v>6</v>
      </c>
      <c r="D221" s="96" t="s">
        <v>399</v>
      </c>
      <c r="F221" s="98">
        <v>313.14999999999998</v>
      </c>
      <c r="G221" s="99">
        <v>46.29</v>
      </c>
      <c r="H221" s="99">
        <v>7.37</v>
      </c>
      <c r="I221" s="99">
        <v>6.88</v>
      </c>
      <c r="J221" s="99">
        <v>50.41</v>
      </c>
      <c r="K221" s="120"/>
      <c r="L221" s="120"/>
      <c r="M221" s="120"/>
      <c r="N221" s="120"/>
      <c r="O221" s="120"/>
      <c r="P221" s="120"/>
      <c r="Q221" s="120"/>
    </row>
    <row r="222" spans="1:17" x14ac:dyDescent="0.3">
      <c r="A222" s="95">
        <v>41</v>
      </c>
      <c r="B222" s="95">
        <v>47</v>
      </c>
      <c r="C222" s="95">
        <v>6</v>
      </c>
      <c r="D222" s="96" t="s">
        <v>399</v>
      </c>
      <c r="F222" s="98">
        <v>313.14999999999998</v>
      </c>
      <c r="G222" s="99">
        <v>43.94</v>
      </c>
      <c r="H222" s="99">
        <v>9.18</v>
      </c>
      <c r="I222" s="99">
        <v>9.11</v>
      </c>
      <c r="J222" s="99">
        <v>46.1</v>
      </c>
      <c r="K222" s="120"/>
      <c r="L222" s="120"/>
      <c r="M222" s="120"/>
      <c r="N222" s="120"/>
      <c r="O222" s="120"/>
      <c r="P222" s="120"/>
      <c r="Q222" s="120"/>
    </row>
    <row r="223" spans="1:17" x14ac:dyDescent="0.3">
      <c r="A223" s="95">
        <v>41</v>
      </c>
      <c r="B223" s="95">
        <v>47</v>
      </c>
      <c r="C223" s="95">
        <v>6</v>
      </c>
      <c r="D223" s="96" t="s">
        <v>399</v>
      </c>
      <c r="F223" s="98">
        <v>313.14999999999998</v>
      </c>
      <c r="G223" s="99">
        <v>40.729999999999997</v>
      </c>
      <c r="H223" s="99">
        <v>10.37</v>
      </c>
      <c r="I223" s="99">
        <v>10.36</v>
      </c>
      <c r="J223" s="99">
        <v>45.75</v>
      </c>
      <c r="K223" s="120"/>
      <c r="L223" s="120"/>
      <c r="M223" s="120"/>
      <c r="N223" s="120"/>
      <c r="O223" s="120"/>
      <c r="P223" s="120"/>
      <c r="Q223" s="120"/>
    </row>
    <row r="224" spans="1:17" x14ac:dyDescent="0.3">
      <c r="A224" s="95">
        <v>41</v>
      </c>
      <c r="B224" s="95">
        <v>47</v>
      </c>
      <c r="C224" s="95">
        <v>6</v>
      </c>
      <c r="D224" s="96" t="s">
        <v>399</v>
      </c>
      <c r="F224" s="98">
        <v>313.14999999999998</v>
      </c>
      <c r="G224" s="99">
        <v>46.45</v>
      </c>
      <c r="H224" s="99">
        <v>8.33</v>
      </c>
      <c r="I224" s="99">
        <v>7.55</v>
      </c>
      <c r="J224" s="99">
        <v>48.66</v>
      </c>
      <c r="K224" s="120"/>
      <c r="L224" s="120"/>
      <c r="M224" s="120"/>
      <c r="N224" s="120"/>
      <c r="O224" s="120"/>
      <c r="P224" s="120"/>
      <c r="Q224" s="120"/>
    </row>
    <row r="225" spans="1:17" x14ac:dyDescent="0.3">
      <c r="A225" s="95">
        <v>41</v>
      </c>
      <c r="B225" s="95">
        <v>47</v>
      </c>
      <c r="C225" s="95">
        <v>6</v>
      </c>
      <c r="D225" s="96" t="s">
        <v>399</v>
      </c>
      <c r="F225" s="98">
        <v>313.14999999999998</v>
      </c>
      <c r="G225" s="99">
        <v>45.05</v>
      </c>
      <c r="H225" s="99">
        <v>9.32</v>
      </c>
      <c r="I225" s="99">
        <v>8.59</v>
      </c>
      <c r="J225" s="99">
        <v>46.53</v>
      </c>
      <c r="K225" s="120"/>
      <c r="L225" s="120"/>
      <c r="M225" s="120"/>
      <c r="N225" s="120"/>
      <c r="O225" s="120"/>
      <c r="P225" s="120"/>
      <c r="Q225" s="120"/>
    </row>
    <row r="226" spans="1:17" x14ac:dyDescent="0.3">
      <c r="A226" s="95">
        <v>41</v>
      </c>
      <c r="B226" s="95">
        <v>47</v>
      </c>
      <c r="C226" s="95">
        <v>6</v>
      </c>
      <c r="D226" s="96" t="s">
        <v>399</v>
      </c>
      <c r="F226" s="98">
        <v>313.14999999999998</v>
      </c>
      <c r="G226" s="99">
        <v>41.99</v>
      </c>
      <c r="H226" s="99">
        <v>9.23</v>
      </c>
      <c r="I226" s="99">
        <v>10.130000000000001</v>
      </c>
      <c r="J226" s="99">
        <v>44.28</v>
      </c>
      <c r="K226" s="120"/>
      <c r="L226" s="120"/>
      <c r="M226" s="120"/>
      <c r="N226" s="120"/>
      <c r="O226" s="120"/>
      <c r="P226" s="120"/>
      <c r="Q226" s="120"/>
    </row>
    <row r="227" spans="1:17" x14ac:dyDescent="0.3">
      <c r="A227" s="95">
        <v>41</v>
      </c>
      <c r="B227" s="95">
        <v>47</v>
      </c>
      <c r="C227" s="95">
        <v>6</v>
      </c>
      <c r="D227" s="96" t="s">
        <v>399</v>
      </c>
      <c r="F227" s="98">
        <v>313.14999999999998</v>
      </c>
      <c r="G227" s="99">
        <v>46.68</v>
      </c>
      <c r="H227" s="99">
        <v>7.87</v>
      </c>
      <c r="I227" s="99">
        <v>7.04</v>
      </c>
      <c r="J227" s="99">
        <v>49.57</v>
      </c>
      <c r="K227" s="120"/>
      <c r="L227" s="120"/>
      <c r="M227" s="120"/>
      <c r="N227" s="120"/>
      <c r="O227" s="120"/>
      <c r="P227" s="120"/>
      <c r="Q227" s="120"/>
    </row>
    <row r="228" spans="1:17" x14ac:dyDescent="0.3">
      <c r="A228" s="95">
        <v>41</v>
      </c>
      <c r="B228" s="95">
        <v>47</v>
      </c>
      <c r="C228" s="95">
        <v>6</v>
      </c>
      <c r="D228" s="96" t="s">
        <v>399</v>
      </c>
      <c r="F228" s="98">
        <v>313.14999999999998</v>
      </c>
      <c r="G228" s="99">
        <v>42.16</v>
      </c>
      <c r="H228" s="99">
        <v>9.9499999999999993</v>
      </c>
      <c r="I228" s="99">
        <v>6.93</v>
      </c>
      <c r="J228" s="99">
        <v>47.85</v>
      </c>
      <c r="K228" s="120"/>
      <c r="L228" s="120"/>
      <c r="M228" s="120"/>
      <c r="N228" s="120"/>
      <c r="O228" s="120"/>
      <c r="P228" s="120"/>
      <c r="Q228" s="120"/>
    </row>
    <row r="229" spans="1:17" x14ac:dyDescent="0.3">
      <c r="A229" s="95">
        <v>41</v>
      </c>
      <c r="B229" s="95">
        <v>47</v>
      </c>
      <c r="C229" s="95">
        <v>6</v>
      </c>
      <c r="D229" s="96" t="s">
        <v>399</v>
      </c>
      <c r="F229" s="98">
        <v>313.14999999999998</v>
      </c>
      <c r="G229" s="99">
        <v>44.29</v>
      </c>
      <c r="H229" s="99">
        <v>8.4</v>
      </c>
      <c r="I229" s="99">
        <v>7.09</v>
      </c>
      <c r="J229" s="99">
        <v>49.28</v>
      </c>
      <c r="K229" s="120"/>
      <c r="L229" s="120"/>
      <c r="M229" s="120"/>
      <c r="N229" s="120"/>
      <c r="O229" s="120"/>
      <c r="P229" s="120"/>
      <c r="Q229" s="120"/>
    </row>
    <row r="230" spans="1:17" x14ac:dyDescent="0.3">
      <c r="A230" s="95">
        <v>41</v>
      </c>
      <c r="B230" s="95">
        <v>47</v>
      </c>
      <c r="C230" s="95">
        <v>6</v>
      </c>
      <c r="D230" s="96" t="s">
        <v>399</v>
      </c>
      <c r="F230" s="98">
        <v>313.14999999999998</v>
      </c>
      <c r="G230" s="99">
        <v>42.63</v>
      </c>
      <c r="H230" s="99">
        <v>9.1</v>
      </c>
      <c r="I230" s="99">
        <v>8.92</v>
      </c>
      <c r="J230" s="99">
        <v>45.84</v>
      </c>
      <c r="K230" s="120"/>
      <c r="L230" s="120"/>
      <c r="M230" s="120"/>
      <c r="N230" s="120"/>
      <c r="O230" s="120"/>
      <c r="P230" s="120"/>
      <c r="Q230" s="120"/>
    </row>
    <row r="231" spans="1:17" x14ac:dyDescent="0.3">
      <c r="A231" s="95">
        <v>41</v>
      </c>
      <c r="B231" s="95">
        <v>47</v>
      </c>
      <c r="C231" s="95">
        <v>20</v>
      </c>
      <c r="D231" s="96" t="s">
        <v>399</v>
      </c>
      <c r="E231" s="99"/>
      <c r="F231" s="98">
        <v>288.14999999999998</v>
      </c>
      <c r="G231" s="99">
        <v>33.57</v>
      </c>
      <c r="H231" s="99">
        <v>3.23</v>
      </c>
      <c r="I231" s="99">
        <v>3.49</v>
      </c>
      <c r="J231" s="99">
        <v>24</v>
      </c>
      <c r="K231" s="120"/>
      <c r="L231" s="120"/>
      <c r="M231" s="120"/>
      <c r="N231" s="120"/>
      <c r="O231" s="120"/>
      <c r="P231" s="120"/>
      <c r="Q231" s="120"/>
    </row>
    <row r="232" spans="1:17" x14ac:dyDescent="0.3">
      <c r="A232" s="95">
        <v>41</v>
      </c>
      <c r="B232" s="95">
        <v>47</v>
      </c>
      <c r="C232" s="95">
        <v>20</v>
      </c>
      <c r="D232" s="96" t="s">
        <v>399</v>
      </c>
      <c r="E232" s="99"/>
      <c r="F232" s="98">
        <v>288.14999999999998</v>
      </c>
      <c r="G232" s="99">
        <v>30.26</v>
      </c>
      <c r="H232" s="99">
        <v>2.69</v>
      </c>
      <c r="I232" s="99">
        <v>3.39</v>
      </c>
      <c r="J232" s="99">
        <v>26.55</v>
      </c>
      <c r="K232" s="120"/>
      <c r="L232" s="120"/>
      <c r="M232" s="120"/>
      <c r="N232" s="120"/>
      <c r="O232" s="120"/>
      <c r="P232" s="120"/>
      <c r="Q232" s="120"/>
    </row>
    <row r="233" spans="1:17" x14ac:dyDescent="0.3">
      <c r="A233" s="95">
        <v>41</v>
      </c>
      <c r="B233" s="95">
        <v>47</v>
      </c>
      <c r="C233" s="95">
        <v>20</v>
      </c>
      <c r="D233" s="96" t="s">
        <v>399</v>
      </c>
      <c r="E233" s="99"/>
      <c r="F233" s="98">
        <v>288.14999999999998</v>
      </c>
      <c r="G233" s="99">
        <v>31.05</v>
      </c>
      <c r="H233" s="99">
        <v>4.1500000000000004</v>
      </c>
      <c r="I233" s="99">
        <v>5.34</v>
      </c>
      <c r="J233" s="99">
        <v>22.4</v>
      </c>
      <c r="K233" s="120"/>
      <c r="L233" s="120"/>
      <c r="M233" s="120"/>
      <c r="N233" s="120"/>
      <c r="O233" s="120"/>
      <c r="P233" s="120"/>
      <c r="Q233" s="120"/>
    </row>
    <row r="234" spans="1:17" x14ac:dyDescent="0.3">
      <c r="A234" s="95">
        <v>41</v>
      </c>
      <c r="B234" s="95">
        <v>47</v>
      </c>
      <c r="C234" s="95">
        <v>20</v>
      </c>
      <c r="D234" s="96" t="s">
        <v>399</v>
      </c>
      <c r="E234" s="99"/>
      <c r="F234" s="98">
        <v>288.14999999999998</v>
      </c>
      <c r="G234" s="99">
        <v>36.92</v>
      </c>
      <c r="H234" s="99">
        <v>2.66</v>
      </c>
      <c r="I234" s="99">
        <v>3.9</v>
      </c>
      <c r="J234" s="99">
        <v>26.25</v>
      </c>
      <c r="K234" s="120"/>
      <c r="L234" s="120"/>
      <c r="M234" s="120"/>
      <c r="N234" s="120"/>
      <c r="O234" s="120"/>
      <c r="P234" s="120"/>
      <c r="Q234" s="120"/>
    </row>
    <row r="235" spans="1:17" x14ac:dyDescent="0.3">
      <c r="A235" s="95">
        <v>41</v>
      </c>
      <c r="B235" s="95">
        <v>47</v>
      </c>
      <c r="C235" s="95">
        <v>20</v>
      </c>
      <c r="D235" s="96" t="s">
        <v>399</v>
      </c>
      <c r="E235" s="99"/>
      <c r="F235" s="98">
        <v>288.14999999999998</v>
      </c>
      <c r="G235" s="99">
        <v>33.31</v>
      </c>
      <c r="H235" s="99">
        <v>3.69</v>
      </c>
      <c r="I235" s="99">
        <v>4.2300000000000004</v>
      </c>
      <c r="J235" s="99">
        <v>22.94</v>
      </c>
      <c r="K235" s="120"/>
      <c r="L235" s="120"/>
      <c r="M235" s="120"/>
      <c r="N235" s="120"/>
      <c r="O235" s="120"/>
      <c r="P235" s="120"/>
      <c r="Q235" s="120"/>
    </row>
    <row r="236" spans="1:17" x14ac:dyDescent="0.3">
      <c r="A236" s="95">
        <v>41</v>
      </c>
      <c r="B236" s="95">
        <v>47</v>
      </c>
      <c r="C236" s="95">
        <v>20</v>
      </c>
      <c r="D236" s="96" t="s">
        <v>399</v>
      </c>
      <c r="E236" s="99"/>
      <c r="F236" s="98">
        <v>288.14999999999998</v>
      </c>
      <c r="G236" s="99">
        <v>34.43</v>
      </c>
      <c r="H236" s="99">
        <v>3.05</v>
      </c>
      <c r="I236" s="99">
        <v>3.29</v>
      </c>
      <c r="J236" s="99">
        <v>27.58</v>
      </c>
      <c r="K236" s="120"/>
      <c r="L236" s="120"/>
      <c r="M236" s="120"/>
      <c r="N236" s="120"/>
      <c r="O236" s="120"/>
      <c r="P236" s="120"/>
      <c r="Q236" s="120"/>
    </row>
    <row r="237" spans="1:17" x14ac:dyDescent="0.3">
      <c r="A237" s="95">
        <v>41</v>
      </c>
      <c r="B237" s="95">
        <v>47</v>
      </c>
      <c r="C237" s="95">
        <v>20</v>
      </c>
      <c r="D237" s="96" t="s">
        <v>399</v>
      </c>
      <c r="E237" s="99"/>
      <c r="F237" s="98">
        <v>288.14999999999998</v>
      </c>
      <c r="G237" s="99">
        <v>33.770000000000003</v>
      </c>
      <c r="H237" s="99">
        <v>3.3</v>
      </c>
      <c r="I237" s="99">
        <v>4.0999999999999996</v>
      </c>
      <c r="J237" s="99">
        <v>24.78</v>
      </c>
      <c r="K237" s="120"/>
      <c r="L237" s="120"/>
      <c r="M237" s="120"/>
      <c r="N237" s="120"/>
      <c r="O237" s="120"/>
      <c r="P237" s="120"/>
      <c r="Q237" s="120"/>
    </row>
    <row r="238" spans="1:17" x14ac:dyDescent="0.3">
      <c r="A238" s="95">
        <v>41</v>
      </c>
      <c r="B238" s="95">
        <v>47</v>
      </c>
      <c r="C238" s="95">
        <v>20</v>
      </c>
      <c r="D238" s="96" t="s">
        <v>399</v>
      </c>
      <c r="E238" s="99"/>
      <c r="F238" s="98">
        <v>288.14999999999998</v>
      </c>
      <c r="G238" s="99">
        <v>35.799999999999997</v>
      </c>
      <c r="H238" s="99">
        <v>2.57</v>
      </c>
      <c r="I238" s="99">
        <v>3.41</v>
      </c>
      <c r="J238" s="99">
        <v>24.77</v>
      </c>
      <c r="K238" s="120"/>
      <c r="L238" s="120"/>
      <c r="M238" s="120"/>
      <c r="N238" s="120"/>
      <c r="O238" s="120"/>
      <c r="P238" s="120"/>
      <c r="Q238" s="120"/>
    </row>
    <row r="239" spans="1:17" x14ac:dyDescent="0.3">
      <c r="A239" s="95">
        <v>41</v>
      </c>
      <c r="B239" s="95">
        <v>47</v>
      </c>
      <c r="C239" s="95">
        <v>20</v>
      </c>
      <c r="D239" s="96" t="s">
        <v>399</v>
      </c>
      <c r="E239" s="99"/>
      <c r="F239" s="98">
        <v>288.14999999999998</v>
      </c>
      <c r="G239" s="99">
        <v>33.31</v>
      </c>
      <c r="H239" s="99">
        <v>2.4300000000000002</v>
      </c>
      <c r="I239" s="99">
        <v>3.9</v>
      </c>
      <c r="J239" s="99">
        <v>24.94</v>
      </c>
      <c r="K239" s="120"/>
      <c r="L239" s="120"/>
      <c r="M239" s="120"/>
      <c r="N239" s="120"/>
      <c r="O239" s="120"/>
      <c r="P239" s="120"/>
      <c r="Q239" s="120"/>
    </row>
    <row r="240" spans="1:17" x14ac:dyDescent="0.3">
      <c r="A240" s="95">
        <v>41</v>
      </c>
      <c r="B240" s="95">
        <v>47</v>
      </c>
      <c r="C240" s="95">
        <v>20</v>
      </c>
      <c r="D240" s="96" t="s">
        <v>399</v>
      </c>
      <c r="E240" s="99"/>
      <c r="F240" s="98">
        <v>288.14999999999998</v>
      </c>
      <c r="G240" s="99">
        <v>34.479999999999997</v>
      </c>
      <c r="H240" s="99">
        <v>2.85</v>
      </c>
      <c r="I240" s="99">
        <v>3.71</v>
      </c>
      <c r="J240" s="99">
        <v>27.14</v>
      </c>
      <c r="K240" s="120"/>
      <c r="L240" s="120"/>
      <c r="M240" s="120"/>
      <c r="N240" s="120"/>
      <c r="O240" s="120"/>
      <c r="P240" s="120"/>
      <c r="Q240" s="120"/>
    </row>
    <row r="241" spans="1:17" x14ac:dyDescent="0.3">
      <c r="A241" s="95">
        <v>41</v>
      </c>
      <c r="B241" s="95">
        <v>47</v>
      </c>
      <c r="C241" s="95">
        <v>20</v>
      </c>
      <c r="D241" s="96" t="s">
        <v>399</v>
      </c>
      <c r="E241" s="99"/>
      <c r="F241" s="98">
        <v>298.14999999999998</v>
      </c>
      <c r="G241" s="99">
        <v>32.21</v>
      </c>
      <c r="H241" s="99">
        <v>4.03</v>
      </c>
      <c r="I241" s="99">
        <v>4.5999999999999996</v>
      </c>
      <c r="J241" s="99">
        <v>22.91</v>
      </c>
      <c r="K241" s="120"/>
      <c r="L241" s="120"/>
      <c r="M241" s="120"/>
      <c r="N241" s="120"/>
      <c r="O241" s="120"/>
      <c r="P241" s="120"/>
      <c r="Q241" s="120"/>
    </row>
    <row r="242" spans="1:17" x14ac:dyDescent="0.3">
      <c r="A242" s="95">
        <v>41</v>
      </c>
      <c r="B242" s="95">
        <v>47</v>
      </c>
      <c r="C242" s="95">
        <v>20</v>
      </c>
      <c r="D242" s="96" t="s">
        <v>399</v>
      </c>
      <c r="E242" s="99"/>
      <c r="F242" s="98">
        <v>298.14999999999998</v>
      </c>
      <c r="G242" s="99">
        <v>35.75</v>
      </c>
      <c r="H242" s="99">
        <v>3.24</v>
      </c>
      <c r="I242" s="99">
        <v>3.68</v>
      </c>
      <c r="J242" s="99">
        <v>27.91</v>
      </c>
      <c r="K242" s="120"/>
      <c r="L242" s="120"/>
      <c r="M242" s="120"/>
      <c r="N242" s="120"/>
      <c r="O242" s="120"/>
      <c r="P242" s="120"/>
      <c r="Q242" s="120"/>
    </row>
    <row r="243" spans="1:17" x14ac:dyDescent="0.3">
      <c r="A243" s="95">
        <v>41</v>
      </c>
      <c r="B243" s="95">
        <v>47</v>
      </c>
      <c r="C243" s="95">
        <v>20</v>
      </c>
      <c r="D243" s="96" t="s">
        <v>399</v>
      </c>
      <c r="E243" s="99"/>
      <c r="F243" s="98">
        <v>298.14999999999998</v>
      </c>
      <c r="G243" s="99">
        <v>29.43</v>
      </c>
      <c r="H243" s="99">
        <v>4.79</v>
      </c>
      <c r="I243" s="99">
        <v>5.65</v>
      </c>
      <c r="J243" s="99">
        <v>23.51</v>
      </c>
      <c r="K243" s="120"/>
      <c r="L243" s="120"/>
      <c r="M243" s="120"/>
      <c r="N243" s="120"/>
      <c r="O243" s="120"/>
      <c r="P243" s="120"/>
      <c r="Q243" s="120"/>
    </row>
    <row r="244" spans="1:17" x14ac:dyDescent="0.3">
      <c r="A244" s="95">
        <v>41</v>
      </c>
      <c r="B244" s="95">
        <v>47</v>
      </c>
      <c r="C244" s="95">
        <v>20</v>
      </c>
      <c r="D244" s="96" t="s">
        <v>399</v>
      </c>
      <c r="E244" s="99"/>
      <c r="F244" s="98">
        <v>298.14999999999998</v>
      </c>
      <c r="G244" s="99">
        <v>33.369999999999997</v>
      </c>
      <c r="H244" s="99">
        <v>3.75</v>
      </c>
      <c r="I244" s="99">
        <v>4.1100000000000003</v>
      </c>
      <c r="J244" s="99">
        <v>26.72</v>
      </c>
      <c r="K244" s="120"/>
      <c r="L244" s="120"/>
      <c r="M244" s="120"/>
      <c r="N244" s="120"/>
      <c r="O244" s="120"/>
      <c r="P244" s="120"/>
      <c r="Q244" s="120"/>
    </row>
    <row r="245" spans="1:17" x14ac:dyDescent="0.3">
      <c r="A245" s="95">
        <v>41</v>
      </c>
      <c r="B245" s="95">
        <v>47</v>
      </c>
      <c r="C245" s="95">
        <v>20</v>
      </c>
      <c r="D245" s="96" t="s">
        <v>399</v>
      </c>
      <c r="E245" s="99"/>
      <c r="F245" s="98">
        <v>298.14999999999998</v>
      </c>
      <c r="G245" s="99">
        <v>31.2</v>
      </c>
      <c r="H245" s="99">
        <v>4.08</v>
      </c>
      <c r="I245" s="99">
        <v>4.5599999999999996</v>
      </c>
      <c r="J245" s="99">
        <v>24.42</v>
      </c>
      <c r="K245" s="120"/>
      <c r="L245" s="120"/>
      <c r="M245" s="120"/>
      <c r="N245" s="120"/>
      <c r="O245" s="120"/>
      <c r="P245" s="120"/>
      <c r="Q245" s="120"/>
    </row>
    <row r="246" spans="1:17" x14ac:dyDescent="0.3">
      <c r="A246" s="95">
        <v>41</v>
      </c>
      <c r="B246" s="95">
        <v>47</v>
      </c>
      <c r="C246" s="95">
        <v>20</v>
      </c>
      <c r="D246" s="96" t="s">
        <v>399</v>
      </c>
      <c r="E246" s="99"/>
      <c r="F246" s="98">
        <v>298.14999999999998</v>
      </c>
      <c r="G246" s="99">
        <v>35.03</v>
      </c>
      <c r="H246" s="99">
        <v>2.94</v>
      </c>
      <c r="I246" s="99">
        <v>3.18</v>
      </c>
      <c r="J246" s="99">
        <v>26.25</v>
      </c>
      <c r="K246" s="120"/>
      <c r="L246" s="120"/>
      <c r="M246" s="120"/>
      <c r="N246" s="120"/>
      <c r="O246" s="120"/>
      <c r="P246" s="120"/>
      <c r="Q246" s="120"/>
    </row>
    <row r="247" spans="1:17" x14ac:dyDescent="0.3">
      <c r="A247" s="95">
        <v>41</v>
      </c>
      <c r="B247" s="95">
        <v>47</v>
      </c>
      <c r="C247" s="95">
        <v>20</v>
      </c>
      <c r="D247" s="96" t="s">
        <v>399</v>
      </c>
      <c r="E247" s="99"/>
      <c r="F247" s="98">
        <v>298.14999999999998</v>
      </c>
      <c r="G247" s="99">
        <v>31.58</v>
      </c>
      <c r="H247" s="99">
        <v>3.71</v>
      </c>
      <c r="I247" s="99">
        <v>4.22</v>
      </c>
      <c r="J247" s="99">
        <v>26.31</v>
      </c>
      <c r="K247" s="120"/>
      <c r="L247" s="120"/>
      <c r="M247" s="120"/>
      <c r="N247" s="120"/>
      <c r="O247" s="120"/>
      <c r="P247" s="120"/>
      <c r="Q247" s="120"/>
    </row>
    <row r="248" spans="1:17" x14ac:dyDescent="0.3">
      <c r="A248" s="95">
        <v>41</v>
      </c>
      <c r="B248" s="95">
        <v>47</v>
      </c>
      <c r="C248" s="95">
        <v>20</v>
      </c>
      <c r="D248" s="96" t="s">
        <v>399</v>
      </c>
      <c r="E248" s="99"/>
      <c r="F248" s="98">
        <v>298.14999999999998</v>
      </c>
      <c r="G248" s="99">
        <v>33.770000000000003</v>
      </c>
      <c r="H248" s="99">
        <v>3.15</v>
      </c>
      <c r="I248" s="99">
        <v>3.61</v>
      </c>
      <c r="J248" s="99">
        <v>27.27</v>
      </c>
      <c r="K248" s="120"/>
      <c r="L248" s="120"/>
      <c r="M248" s="120"/>
      <c r="N248" s="120"/>
      <c r="O248" s="120"/>
      <c r="P248" s="120"/>
      <c r="Q248" s="120"/>
    </row>
    <row r="249" spans="1:17" x14ac:dyDescent="0.3">
      <c r="A249" s="95">
        <v>41</v>
      </c>
      <c r="B249" s="95">
        <v>47</v>
      </c>
      <c r="C249" s="95">
        <v>20</v>
      </c>
      <c r="D249" s="96" t="s">
        <v>399</v>
      </c>
      <c r="E249" s="99"/>
      <c r="F249" s="98">
        <v>298.14999999999998</v>
      </c>
      <c r="G249" s="99">
        <v>31.7</v>
      </c>
      <c r="H249" s="99">
        <v>3.42</v>
      </c>
      <c r="I249" s="99">
        <v>3.94</v>
      </c>
      <c r="J249" s="99">
        <v>25.81</v>
      </c>
      <c r="K249" s="120"/>
      <c r="L249" s="120"/>
      <c r="M249" s="120"/>
      <c r="N249" s="120"/>
      <c r="O249" s="120"/>
      <c r="P249" s="120"/>
      <c r="Q249" s="120"/>
    </row>
    <row r="250" spans="1:17" x14ac:dyDescent="0.3">
      <c r="A250" s="95">
        <v>41</v>
      </c>
      <c r="B250" s="95">
        <v>47</v>
      </c>
      <c r="C250" s="95">
        <v>20</v>
      </c>
      <c r="D250" s="96" t="s">
        <v>399</v>
      </c>
      <c r="E250" s="99"/>
      <c r="F250" s="98">
        <v>298.14999999999998</v>
      </c>
      <c r="G250" s="99">
        <v>32.630000000000003</v>
      </c>
      <c r="H250" s="99">
        <v>3.25</v>
      </c>
      <c r="I250" s="99">
        <v>3.38</v>
      </c>
      <c r="J250" s="99">
        <v>25.02</v>
      </c>
      <c r="K250" s="120"/>
      <c r="L250" s="120"/>
      <c r="M250" s="120"/>
      <c r="N250" s="120"/>
      <c r="O250" s="120"/>
      <c r="P250" s="120"/>
      <c r="Q250" s="120"/>
    </row>
    <row r="251" spans="1:17" x14ac:dyDescent="0.3">
      <c r="A251" s="95">
        <v>41</v>
      </c>
      <c r="B251" s="95">
        <v>47</v>
      </c>
      <c r="C251" s="95">
        <v>20</v>
      </c>
      <c r="D251" s="96" t="s">
        <v>399</v>
      </c>
      <c r="E251" s="99"/>
      <c r="F251" s="98">
        <v>313.14999999999998</v>
      </c>
      <c r="G251" s="99">
        <v>34.71</v>
      </c>
      <c r="H251" s="99">
        <v>3.99</v>
      </c>
      <c r="I251" s="99">
        <v>4.5999999999999996</v>
      </c>
      <c r="J251" s="99">
        <v>22.55</v>
      </c>
      <c r="K251" s="120"/>
      <c r="L251" s="120"/>
      <c r="M251" s="120"/>
      <c r="N251" s="120"/>
      <c r="O251" s="120"/>
      <c r="P251" s="120"/>
      <c r="Q251" s="120"/>
    </row>
    <row r="252" spans="1:17" x14ac:dyDescent="0.3">
      <c r="A252" s="95">
        <v>41</v>
      </c>
      <c r="B252" s="95">
        <v>47</v>
      </c>
      <c r="C252" s="95">
        <v>20</v>
      </c>
      <c r="D252" s="96" t="s">
        <v>399</v>
      </c>
      <c r="E252" s="99"/>
      <c r="F252" s="98">
        <v>313.14999999999998</v>
      </c>
      <c r="G252" s="99">
        <v>35.39</v>
      </c>
      <c r="H252" s="99">
        <v>3.93</v>
      </c>
      <c r="I252" s="99">
        <v>4.6100000000000003</v>
      </c>
      <c r="J252" s="99">
        <v>23.92</v>
      </c>
      <c r="K252" s="120"/>
      <c r="L252" s="120"/>
      <c r="M252" s="120"/>
      <c r="N252" s="120"/>
      <c r="O252" s="120"/>
      <c r="P252" s="120"/>
      <c r="Q252" s="120"/>
    </row>
    <row r="253" spans="1:17" x14ac:dyDescent="0.3">
      <c r="A253" s="95">
        <v>41</v>
      </c>
      <c r="B253" s="95">
        <v>47</v>
      </c>
      <c r="C253" s="95">
        <v>20</v>
      </c>
      <c r="D253" s="96" t="s">
        <v>399</v>
      </c>
      <c r="E253" s="99"/>
      <c r="F253" s="98">
        <v>313.14999999999998</v>
      </c>
      <c r="G253" s="99">
        <v>33.28</v>
      </c>
      <c r="H253" s="99">
        <v>3.78</v>
      </c>
      <c r="I253" s="99">
        <v>4.95</v>
      </c>
      <c r="J253" s="99">
        <v>25.9</v>
      </c>
      <c r="K253" s="120"/>
      <c r="L253" s="120"/>
      <c r="M253" s="120"/>
      <c r="N253" s="120"/>
      <c r="O253" s="120"/>
      <c r="P253" s="120"/>
      <c r="Q253" s="120"/>
    </row>
    <row r="254" spans="1:17" x14ac:dyDescent="0.3">
      <c r="A254" s="95">
        <v>41</v>
      </c>
      <c r="B254" s="95">
        <v>47</v>
      </c>
      <c r="C254" s="95">
        <v>20</v>
      </c>
      <c r="D254" s="96" t="s">
        <v>399</v>
      </c>
      <c r="E254" s="99"/>
      <c r="F254" s="98">
        <v>313.14999999999998</v>
      </c>
      <c r="G254" s="99">
        <v>33.83</v>
      </c>
      <c r="H254" s="99">
        <v>4.0199999999999996</v>
      </c>
      <c r="I254" s="99">
        <v>4.67</v>
      </c>
      <c r="J254" s="99">
        <v>24.37</v>
      </c>
      <c r="K254" s="120"/>
      <c r="L254" s="120"/>
      <c r="M254" s="120"/>
      <c r="N254" s="120"/>
      <c r="O254" s="120"/>
      <c r="P254" s="120"/>
      <c r="Q254" s="120"/>
    </row>
    <row r="255" spans="1:17" x14ac:dyDescent="0.3">
      <c r="A255" s="95">
        <v>41</v>
      </c>
      <c r="B255" s="95">
        <v>47</v>
      </c>
      <c r="C255" s="95">
        <v>20</v>
      </c>
      <c r="D255" s="96" t="s">
        <v>399</v>
      </c>
      <c r="E255" s="99"/>
      <c r="F255" s="98">
        <v>313.14999999999998</v>
      </c>
      <c r="G255" s="99">
        <v>35.85</v>
      </c>
      <c r="H255" s="99">
        <v>4.25</v>
      </c>
      <c r="I255" s="99">
        <v>3.96</v>
      </c>
      <c r="J255" s="99">
        <v>20.399999999999999</v>
      </c>
      <c r="K255" s="120"/>
      <c r="L255" s="120"/>
      <c r="M255" s="120"/>
      <c r="N255" s="120"/>
      <c r="O255" s="120"/>
      <c r="P255" s="120"/>
      <c r="Q255" s="120"/>
    </row>
    <row r="256" spans="1:17" x14ac:dyDescent="0.3">
      <c r="A256" s="95">
        <v>41</v>
      </c>
      <c r="B256" s="95">
        <v>47</v>
      </c>
      <c r="C256" s="95">
        <v>20</v>
      </c>
      <c r="D256" s="96" t="s">
        <v>399</v>
      </c>
      <c r="E256" s="99"/>
      <c r="F256" s="98">
        <v>313.14999999999998</v>
      </c>
      <c r="G256" s="99">
        <v>33.39</v>
      </c>
      <c r="H256" s="99">
        <v>4.12</v>
      </c>
      <c r="I256" s="99">
        <v>4.47</v>
      </c>
      <c r="J256" s="99">
        <v>22.56</v>
      </c>
      <c r="K256" s="120"/>
      <c r="L256" s="120"/>
      <c r="M256" s="120"/>
      <c r="N256" s="120"/>
      <c r="O256" s="120"/>
      <c r="P256" s="120"/>
      <c r="Q256" s="120"/>
    </row>
    <row r="257" spans="1:17" x14ac:dyDescent="0.3">
      <c r="A257" s="95">
        <v>41</v>
      </c>
      <c r="B257" s="95">
        <v>47</v>
      </c>
      <c r="C257" s="95">
        <v>20</v>
      </c>
      <c r="D257" s="96" t="s">
        <v>399</v>
      </c>
      <c r="E257" s="99"/>
      <c r="F257" s="98">
        <v>313.14999999999998</v>
      </c>
      <c r="G257" s="99">
        <v>35.22</v>
      </c>
      <c r="H257" s="99">
        <v>4.4000000000000004</v>
      </c>
      <c r="I257" s="99">
        <v>4.13</v>
      </c>
      <c r="J257" s="99">
        <v>20.84</v>
      </c>
    </row>
    <row r="258" spans="1:17" x14ac:dyDescent="0.3">
      <c r="A258" s="95">
        <v>41</v>
      </c>
      <c r="B258" s="95">
        <v>47</v>
      </c>
      <c r="C258" s="95">
        <v>30</v>
      </c>
      <c r="D258" s="96" t="s">
        <v>399</v>
      </c>
      <c r="E258" s="99"/>
      <c r="F258" s="98">
        <v>288.14999999999998</v>
      </c>
      <c r="G258" s="99">
        <v>33.619999999999997</v>
      </c>
      <c r="H258" s="99">
        <v>3.72</v>
      </c>
      <c r="I258" s="99">
        <v>5.21</v>
      </c>
      <c r="J258" s="99">
        <v>21.66</v>
      </c>
    </row>
    <row r="259" spans="1:17" x14ac:dyDescent="0.3">
      <c r="A259" s="95">
        <v>41</v>
      </c>
      <c r="B259" s="95">
        <v>47</v>
      </c>
      <c r="C259" s="95">
        <v>30</v>
      </c>
      <c r="D259" s="96" t="s">
        <v>399</v>
      </c>
      <c r="E259" s="99"/>
      <c r="F259" s="98">
        <v>288.14999999999998</v>
      </c>
      <c r="G259" s="99">
        <v>33.840000000000003</v>
      </c>
      <c r="H259" s="99">
        <v>3.11</v>
      </c>
      <c r="I259" s="99">
        <v>4.74</v>
      </c>
      <c r="J259" s="99">
        <v>22.18</v>
      </c>
    </row>
    <row r="260" spans="1:17" x14ac:dyDescent="0.3">
      <c r="A260" s="95">
        <v>41</v>
      </c>
      <c r="B260" s="95">
        <v>47</v>
      </c>
      <c r="C260" s="95">
        <v>30</v>
      </c>
      <c r="D260" s="96" t="s">
        <v>399</v>
      </c>
      <c r="E260" s="99"/>
      <c r="F260" s="98">
        <v>288.14999999999998</v>
      </c>
      <c r="G260" s="99">
        <v>36.36</v>
      </c>
      <c r="H260" s="99">
        <v>3.16</v>
      </c>
      <c r="I260" s="99">
        <v>4.25</v>
      </c>
      <c r="J260" s="99">
        <v>22.58</v>
      </c>
    </row>
    <row r="261" spans="1:17" x14ac:dyDescent="0.3">
      <c r="A261" s="95">
        <v>41</v>
      </c>
      <c r="B261" s="95">
        <v>47</v>
      </c>
      <c r="C261" s="95">
        <v>30</v>
      </c>
      <c r="D261" s="96" t="s">
        <v>399</v>
      </c>
      <c r="E261" s="99"/>
      <c r="F261" s="98">
        <v>288.14999999999998</v>
      </c>
      <c r="G261" s="99">
        <v>35.46</v>
      </c>
      <c r="H261" s="99">
        <v>3.49</v>
      </c>
      <c r="I261" s="99">
        <v>5.28</v>
      </c>
      <c r="J261" s="99">
        <v>21.43</v>
      </c>
    </row>
    <row r="262" spans="1:17" x14ac:dyDescent="0.3">
      <c r="A262" s="95">
        <v>41</v>
      </c>
      <c r="B262" s="95">
        <v>47</v>
      </c>
      <c r="C262" s="95">
        <v>30</v>
      </c>
      <c r="D262" s="96" t="s">
        <v>399</v>
      </c>
      <c r="E262" s="99"/>
      <c r="F262" s="98">
        <v>288.14999999999998</v>
      </c>
      <c r="G262" s="99">
        <v>36.14</v>
      </c>
      <c r="H262" s="99">
        <v>3.28</v>
      </c>
      <c r="I262" s="99">
        <v>4.54</v>
      </c>
      <c r="J262" s="99">
        <v>22.12</v>
      </c>
    </row>
    <row r="263" spans="1:17" x14ac:dyDescent="0.3">
      <c r="A263" s="95">
        <v>41</v>
      </c>
      <c r="B263" s="95">
        <v>47</v>
      </c>
      <c r="C263" s="95">
        <v>30</v>
      </c>
      <c r="D263" s="96" t="s">
        <v>399</v>
      </c>
      <c r="E263" s="99"/>
      <c r="F263" s="98">
        <v>288.14999999999998</v>
      </c>
      <c r="G263" s="99">
        <v>36.14</v>
      </c>
      <c r="H263" s="99">
        <v>2.8</v>
      </c>
      <c r="I263" s="99">
        <v>3.94</v>
      </c>
      <c r="J263" s="99">
        <v>22.91</v>
      </c>
    </row>
    <row r="264" spans="1:17" x14ac:dyDescent="0.3">
      <c r="A264" s="95">
        <v>42</v>
      </c>
      <c r="B264" s="95">
        <v>15</v>
      </c>
      <c r="C264" s="95">
        <v>37</v>
      </c>
      <c r="D264" s="96" t="s">
        <v>399</v>
      </c>
      <c r="E264" s="98"/>
      <c r="F264" s="98">
        <f t="shared" ref="F264:F269" si="2">273.15+22</f>
        <v>295.14999999999998</v>
      </c>
      <c r="G264" s="98">
        <v>30.28</v>
      </c>
      <c r="H264" s="98">
        <v>7.34</v>
      </c>
      <c r="I264" s="98">
        <v>5.0599999999999996</v>
      </c>
      <c r="J264" s="98">
        <v>16.7</v>
      </c>
      <c r="K264" s="98">
        <v>15</v>
      </c>
      <c r="L264" s="98">
        <v>13.2</v>
      </c>
      <c r="M264" s="98"/>
      <c r="N264" s="98"/>
      <c r="O264" s="98"/>
      <c r="P264" s="98"/>
      <c r="Q264" s="98"/>
    </row>
    <row r="265" spans="1:17" x14ac:dyDescent="0.3">
      <c r="A265" s="95">
        <v>42</v>
      </c>
      <c r="B265" s="95">
        <v>15</v>
      </c>
      <c r="C265" s="95">
        <v>37</v>
      </c>
      <c r="D265" s="96" t="s">
        <v>399</v>
      </c>
      <c r="E265" s="98"/>
      <c r="F265" s="98">
        <f t="shared" si="2"/>
        <v>295.14999999999998</v>
      </c>
      <c r="G265" s="98">
        <v>31.82</v>
      </c>
      <c r="H265" s="98">
        <v>6.78</v>
      </c>
      <c r="I265" s="98">
        <v>4.22</v>
      </c>
      <c r="J265" s="98">
        <v>17.32</v>
      </c>
      <c r="K265" s="98">
        <v>15.4</v>
      </c>
      <c r="L265" s="98">
        <v>13.5</v>
      </c>
      <c r="M265" s="98"/>
      <c r="N265" s="98"/>
      <c r="O265" s="98"/>
      <c r="P265" s="98"/>
      <c r="Q265" s="98"/>
    </row>
    <row r="266" spans="1:17" x14ac:dyDescent="0.3">
      <c r="A266" s="95">
        <v>42</v>
      </c>
      <c r="B266" s="95">
        <v>16</v>
      </c>
      <c r="C266" s="95">
        <v>37</v>
      </c>
      <c r="D266" s="96" t="s">
        <v>399</v>
      </c>
      <c r="E266" s="98"/>
      <c r="F266" s="98">
        <f t="shared" si="2"/>
        <v>295.14999999999998</v>
      </c>
      <c r="G266" s="98">
        <v>15.95</v>
      </c>
      <c r="H266" s="98">
        <v>7.77</v>
      </c>
      <c r="I266" s="98">
        <v>5.52</v>
      </c>
      <c r="J266" s="98">
        <v>12.69</v>
      </c>
      <c r="K266" s="98">
        <v>11.69</v>
      </c>
      <c r="L266" s="98">
        <v>9.52</v>
      </c>
      <c r="M266" s="98"/>
      <c r="N266" s="98"/>
      <c r="O266" s="98"/>
      <c r="P266" s="98"/>
      <c r="Q266" s="98"/>
    </row>
    <row r="267" spans="1:17" x14ac:dyDescent="0.3">
      <c r="A267" s="95">
        <v>42</v>
      </c>
      <c r="B267" s="95">
        <v>16</v>
      </c>
      <c r="C267" s="95">
        <v>37</v>
      </c>
      <c r="D267" s="96" t="s">
        <v>399</v>
      </c>
      <c r="E267" s="98"/>
      <c r="F267" s="98">
        <f t="shared" si="2"/>
        <v>295.14999999999998</v>
      </c>
      <c r="G267" s="98">
        <v>18.75</v>
      </c>
      <c r="H267" s="98">
        <v>6.91</v>
      </c>
      <c r="I267" s="98">
        <v>3.96</v>
      </c>
      <c r="J267" s="98">
        <v>13.95</v>
      </c>
      <c r="K267" s="98">
        <v>13.15</v>
      </c>
      <c r="L267" s="98">
        <v>9.23</v>
      </c>
      <c r="M267" s="98"/>
      <c r="N267" s="98"/>
      <c r="O267" s="98"/>
      <c r="P267" s="98"/>
      <c r="Q267" s="98"/>
    </row>
    <row r="268" spans="1:17" x14ac:dyDescent="0.3">
      <c r="A268" s="95">
        <v>42</v>
      </c>
      <c r="B268" s="95">
        <v>17</v>
      </c>
      <c r="C268" s="95">
        <v>37</v>
      </c>
      <c r="D268" s="96" t="s">
        <v>399</v>
      </c>
      <c r="E268" s="98"/>
      <c r="F268" s="98">
        <f t="shared" si="2"/>
        <v>295.14999999999998</v>
      </c>
      <c r="G268" s="98">
        <v>19.11</v>
      </c>
      <c r="H268" s="98">
        <v>5.34</v>
      </c>
      <c r="I268" s="98">
        <v>0.36</v>
      </c>
      <c r="J268" s="98">
        <v>13.21</v>
      </c>
      <c r="K268" s="98">
        <v>10.78</v>
      </c>
      <c r="L268" s="98">
        <v>8.84</v>
      </c>
      <c r="M268" s="98"/>
      <c r="N268" s="98"/>
      <c r="O268" s="98"/>
      <c r="P268" s="98"/>
      <c r="Q268" s="98"/>
    </row>
    <row r="269" spans="1:17" x14ac:dyDescent="0.3">
      <c r="A269" s="95">
        <v>42</v>
      </c>
      <c r="B269" s="95">
        <v>17</v>
      </c>
      <c r="C269" s="95">
        <v>37</v>
      </c>
      <c r="D269" s="96" t="s">
        <v>399</v>
      </c>
      <c r="E269" s="98"/>
      <c r="F269" s="98">
        <f t="shared" si="2"/>
        <v>295.14999999999998</v>
      </c>
      <c r="G269" s="98">
        <v>22.49</v>
      </c>
      <c r="H269" s="98">
        <v>4.58</v>
      </c>
      <c r="I269" s="98">
        <v>0.1</v>
      </c>
      <c r="J269" s="98">
        <v>13.85</v>
      </c>
      <c r="K269" s="98">
        <v>11.69</v>
      </c>
      <c r="L269" s="98">
        <v>9.52</v>
      </c>
      <c r="M269" s="98"/>
      <c r="N269" s="98"/>
      <c r="O269" s="98"/>
      <c r="P269" s="98"/>
      <c r="Q269" s="98"/>
    </row>
    <row r="270" spans="1:17" x14ac:dyDescent="0.3">
      <c r="A270" s="95">
        <v>43</v>
      </c>
      <c r="B270" s="95">
        <v>49</v>
      </c>
      <c r="C270" s="95">
        <v>18</v>
      </c>
      <c r="D270" s="96" t="s">
        <v>399</v>
      </c>
      <c r="F270" s="98">
        <v>298.14999999999998</v>
      </c>
      <c r="G270" s="99">
        <v>45.58</v>
      </c>
      <c r="H270" s="99">
        <v>2.2000000000000002</v>
      </c>
      <c r="I270" s="99">
        <v>5.15</v>
      </c>
      <c r="J270" s="99">
        <v>7.18</v>
      </c>
      <c r="K270" s="99">
        <f>50.73/2</f>
        <v>25.364999999999998</v>
      </c>
      <c r="L270" s="99">
        <f>9.38/2</f>
        <v>4.6900000000000004</v>
      </c>
      <c r="Q270" s="98"/>
    </row>
    <row r="271" spans="1:17" x14ac:dyDescent="0.3">
      <c r="A271" s="95">
        <v>43</v>
      </c>
      <c r="B271" s="95">
        <v>49</v>
      </c>
      <c r="C271" s="95">
        <v>30</v>
      </c>
      <c r="D271" s="96" t="s">
        <v>399</v>
      </c>
      <c r="F271" s="98">
        <v>298.14999999999998</v>
      </c>
      <c r="G271" s="99">
        <v>34.31</v>
      </c>
      <c r="H271" s="99">
        <v>3.1</v>
      </c>
      <c r="I271" s="99">
        <v>1.21</v>
      </c>
      <c r="J271" s="99">
        <v>8.58</v>
      </c>
      <c r="K271" s="99">
        <f>35.52/2</f>
        <v>17.760000000000002</v>
      </c>
      <c r="L271" s="99">
        <f>11.68/2</f>
        <v>5.84</v>
      </c>
      <c r="Q271" s="98"/>
    </row>
    <row r="272" spans="1:17" x14ac:dyDescent="0.3">
      <c r="A272" s="95">
        <v>43</v>
      </c>
      <c r="B272" s="95">
        <v>49</v>
      </c>
      <c r="C272" s="95">
        <v>35</v>
      </c>
      <c r="D272" s="96" t="s">
        <v>399</v>
      </c>
      <c r="F272" s="98">
        <v>298.14999999999998</v>
      </c>
      <c r="G272" s="99">
        <v>39.270000000000003</v>
      </c>
      <c r="H272" s="99">
        <v>4.6100000000000003</v>
      </c>
      <c r="I272" s="99">
        <v>2.65</v>
      </c>
      <c r="J272" s="99">
        <v>11.9</v>
      </c>
      <c r="K272" s="99">
        <f>41.92/2</f>
        <v>20.96</v>
      </c>
      <c r="L272" s="99">
        <f>16.51/2</f>
        <v>8.2550000000000008</v>
      </c>
      <c r="Q272" s="98"/>
    </row>
    <row r="273" spans="1:17" x14ac:dyDescent="0.3">
      <c r="A273" s="95">
        <v>43</v>
      </c>
      <c r="B273" s="95">
        <v>49</v>
      </c>
      <c r="C273" s="95">
        <v>50</v>
      </c>
      <c r="D273" s="96" t="s">
        <v>399</v>
      </c>
      <c r="F273" s="98">
        <v>298.14999999999998</v>
      </c>
      <c r="G273" s="99">
        <v>37.15</v>
      </c>
      <c r="H273" s="99">
        <v>3.47</v>
      </c>
      <c r="I273" s="99">
        <v>1.28</v>
      </c>
      <c r="J273" s="99">
        <v>10.66</v>
      </c>
      <c r="K273" s="99">
        <f>38.43/2</f>
        <v>19.215</v>
      </c>
      <c r="L273" s="99">
        <f>14.13/2</f>
        <v>7.0650000000000004</v>
      </c>
      <c r="Q273" s="98"/>
    </row>
    <row r="274" spans="1:17" s="106" customFormat="1" x14ac:dyDescent="0.3">
      <c r="A274" s="100">
        <v>43</v>
      </c>
      <c r="B274" s="100">
        <v>33</v>
      </c>
      <c r="C274" s="100">
        <v>52</v>
      </c>
      <c r="D274" s="101" t="s">
        <v>399</v>
      </c>
      <c r="E274" s="105"/>
      <c r="F274" s="103">
        <v>298.14999999999998</v>
      </c>
      <c r="G274" s="102">
        <v>40.14</v>
      </c>
      <c r="H274" s="102">
        <v>3.65</v>
      </c>
      <c r="I274" s="102">
        <v>5.41</v>
      </c>
      <c r="J274" s="102">
        <v>15.9</v>
      </c>
      <c r="K274" s="102">
        <f>45.65/2</f>
        <v>22.824999999999999</v>
      </c>
      <c r="L274" s="102">
        <f>19.55/2</f>
        <v>9.7750000000000004</v>
      </c>
      <c r="M274" s="105"/>
      <c r="N274" s="105"/>
      <c r="O274" s="105"/>
      <c r="P274" s="105"/>
      <c r="Q274" s="98"/>
    </row>
    <row r="275" spans="1:17" s="106" customFormat="1" x14ac:dyDescent="0.3">
      <c r="A275" s="100">
        <v>43</v>
      </c>
      <c r="B275" s="100">
        <v>49</v>
      </c>
      <c r="C275" s="100">
        <v>52</v>
      </c>
      <c r="D275" s="101" t="s">
        <v>399</v>
      </c>
      <c r="E275" s="105"/>
      <c r="F275" s="103">
        <v>298.14999999999998</v>
      </c>
      <c r="G275" s="102">
        <v>35.770000000000003</v>
      </c>
      <c r="H275" s="102">
        <v>4.01</v>
      </c>
      <c r="I275" s="102">
        <v>0.56000000000000005</v>
      </c>
      <c r="J275" s="102">
        <v>9.5</v>
      </c>
      <c r="K275" s="102">
        <f>36.33/2</f>
        <v>18.164999999999999</v>
      </c>
      <c r="L275" s="102">
        <f>13.51/2</f>
        <v>6.7549999999999999</v>
      </c>
      <c r="M275" s="105"/>
      <c r="N275" s="105"/>
      <c r="O275" s="105"/>
      <c r="P275" s="105"/>
      <c r="Q275" s="98"/>
    </row>
    <row r="276" spans="1:17" s="106" customFormat="1" x14ac:dyDescent="0.3">
      <c r="A276" s="100">
        <v>45</v>
      </c>
      <c r="B276" s="100">
        <v>29</v>
      </c>
      <c r="C276" s="100">
        <v>22</v>
      </c>
      <c r="D276" s="101" t="s">
        <v>399</v>
      </c>
      <c r="E276" s="105"/>
      <c r="F276" s="103">
        <v>298.14999999999998</v>
      </c>
      <c r="G276" s="102">
        <v>0.20599999999999999</v>
      </c>
      <c r="H276" s="102">
        <v>5.8000000000000003E-2</v>
      </c>
      <c r="I276" s="102">
        <v>1.7999999999999999E-2</v>
      </c>
      <c r="J276" s="102">
        <v>0.126</v>
      </c>
      <c r="K276" s="102">
        <v>0.12920000000000001</v>
      </c>
      <c r="L276" s="102">
        <v>8.5400000000000004E-2</v>
      </c>
      <c r="M276" s="105"/>
      <c r="N276" s="105"/>
      <c r="O276" s="105"/>
      <c r="P276" s="105"/>
      <c r="Q276" s="98"/>
    </row>
    <row r="277" spans="1:17" s="106" customFormat="1" x14ac:dyDescent="0.3">
      <c r="A277" s="100">
        <v>45</v>
      </c>
      <c r="B277" s="100">
        <v>29</v>
      </c>
      <c r="C277" s="100">
        <v>22</v>
      </c>
      <c r="D277" s="101" t="s">
        <v>399</v>
      </c>
      <c r="E277" s="105"/>
      <c r="F277" s="103">
        <v>298.14999999999998</v>
      </c>
      <c r="G277" s="102">
        <v>0.25900000000000001</v>
      </c>
      <c r="H277" s="102">
        <v>4.9000000000000002E-2</v>
      </c>
      <c r="I277" s="102">
        <v>1.6E-2</v>
      </c>
      <c r="J277" s="102">
        <v>0.14399999999999999</v>
      </c>
      <c r="K277" s="102">
        <v>0.15010000000000001</v>
      </c>
      <c r="L277" s="102">
        <v>8.9700000000000002E-2</v>
      </c>
      <c r="M277" s="105"/>
      <c r="N277" s="105"/>
      <c r="O277" s="105"/>
      <c r="P277" s="105"/>
      <c r="Q277" s="98"/>
    </row>
    <row r="278" spans="1:17" s="106" customFormat="1" x14ac:dyDescent="0.3">
      <c r="A278" s="100">
        <v>45</v>
      </c>
      <c r="B278" s="100">
        <v>29</v>
      </c>
      <c r="C278" s="100">
        <v>22</v>
      </c>
      <c r="D278" s="101" t="s">
        <v>399</v>
      </c>
      <c r="E278" s="105"/>
      <c r="F278" s="103">
        <v>298.14999999999998</v>
      </c>
      <c r="G278" s="102">
        <v>0.30299999999999999</v>
      </c>
      <c r="H278" s="102">
        <v>4.2000000000000003E-2</v>
      </c>
      <c r="I278" s="102">
        <v>0.01</v>
      </c>
      <c r="J278" s="102">
        <v>0.16300000000000001</v>
      </c>
      <c r="K278" s="102">
        <v>0.17710000000000001</v>
      </c>
      <c r="L278" s="102">
        <v>9.4100000000000003E-2</v>
      </c>
      <c r="M278" s="105"/>
      <c r="N278" s="105"/>
      <c r="O278" s="105"/>
      <c r="P278" s="105"/>
      <c r="Q278" s="98"/>
    </row>
    <row r="279" spans="1:17" s="106" customFormat="1" x14ac:dyDescent="0.3">
      <c r="A279" s="100">
        <v>45</v>
      </c>
      <c r="B279" s="100">
        <v>15</v>
      </c>
      <c r="C279" s="100">
        <v>61</v>
      </c>
      <c r="D279" s="101" t="s">
        <v>399</v>
      </c>
      <c r="E279" s="105"/>
      <c r="F279" s="103">
        <v>298.14999999999998</v>
      </c>
      <c r="G279" s="102">
        <v>0.26700000000000002</v>
      </c>
      <c r="H279" s="102">
        <v>4.8000000000000001E-2</v>
      </c>
      <c r="I279" s="102">
        <v>1.2999999999999999E-2</v>
      </c>
      <c r="J279" s="102">
        <v>0.19700000000000001</v>
      </c>
      <c r="K279" s="102">
        <v>0.19769999999999999</v>
      </c>
      <c r="L279" s="102">
        <v>8.8300000000000003E-2</v>
      </c>
      <c r="M279" s="105"/>
      <c r="N279" s="105"/>
      <c r="O279" s="105"/>
      <c r="P279" s="105"/>
      <c r="Q279" s="98"/>
    </row>
    <row r="280" spans="1:17" s="106" customFormat="1" x14ac:dyDescent="0.3">
      <c r="A280" s="100">
        <v>45</v>
      </c>
      <c r="B280" s="100">
        <v>15</v>
      </c>
      <c r="C280" s="100">
        <v>61</v>
      </c>
      <c r="D280" s="101" t="s">
        <v>399</v>
      </c>
      <c r="E280" s="105"/>
      <c r="F280" s="103">
        <v>298.14999999999998</v>
      </c>
      <c r="G280" s="102">
        <v>0.315</v>
      </c>
      <c r="H280" s="102">
        <v>3.7999999999999999E-2</v>
      </c>
      <c r="I280" s="102">
        <v>6.0000000000000001E-3</v>
      </c>
      <c r="J280" s="102">
        <v>0.22600000000000001</v>
      </c>
      <c r="K280" s="102">
        <v>0.21709999999999999</v>
      </c>
      <c r="L280" s="102">
        <v>9.5200000000000007E-2</v>
      </c>
      <c r="M280" s="105"/>
      <c r="N280" s="105"/>
      <c r="O280" s="105"/>
      <c r="P280" s="105"/>
      <c r="Q280" s="98"/>
    </row>
    <row r="281" spans="1:17" s="106" customFormat="1" x14ac:dyDescent="0.3">
      <c r="A281" s="100">
        <v>45</v>
      </c>
      <c r="B281" s="100">
        <v>15</v>
      </c>
      <c r="C281" s="100">
        <v>61</v>
      </c>
      <c r="D281" s="101" t="s">
        <v>399</v>
      </c>
      <c r="E281" s="105"/>
      <c r="F281" s="103">
        <v>298.14999999999998</v>
      </c>
      <c r="G281" s="102">
        <v>0.35</v>
      </c>
      <c r="H281" s="102">
        <v>0.03</v>
      </c>
      <c r="I281" s="102">
        <v>5.0000000000000001E-3</v>
      </c>
      <c r="J281" s="102">
        <v>0.254</v>
      </c>
      <c r="K281" s="102">
        <v>0.24260000000000001</v>
      </c>
      <c r="L281" s="102">
        <v>0.10150000000000001</v>
      </c>
      <c r="M281" s="105"/>
      <c r="N281" s="105"/>
      <c r="O281" s="105"/>
      <c r="P281" s="105"/>
      <c r="Q281" s="98"/>
    </row>
    <row r="282" spans="1:17" s="106" customFormat="1" x14ac:dyDescent="0.3">
      <c r="A282" s="100">
        <v>45</v>
      </c>
      <c r="B282" s="100">
        <v>19</v>
      </c>
      <c r="C282" s="100">
        <v>61</v>
      </c>
      <c r="D282" s="101" t="s">
        <v>399</v>
      </c>
      <c r="E282" s="105"/>
      <c r="F282" s="103">
        <v>298.14999999999998</v>
      </c>
      <c r="G282" s="102">
        <v>0.26</v>
      </c>
      <c r="H282" s="102">
        <v>4.4999999999999998E-2</v>
      </c>
      <c r="I282" s="102">
        <v>2.1999999999999999E-2</v>
      </c>
      <c r="J282" s="102">
        <v>0.16700000000000001</v>
      </c>
      <c r="K282" s="102">
        <v>0.18099999999999999</v>
      </c>
      <c r="L282" s="102">
        <v>7.6499999999999999E-2</v>
      </c>
      <c r="M282" s="105"/>
      <c r="N282" s="105"/>
      <c r="O282" s="105"/>
      <c r="P282" s="105"/>
      <c r="Q282" s="98"/>
    </row>
    <row r="283" spans="1:17" s="106" customFormat="1" x14ac:dyDescent="0.3">
      <c r="A283" s="100">
        <v>45</v>
      </c>
      <c r="B283" s="100">
        <v>19</v>
      </c>
      <c r="C283" s="100">
        <v>61</v>
      </c>
      <c r="D283" s="101" t="s">
        <v>399</v>
      </c>
      <c r="E283" s="105"/>
      <c r="F283" s="103">
        <v>298.14999999999998</v>
      </c>
      <c r="G283" s="102">
        <v>0.29799999999999999</v>
      </c>
      <c r="H283" s="102">
        <v>3.6999999999999998E-2</v>
      </c>
      <c r="I283" s="102">
        <v>1.2E-2</v>
      </c>
      <c r="J283" s="102">
        <v>0.188</v>
      </c>
      <c r="K283" s="102">
        <v>0.20319999999999999</v>
      </c>
      <c r="L283" s="102">
        <v>8.0600000000000005E-2</v>
      </c>
      <c r="M283" s="105"/>
      <c r="N283" s="105"/>
      <c r="O283" s="105"/>
      <c r="P283" s="105"/>
      <c r="Q283" s="98"/>
    </row>
    <row r="284" spans="1:17" s="106" customFormat="1" x14ac:dyDescent="0.3">
      <c r="A284" s="100">
        <v>45</v>
      </c>
      <c r="B284" s="100">
        <v>19</v>
      </c>
      <c r="C284" s="100">
        <v>61</v>
      </c>
      <c r="D284" s="101" t="s">
        <v>399</v>
      </c>
      <c r="E284" s="105"/>
      <c r="F284" s="103">
        <v>298.14999999999998</v>
      </c>
      <c r="G284" s="102">
        <v>0.33700000000000002</v>
      </c>
      <c r="H284" s="102">
        <v>0.03</v>
      </c>
      <c r="I284" s="102">
        <v>1.0999999999999999E-2</v>
      </c>
      <c r="J284" s="102">
        <v>0.21199999999999999</v>
      </c>
      <c r="K284" s="102">
        <v>0.23</v>
      </c>
      <c r="L284" s="102">
        <v>8.4599999999999995E-2</v>
      </c>
      <c r="M284" s="105"/>
      <c r="N284" s="105"/>
      <c r="O284" s="105"/>
      <c r="P284" s="105"/>
      <c r="Q284" s="98"/>
    </row>
    <row r="285" spans="1:17" s="106" customFormat="1" x14ac:dyDescent="0.3">
      <c r="A285" s="100">
        <v>45</v>
      </c>
      <c r="B285" s="100">
        <v>29</v>
      </c>
      <c r="C285" s="100">
        <v>61</v>
      </c>
      <c r="D285" s="101" t="s">
        <v>399</v>
      </c>
      <c r="E285" s="105"/>
      <c r="F285" s="103">
        <v>298.14999999999998</v>
      </c>
      <c r="G285" s="102">
        <v>0.20799999999999999</v>
      </c>
      <c r="H285" s="102">
        <v>4.9000000000000002E-2</v>
      </c>
      <c r="I285" s="102">
        <v>6.0000000000000001E-3</v>
      </c>
      <c r="J285" s="102">
        <v>0.126</v>
      </c>
      <c r="K285" s="102">
        <v>0.14729999999999999</v>
      </c>
      <c r="L285" s="102">
        <v>6.5000000000000002E-2</v>
      </c>
      <c r="M285" s="105"/>
      <c r="N285" s="105"/>
      <c r="O285" s="105"/>
      <c r="P285" s="105"/>
      <c r="Q285" s="98"/>
    </row>
    <row r="286" spans="1:17" s="106" customFormat="1" x14ac:dyDescent="0.3">
      <c r="A286" s="100">
        <v>45</v>
      </c>
      <c r="B286" s="100">
        <v>29</v>
      </c>
      <c r="C286" s="100">
        <v>61</v>
      </c>
      <c r="D286" s="101" t="s">
        <v>399</v>
      </c>
      <c r="E286" s="105"/>
      <c r="F286" s="103">
        <v>298.14999999999998</v>
      </c>
      <c r="G286" s="102">
        <v>0.26</v>
      </c>
      <c r="H286" s="102">
        <v>3.7999999999999999E-2</v>
      </c>
      <c r="I286" s="102">
        <v>1E-3</v>
      </c>
      <c r="J286" s="102">
        <v>0.14199999999999999</v>
      </c>
      <c r="K286" s="102">
        <v>0.1633</v>
      </c>
      <c r="L286" s="102">
        <v>6.88E-2</v>
      </c>
      <c r="M286" s="105"/>
      <c r="N286" s="105"/>
      <c r="O286" s="105"/>
      <c r="P286" s="105"/>
      <c r="Q286" s="98"/>
    </row>
    <row r="287" spans="1:17" s="106" customFormat="1" x14ac:dyDescent="0.3">
      <c r="A287" s="100">
        <v>45</v>
      </c>
      <c r="B287" s="100">
        <v>29</v>
      </c>
      <c r="C287" s="100">
        <v>61</v>
      </c>
      <c r="D287" s="101" t="s">
        <v>399</v>
      </c>
      <c r="E287" s="105"/>
      <c r="F287" s="103">
        <v>298.14999999999998</v>
      </c>
      <c r="G287" s="102">
        <v>0.29699999999999999</v>
      </c>
      <c r="H287" s="102">
        <v>3.2000000000000001E-2</v>
      </c>
      <c r="I287" s="102">
        <v>2.9999999999999997E-4</v>
      </c>
      <c r="J287" s="102">
        <v>0.157</v>
      </c>
      <c r="K287" s="102">
        <v>0.18490000000000001</v>
      </c>
      <c r="L287" s="102">
        <v>7.3099999999999998E-2</v>
      </c>
      <c r="M287" s="105"/>
      <c r="N287" s="105"/>
      <c r="O287" s="105"/>
      <c r="P287" s="105"/>
      <c r="Q287" s="98"/>
    </row>
    <row r="288" spans="1:17" s="106" customFormat="1" x14ac:dyDescent="0.3">
      <c r="A288" s="100">
        <v>45</v>
      </c>
      <c r="B288" s="100">
        <v>15</v>
      </c>
      <c r="C288" s="100">
        <v>62</v>
      </c>
      <c r="D288" s="101" t="s">
        <v>399</v>
      </c>
      <c r="E288" s="105"/>
      <c r="F288" s="103">
        <v>298.14999999999998</v>
      </c>
      <c r="G288" s="102">
        <v>0.33500000000000002</v>
      </c>
      <c r="H288" s="102">
        <v>0.106</v>
      </c>
      <c r="I288" s="102">
        <v>4.9000000000000002E-2</v>
      </c>
      <c r="J288" s="102">
        <v>0.30499999999999999</v>
      </c>
      <c r="K288" s="102">
        <v>0.2646</v>
      </c>
      <c r="L288" s="102">
        <v>0.1552</v>
      </c>
      <c r="M288" s="105"/>
      <c r="N288" s="105"/>
      <c r="O288" s="105"/>
      <c r="P288" s="105"/>
      <c r="Q288" s="98"/>
    </row>
    <row r="289" spans="1:17" s="106" customFormat="1" x14ac:dyDescent="0.3">
      <c r="A289" s="100">
        <v>45</v>
      </c>
      <c r="B289" s="100">
        <v>15</v>
      </c>
      <c r="C289" s="100">
        <v>62</v>
      </c>
      <c r="D289" s="101" t="s">
        <v>399</v>
      </c>
      <c r="E289" s="105"/>
      <c r="F289" s="103">
        <v>298.14999999999998</v>
      </c>
      <c r="G289" s="102">
        <v>0.40699999999999997</v>
      </c>
      <c r="H289" s="102">
        <v>8.5999999999999993E-2</v>
      </c>
      <c r="I289" s="102">
        <v>3.6999999999999998E-2</v>
      </c>
      <c r="J289" s="102">
        <v>0.34300000000000003</v>
      </c>
      <c r="K289" s="102">
        <v>0.28570000000000001</v>
      </c>
      <c r="L289" s="102">
        <v>0.16450000000000001</v>
      </c>
      <c r="M289" s="105"/>
      <c r="N289" s="105"/>
      <c r="O289" s="105"/>
      <c r="P289" s="105"/>
      <c r="Q289" s="98"/>
    </row>
    <row r="290" spans="1:17" s="106" customFormat="1" x14ac:dyDescent="0.3">
      <c r="A290" s="100">
        <v>45</v>
      </c>
      <c r="B290" s="100">
        <v>19</v>
      </c>
      <c r="C290" s="100">
        <v>62</v>
      </c>
      <c r="D290" s="101" t="s">
        <v>399</v>
      </c>
      <c r="E290" s="105"/>
      <c r="F290" s="103">
        <v>298.14999999999998</v>
      </c>
      <c r="G290" s="102">
        <v>0.23499999999999999</v>
      </c>
      <c r="H290" s="102">
        <v>0.11700000000000001</v>
      </c>
      <c r="I290" s="102">
        <v>5.1999999999999998E-2</v>
      </c>
      <c r="J290" s="102">
        <v>0.224</v>
      </c>
      <c r="K290" s="102">
        <v>0.14199999999999999</v>
      </c>
      <c r="L290" s="102">
        <v>0.1716</v>
      </c>
      <c r="M290" s="105"/>
      <c r="N290" s="105"/>
      <c r="O290" s="105"/>
      <c r="P290" s="105"/>
      <c r="Q290" s="98"/>
    </row>
    <row r="291" spans="1:17" s="106" customFormat="1" x14ac:dyDescent="0.3">
      <c r="A291" s="100">
        <v>45</v>
      </c>
      <c r="B291" s="100">
        <v>19</v>
      </c>
      <c r="C291" s="100">
        <v>62</v>
      </c>
      <c r="D291" s="101" t="s">
        <v>399</v>
      </c>
      <c r="E291" s="105"/>
      <c r="F291" s="103">
        <v>298.14999999999998</v>
      </c>
      <c r="G291" s="102">
        <v>0.29199999999999998</v>
      </c>
      <c r="H291" s="102">
        <v>9.8000000000000004E-2</v>
      </c>
      <c r="I291" s="102">
        <v>2.8000000000000001E-2</v>
      </c>
      <c r="J291" s="102">
        <v>0.254</v>
      </c>
      <c r="K291" s="102">
        <v>0.15629999999999999</v>
      </c>
      <c r="L291" s="102">
        <v>0.17799999999999999</v>
      </c>
      <c r="M291" s="105"/>
      <c r="N291" s="105"/>
      <c r="O291" s="105"/>
      <c r="P291" s="105"/>
      <c r="Q291" s="98"/>
    </row>
    <row r="292" spans="1:17" s="106" customFormat="1" x14ac:dyDescent="0.3">
      <c r="A292" s="100">
        <v>45</v>
      </c>
      <c r="B292" s="100">
        <v>19</v>
      </c>
      <c r="C292" s="100">
        <v>62</v>
      </c>
      <c r="D292" s="101" t="s">
        <v>399</v>
      </c>
      <c r="E292" s="105"/>
      <c r="F292" s="103">
        <v>298.14999999999998</v>
      </c>
      <c r="G292" s="102">
        <v>0.33800000000000002</v>
      </c>
      <c r="H292" s="102">
        <v>0.09</v>
      </c>
      <c r="I292" s="102">
        <v>2.1000000000000001E-2</v>
      </c>
      <c r="J292" s="102">
        <v>0.27400000000000002</v>
      </c>
      <c r="K292" s="102">
        <v>0.17180000000000001</v>
      </c>
      <c r="L292" s="102">
        <v>0.18410000000000001</v>
      </c>
      <c r="M292" s="105"/>
      <c r="N292" s="105"/>
      <c r="O292" s="105"/>
      <c r="P292" s="105"/>
      <c r="Q292" s="98"/>
    </row>
    <row r="293" spans="1:17" s="106" customFormat="1" x14ac:dyDescent="0.3">
      <c r="A293" s="100">
        <v>45</v>
      </c>
      <c r="B293" s="100">
        <v>29</v>
      </c>
      <c r="C293" s="100">
        <v>62</v>
      </c>
      <c r="D293" s="101" t="s">
        <v>399</v>
      </c>
      <c r="E293" s="105"/>
      <c r="F293" s="103">
        <v>298.14999999999998</v>
      </c>
      <c r="G293" s="102">
        <v>0.221</v>
      </c>
      <c r="H293" s="102">
        <v>9.9000000000000005E-2</v>
      </c>
      <c r="I293" s="102">
        <v>1.4999999999999999E-2</v>
      </c>
      <c r="J293" s="102">
        <v>0.19800000000000001</v>
      </c>
      <c r="K293" s="102">
        <v>0.1323</v>
      </c>
      <c r="L293" s="102">
        <v>0.1371</v>
      </c>
      <c r="M293" s="105"/>
      <c r="N293" s="105"/>
      <c r="O293" s="105"/>
      <c r="P293" s="105"/>
      <c r="Q293" s="98"/>
    </row>
    <row r="294" spans="1:17" s="106" customFormat="1" x14ac:dyDescent="0.3">
      <c r="A294" s="100">
        <v>45</v>
      </c>
      <c r="B294" s="100">
        <v>29</v>
      </c>
      <c r="C294" s="100">
        <v>62</v>
      </c>
      <c r="D294" s="101" t="s">
        <v>399</v>
      </c>
      <c r="E294" s="105"/>
      <c r="F294" s="103">
        <v>298.14999999999998</v>
      </c>
      <c r="G294" s="102">
        <v>0.255</v>
      </c>
      <c r="H294" s="102">
        <v>9.1999999999999998E-2</v>
      </c>
      <c r="I294" s="102">
        <v>0.01</v>
      </c>
      <c r="J294" s="102">
        <v>0.21299999999999999</v>
      </c>
      <c r="K294" s="102">
        <v>0.14599999999999999</v>
      </c>
      <c r="L294" s="102">
        <v>0.14199999999999999</v>
      </c>
      <c r="M294" s="105"/>
      <c r="N294" s="105"/>
      <c r="O294" s="105"/>
      <c r="P294" s="105"/>
      <c r="Q294" s="98"/>
    </row>
    <row r="295" spans="1:17" s="106" customFormat="1" x14ac:dyDescent="0.3">
      <c r="A295" s="100">
        <v>45</v>
      </c>
      <c r="B295" s="100">
        <v>29</v>
      </c>
      <c r="C295" s="100">
        <v>62</v>
      </c>
      <c r="D295" s="101" t="s">
        <v>399</v>
      </c>
      <c r="E295" s="105"/>
      <c r="F295" s="103">
        <v>298.14999999999998</v>
      </c>
      <c r="G295" s="102">
        <v>0.29199999999999998</v>
      </c>
      <c r="H295" s="102">
        <v>8.3000000000000004E-2</v>
      </c>
      <c r="I295" s="102">
        <v>0.01</v>
      </c>
      <c r="J295" s="102">
        <v>0.23100000000000001</v>
      </c>
      <c r="K295" s="102">
        <v>0.16250000000000001</v>
      </c>
      <c r="L295" s="102">
        <v>0.1474</v>
      </c>
      <c r="M295" s="105"/>
      <c r="N295" s="105"/>
      <c r="O295" s="105"/>
      <c r="P295" s="105"/>
      <c r="Q295" s="98"/>
    </row>
    <row r="296" spans="1:17" s="106" customFormat="1" x14ac:dyDescent="0.3">
      <c r="A296" s="100">
        <v>45</v>
      </c>
      <c r="B296" s="100">
        <v>19</v>
      </c>
      <c r="C296" s="100">
        <v>63</v>
      </c>
      <c r="D296" s="101" t="s">
        <v>399</v>
      </c>
      <c r="E296" s="105"/>
      <c r="F296" s="103">
        <v>298.14999999999998</v>
      </c>
      <c r="G296" s="102">
        <v>0.28299999999999997</v>
      </c>
      <c r="H296" s="102">
        <v>0.13900000000000001</v>
      </c>
      <c r="I296" s="102">
        <v>6.0999999999999999E-2</v>
      </c>
      <c r="J296" s="102">
        <v>0.23599999999999999</v>
      </c>
      <c r="K296" s="102">
        <v>0.1014</v>
      </c>
      <c r="L296" s="102">
        <v>0.219</v>
      </c>
      <c r="M296" s="105"/>
      <c r="N296" s="105"/>
      <c r="O296" s="105"/>
      <c r="P296" s="105"/>
      <c r="Q296" s="98"/>
    </row>
    <row r="297" spans="1:17" s="106" customFormat="1" x14ac:dyDescent="0.3">
      <c r="A297" s="100">
        <v>45</v>
      </c>
      <c r="B297" s="100">
        <v>19</v>
      </c>
      <c r="C297" s="100">
        <v>63</v>
      </c>
      <c r="D297" s="101" t="s">
        <v>399</v>
      </c>
      <c r="E297" s="105"/>
      <c r="F297" s="103">
        <v>298.14999999999998</v>
      </c>
      <c r="G297" s="102">
        <v>0.312</v>
      </c>
      <c r="H297" s="102">
        <v>0.13500000000000001</v>
      </c>
      <c r="I297" s="102">
        <v>4.4999999999999998E-2</v>
      </c>
      <c r="J297" s="102">
        <v>0.252</v>
      </c>
      <c r="K297" s="102">
        <v>0.1132</v>
      </c>
      <c r="L297" s="102">
        <v>0.22439999999999999</v>
      </c>
      <c r="M297" s="105"/>
      <c r="N297" s="105"/>
      <c r="O297" s="105"/>
      <c r="P297" s="105"/>
      <c r="Q297" s="98"/>
    </row>
    <row r="298" spans="1:17" s="106" customFormat="1" x14ac:dyDescent="0.3">
      <c r="A298" s="100">
        <v>45</v>
      </c>
      <c r="B298" s="100">
        <v>29</v>
      </c>
      <c r="C298" s="100">
        <v>63</v>
      </c>
      <c r="D298" s="101" t="s">
        <v>399</v>
      </c>
      <c r="E298" s="105"/>
      <c r="F298" s="103">
        <v>298.14999999999998</v>
      </c>
      <c r="G298" s="102">
        <v>0.22900000000000001</v>
      </c>
      <c r="H298" s="102">
        <v>0.115</v>
      </c>
      <c r="I298" s="102">
        <v>1.7999999999999999E-2</v>
      </c>
      <c r="J298" s="102">
        <v>0.189</v>
      </c>
      <c r="K298" s="102">
        <v>0.11840000000000001</v>
      </c>
      <c r="L298" s="102">
        <v>0.16020000000000001</v>
      </c>
      <c r="M298" s="105"/>
      <c r="N298" s="105"/>
      <c r="O298" s="105"/>
      <c r="P298" s="105"/>
      <c r="Q298" s="98"/>
    </row>
    <row r="299" spans="1:17" s="106" customFormat="1" x14ac:dyDescent="0.3">
      <c r="A299" s="100">
        <v>45</v>
      </c>
      <c r="B299" s="100">
        <v>29</v>
      </c>
      <c r="C299" s="100">
        <v>63</v>
      </c>
      <c r="D299" s="101" t="s">
        <v>399</v>
      </c>
      <c r="E299" s="105"/>
      <c r="F299" s="103">
        <v>298.14999999999998</v>
      </c>
      <c r="G299" s="102">
        <v>0.26500000000000001</v>
      </c>
      <c r="H299" s="102">
        <v>0.11</v>
      </c>
      <c r="I299" s="102">
        <v>1.2E-2</v>
      </c>
      <c r="J299" s="102">
        <v>0.20300000000000001</v>
      </c>
      <c r="K299" s="102">
        <v>0.13159999999999999</v>
      </c>
      <c r="L299" s="102">
        <v>0.16350000000000001</v>
      </c>
      <c r="M299" s="105"/>
      <c r="N299" s="105"/>
      <c r="O299" s="105"/>
      <c r="P299" s="105"/>
      <c r="Q299" s="98"/>
    </row>
    <row r="300" spans="1:17" s="106" customFormat="1" x14ac:dyDescent="0.3">
      <c r="A300" s="100">
        <v>45</v>
      </c>
      <c r="B300" s="100">
        <v>29</v>
      </c>
      <c r="C300" s="100">
        <v>63</v>
      </c>
      <c r="D300" s="101" t="s">
        <v>399</v>
      </c>
      <c r="E300" s="105"/>
      <c r="F300" s="103">
        <v>298.14999999999998</v>
      </c>
      <c r="G300" s="102">
        <v>0.30099999999999999</v>
      </c>
      <c r="H300" s="102">
        <v>0.109</v>
      </c>
      <c r="I300" s="102">
        <v>8.9999999999999993E-3</v>
      </c>
      <c r="J300" s="102">
        <v>0.216</v>
      </c>
      <c r="K300" s="102">
        <v>0.14419999999999999</v>
      </c>
      <c r="L300" s="102">
        <v>0.1671</v>
      </c>
      <c r="M300" s="105"/>
      <c r="N300" s="105"/>
      <c r="O300" s="105"/>
      <c r="P300" s="105"/>
      <c r="Q300" s="98"/>
    </row>
    <row r="301" spans="1:17" x14ac:dyDescent="0.3">
      <c r="A301" s="95">
        <v>47</v>
      </c>
      <c r="B301" s="95">
        <v>29</v>
      </c>
      <c r="C301" s="95">
        <v>30</v>
      </c>
      <c r="D301" s="96" t="s">
        <v>399</v>
      </c>
      <c r="F301" s="98">
        <v>298.14999999999998</v>
      </c>
      <c r="G301" s="99">
        <v>39.46</v>
      </c>
      <c r="H301" s="99">
        <v>1.37</v>
      </c>
      <c r="I301" s="99">
        <v>0.75</v>
      </c>
      <c r="J301" s="99">
        <v>18.63</v>
      </c>
      <c r="M301" s="97">
        <v>44</v>
      </c>
      <c r="N301" s="97">
        <v>0.18</v>
      </c>
      <c r="O301" s="97">
        <v>0.72</v>
      </c>
      <c r="P301" s="97" t="s">
        <v>400</v>
      </c>
      <c r="Q301" s="98">
        <v>2.2400000000000002</v>
      </c>
    </row>
    <row r="302" spans="1:17" x14ac:dyDescent="0.3">
      <c r="A302" s="95">
        <v>47</v>
      </c>
      <c r="B302" s="95">
        <v>29</v>
      </c>
      <c r="C302" s="95">
        <v>30</v>
      </c>
      <c r="D302" s="96" t="s">
        <v>399</v>
      </c>
      <c r="F302" s="98">
        <v>298.14999999999998</v>
      </c>
      <c r="G302" s="99">
        <v>38.26</v>
      </c>
      <c r="H302" s="99">
        <v>1.52</v>
      </c>
      <c r="I302" s="99">
        <v>0.66</v>
      </c>
      <c r="J302" s="99">
        <v>17.64</v>
      </c>
      <c r="M302" s="97">
        <v>44</v>
      </c>
      <c r="N302" s="97">
        <v>0.68</v>
      </c>
      <c r="O302" s="97">
        <v>2.14</v>
      </c>
      <c r="P302" s="97" t="s">
        <v>400</v>
      </c>
      <c r="Q302" s="98">
        <v>0.28000000000000003</v>
      </c>
    </row>
    <row r="303" spans="1:17" x14ac:dyDescent="0.3">
      <c r="A303" s="95">
        <v>47</v>
      </c>
      <c r="B303" s="95">
        <v>29</v>
      </c>
      <c r="C303" s="95">
        <v>30</v>
      </c>
      <c r="D303" s="96" t="s">
        <v>399</v>
      </c>
      <c r="F303" s="98">
        <v>298.14999999999998</v>
      </c>
      <c r="G303" s="99">
        <v>36.130000000000003</v>
      </c>
      <c r="H303" s="99">
        <v>1.64</v>
      </c>
      <c r="I303" s="99">
        <v>0.61</v>
      </c>
      <c r="J303" s="99">
        <v>16.46</v>
      </c>
      <c r="M303" s="97">
        <v>44</v>
      </c>
      <c r="N303" s="97">
        <v>1.44</v>
      </c>
      <c r="O303" s="97">
        <v>3.61</v>
      </c>
      <c r="P303" s="97" t="s">
        <v>400</v>
      </c>
      <c r="Q303" s="98">
        <v>0.79</v>
      </c>
    </row>
    <row r="304" spans="1:17" x14ac:dyDescent="0.3">
      <c r="A304" s="95">
        <v>47</v>
      </c>
      <c r="B304" s="95">
        <v>29</v>
      </c>
      <c r="C304" s="95">
        <v>30</v>
      </c>
      <c r="D304" s="96" t="s">
        <v>399</v>
      </c>
      <c r="F304" s="98">
        <v>298.14999999999998</v>
      </c>
      <c r="G304" s="99">
        <v>35.11</v>
      </c>
      <c r="H304" s="99">
        <v>1.8</v>
      </c>
      <c r="I304" s="99">
        <v>0.64</v>
      </c>
      <c r="J304" s="99">
        <v>16.21</v>
      </c>
      <c r="M304" s="97">
        <v>44</v>
      </c>
      <c r="N304" s="97">
        <v>0.22</v>
      </c>
      <c r="O304" s="97">
        <v>0.48</v>
      </c>
      <c r="P304" s="97" t="s">
        <v>400</v>
      </c>
      <c r="Q304" s="98">
        <v>0.57999999999999996</v>
      </c>
    </row>
    <row r="305" spans="1:17" x14ac:dyDescent="0.3">
      <c r="A305" s="95">
        <v>47</v>
      </c>
      <c r="B305" s="95">
        <v>29</v>
      </c>
      <c r="C305" s="95">
        <v>30</v>
      </c>
      <c r="D305" s="96" t="s">
        <v>399</v>
      </c>
      <c r="F305" s="98">
        <v>298.14999999999998</v>
      </c>
      <c r="G305" s="99">
        <v>32.99</v>
      </c>
      <c r="H305" s="99">
        <v>1.89</v>
      </c>
      <c r="I305" s="99">
        <v>0.68</v>
      </c>
      <c r="J305" s="99">
        <v>15.05</v>
      </c>
      <c r="M305" s="97">
        <v>44</v>
      </c>
      <c r="N305" s="97">
        <v>1.34</v>
      </c>
      <c r="O305" s="97">
        <v>2.5</v>
      </c>
      <c r="P305" s="97" t="s">
        <v>400</v>
      </c>
      <c r="Q305" s="97">
        <v>1.42</v>
      </c>
    </row>
    <row r="306" spans="1:17" x14ac:dyDescent="0.3">
      <c r="A306" s="95">
        <v>47</v>
      </c>
      <c r="B306" s="95">
        <v>29</v>
      </c>
      <c r="C306" s="95">
        <v>30</v>
      </c>
      <c r="D306" s="96" t="s">
        <v>399</v>
      </c>
      <c r="F306" s="98">
        <v>298.14999999999998</v>
      </c>
      <c r="G306" s="99">
        <v>31.93</v>
      </c>
      <c r="H306" s="99">
        <v>2.0499999999999998</v>
      </c>
      <c r="I306" s="99">
        <v>0.79</v>
      </c>
      <c r="J306" s="99">
        <v>14.64</v>
      </c>
      <c r="M306" s="97">
        <v>44</v>
      </c>
      <c r="N306" s="97">
        <v>0.47</v>
      </c>
      <c r="O306" s="97">
        <v>0.19</v>
      </c>
      <c r="P306" s="97" t="s">
        <v>400</v>
      </c>
      <c r="Q306" s="97">
        <v>1.38</v>
      </c>
    </row>
    <row r="307" spans="1:17" x14ac:dyDescent="0.3">
      <c r="A307" s="95">
        <v>47</v>
      </c>
      <c r="B307" s="95">
        <v>29</v>
      </c>
      <c r="C307" s="95">
        <v>30</v>
      </c>
      <c r="D307" s="96" t="s">
        <v>399</v>
      </c>
      <c r="F307" s="98">
        <v>298.14999999999998</v>
      </c>
      <c r="G307" s="99">
        <v>30.68</v>
      </c>
      <c r="H307" s="99">
        <v>2.1800000000000002</v>
      </c>
      <c r="I307" s="99">
        <v>0.92</v>
      </c>
      <c r="J307" s="99">
        <v>13.95</v>
      </c>
      <c r="M307" s="97">
        <v>44</v>
      </c>
      <c r="N307" s="97">
        <v>1.07</v>
      </c>
      <c r="O307" s="97">
        <v>1.69</v>
      </c>
      <c r="P307" s="97" t="s">
        <v>400</v>
      </c>
      <c r="Q307" s="97">
        <v>0.69</v>
      </c>
    </row>
    <row r="308" spans="1:17" x14ac:dyDescent="0.3">
      <c r="A308" s="95">
        <v>47</v>
      </c>
      <c r="B308" s="95">
        <v>29</v>
      </c>
      <c r="C308" s="95">
        <v>30</v>
      </c>
      <c r="D308" s="96" t="s">
        <v>399</v>
      </c>
      <c r="F308" s="98">
        <v>298.14999999999998</v>
      </c>
      <c r="G308" s="99">
        <v>29.17</v>
      </c>
      <c r="H308" s="99">
        <v>2.19</v>
      </c>
      <c r="I308" s="99">
        <v>1.08</v>
      </c>
      <c r="J308" s="99">
        <v>13.21</v>
      </c>
      <c r="M308" s="97">
        <v>44</v>
      </c>
      <c r="N308" s="97">
        <v>1.76</v>
      </c>
      <c r="O308" s="97">
        <v>2.5499999999999998</v>
      </c>
      <c r="P308" s="97" t="s">
        <v>400</v>
      </c>
      <c r="Q308" s="97">
        <v>0.98</v>
      </c>
    </row>
    <row r="309" spans="1:17" x14ac:dyDescent="0.3">
      <c r="A309" s="95">
        <v>47</v>
      </c>
      <c r="B309" s="95">
        <v>29</v>
      </c>
      <c r="C309" s="95">
        <v>30</v>
      </c>
      <c r="D309" s="96" t="s">
        <v>399</v>
      </c>
      <c r="F309" s="98">
        <v>298.14999999999998</v>
      </c>
      <c r="G309" s="99">
        <v>28.09</v>
      </c>
      <c r="H309" s="99">
        <v>2.4300000000000002</v>
      </c>
      <c r="I309" s="99">
        <v>1.29</v>
      </c>
      <c r="J309" s="99">
        <v>2.67</v>
      </c>
      <c r="M309" s="97">
        <v>44</v>
      </c>
      <c r="N309" s="97">
        <v>2.38</v>
      </c>
      <c r="O309" s="97">
        <v>3.23</v>
      </c>
      <c r="P309" s="97" t="s">
        <v>400</v>
      </c>
      <c r="Q309" s="97">
        <v>0.15</v>
      </c>
    </row>
    <row r="310" spans="1:17" x14ac:dyDescent="0.3">
      <c r="A310" s="95">
        <v>47</v>
      </c>
      <c r="B310" s="95">
        <v>29</v>
      </c>
      <c r="C310" s="95">
        <v>30</v>
      </c>
      <c r="D310" s="96" t="s">
        <v>399</v>
      </c>
      <c r="F310" s="98">
        <v>298.14999999999998</v>
      </c>
      <c r="G310" s="99">
        <v>27.27</v>
      </c>
      <c r="H310" s="99">
        <v>2.59</v>
      </c>
      <c r="I310" s="99">
        <v>1.55</v>
      </c>
      <c r="J310" s="99">
        <v>12.34</v>
      </c>
      <c r="M310" s="97">
        <v>44</v>
      </c>
      <c r="N310" s="97">
        <v>1.17</v>
      </c>
      <c r="O310" s="97">
        <v>1.53</v>
      </c>
      <c r="P310" s="97" t="s">
        <v>400</v>
      </c>
      <c r="Q310" s="97">
        <v>0.4</v>
      </c>
    </row>
    <row r="311" spans="1:17" x14ac:dyDescent="0.3">
      <c r="A311" s="95">
        <v>47</v>
      </c>
      <c r="B311" s="95">
        <v>29</v>
      </c>
      <c r="C311" s="95">
        <v>30</v>
      </c>
      <c r="D311" s="96" t="s">
        <v>399</v>
      </c>
      <c r="F311" s="98">
        <v>298.14999999999998</v>
      </c>
      <c r="G311" s="99">
        <v>26.34</v>
      </c>
      <c r="H311" s="99">
        <v>2.74</v>
      </c>
      <c r="I311" s="99">
        <v>1.83</v>
      </c>
      <c r="J311" s="99">
        <v>11.93</v>
      </c>
      <c r="M311" s="97">
        <v>44</v>
      </c>
      <c r="N311" s="97">
        <v>0.63</v>
      </c>
      <c r="O311" s="97">
        <v>0.79</v>
      </c>
      <c r="P311" s="97" t="s">
        <v>400</v>
      </c>
      <c r="Q311" s="97">
        <v>0.52</v>
      </c>
    </row>
    <row r="312" spans="1:17" x14ac:dyDescent="0.3">
      <c r="A312" s="95">
        <v>47</v>
      </c>
      <c r="B312" s="95">
        <v>29</v>
      </c>
      <c r="C312" s="95">
        <v>30</v>
      </c>
      <c r="D312" s="96" t="s">
        <v>399</v>
      </c>
      <c r="F312" s="98">
        <v>298.14999999999998</v>
      </c>
      <c r="G312" s="99">
        <v>25.5</v>
      </c>
      <c r="H312" s="99">
        <v>2.89</v>
      </c>
      <c r="I312" s="99">
        <v>2.14</v>
      </c>
      <c r="J312" s="99">
        <v>11.54</v>
      </c>
      <c r="M312" s="97">
        <v>44</v>
      </c>
      <c r="N312" s="97">
        <v>0.39</v>
      </c>
      <c r="O312" s="97">
        <v>0.47</v>
      </c>
      <c r="P312" s="97" t="s">
        <v>400</v>
      </c>
      <c r="Q312" s="97">
        <v>0.16</v>
      </c>
    </row>
    <row r="313" spans="1:17" x14ac:dyDescent="0.3">
      <c r="A313" s="95">
        <v>47</v>
      </c>
      <c r="B313" s="95">
        <v>29</v>
      </c>
      <c r="C313" s="95">
        <v>30</v>
      </c>
      <c r="D313" s="96" t="s">
        <v>399</v>
      </c>
      <c r="F313" s="98">
        <v>298.14999999999998</v>
      </c>
      <c r="G313" s="99">
        <v>23.93</v>
      </c>
      <c r="H313" s="99">
        <v>2.95</v>
      </c>
      <c r="I313" s="99">
        <v>2.4</v>
      </c>
      <c r="J313" s="99">
        <v>10.84</v>
      </c>
      <c r="M313" s="97">
        <v>44</v>
      </c>
      <c r="N313" s="97">
        <v>1.1399999999999999</v>
      </c>
      <c r="O313" s="97">
        <v>1.29</v>
      </c>
      <c r="P313" s="97" t="s">
        <v>400</v>
      </c>
      <c r="Q313" s="97">
        <v>1.85</v>
      </c>
    </row>
    <row r="314" spans="1:17" x14ac:dyDescent="0.3">
      <c r="A314" s="95">
        <v>47</v>
      </c>
      <c r="B314" s="95">
        <v>29</v>
      </c>
      <c r="C314" s="95">
        <v>30</v>
      </c>
      <c r="D314" s="96" t="s">
        <v>399</v>
      </c>
      <c r="F314" s="98">
        <v>298.14999999999998</v>
      </c>
      <c r="G314" s="99">
        <v>22.9</v>
      </c>
      <c r="H314" s="99">
        <v>3.07</v>
      </c>
      <c r="I314" s="99">
        <v>2.72</v>
      </c>
      <c r="J314" s="99">
        <v>10.35</v>
      </c>
      <c r="M314" s="97">
        <v>44</v>
      </c>
      <c r="N314" s="97">
        <v>2.17</v>
      </c>
      <c r="O314" s="97">
        <v>2.5099999999999998</v>
      </c>
      <c r="P314" s="97" t="s">
        <v>400</v>
      </c>
      <c r="Q314" s="97">
        <v>1.33</v>
      </c>
    </row>
    <row r="315" spans="1:17" x14ac:dyDescent="0.3">
      <c r="A315" s="95">
        <v>47</v>
      </c>
      <c r="B315" s="95">
        <v>29</v>
      </c>
      <c r="C315" s="95">
        <v>30</v>
      </c>
      <c r="D315" s="96" t="s">
        <v>399</v>
      </c>
      <c r="F315" s="98">
        <v>298.14999999999998</v>
      </c>
      <c r="G315" s="99">
        <v>22.25</v>
      </c>
      <c r="H315" s="99">
        <v>3.23</v>
      </c>
      <c r="I315" s="99">
        <v>3.12</v>
      </c>
      <c r="J315" s="99">
        <v>10.08</v>
      </c>
      <c r="M315" s="97">
        <v>44</v>
      </c>
      <c r="N315" s="97">
        <v>0.84</v>
      </c>
      <c r="O315" s="97">
        <v>0.92</v>
      </c>
      <c r="P315" s="97" t="s">
        <v>400</v>
      </c>
      <c r="Q315" s="97">
        <v>1.87</v>
      </c>
    </row>
    <row r="316" spans="1:17" x14ac:dyDescent="0.3">
      <c r="A316" s="95">
        <v>47</v>
      </c>
      <c r="B316" s="95">
        <v>29</v>
      </c>
      <c r="C316" s="95">
        <v>30</v>
      </c>
      <c r="D316" s="96" t="s">
        <v>399</v>
      </c>
      <c r="F316" s="98">
        <v>298.14999999999998</v>
      </c>
      <c r="G316" s="99">
        <v>21.84</v>
      </c>
      <c r="H316" s="99">
        <v>3.42</v>
      </c>
      <c r="I316" s="99">
        <v>3.57</v>
      </c>
      <c r="J316" s="99">
        <v>9.8800000000000008</v>
      </c>
      <c r="M316" s="97">
        <v>44</v>
      </c>
      <c r="N316" s="97">
        <v>0.52</v>
      </c>
      <c r="O316" s="97">
        <v>0.56000000000000005</v>
      </c>
      <c r="P316" s="97" t="s">
        <v>400</v>
      </c>
      <c r="Q316" s="97">
        <v>0.34</v>
      </c>
    </row>
    <row r="317" spans="1:17" x14ac:dyDescent="0.3">
      <c r="A317" s="95">
        <v>47</v>
      </c>
      <c r="B317" s="95">
        <v>29</v>
      </c>
      <c r="C317" s="95">
        <v>30</v>
      </c>
      <c r="D317" s="96" t="s">
        <v>399</v>
      </c>
      <c r="F317" s="98">
        <v>298.14999999999998</v>
      </c>
      <c r="G317" s="99">
        <v>20.68</v>
      </c>
      <c r="H317" s="99">
        <v>3.5</v>
      </c>
      <c r="I317" s="99">
        <v>3.91</v>
      </c>
      <c r="J317" s="99">
        <v>9.36</v>
      </c>
      <c r="M317" s="97">
        <v>44</v>
      </c>
      <c r="N317" s="97">
        <v>1.99</v>
      </c>
      <c r="O317" s="97">
        <v>2.09</v>
      </c>
      <c r="P317" s="97" t="s">
        <v>400</v>
      </c>
      <c r="Q317" s="97">
        <v>0.55000000000000004</v>
      </c>
    </row>
    <row r="318" spans="1:17" x14ac:dyDescent="0.3">
      <c r="A318" s="95">
        <v>47</v>
      </c>
      <c r="B318" s="95">
        <v>29</v>
      </c>
      <c r="C318" s="95">
        <v>30</v>
      </c>
      <c r="D318" s="96" t="s">
        <v>399</v>
      </c>
      <c r="F318" s="98">
        <v>298.14999999999998</v>
      </c>
      <c r="G318" s="99">
        <v>20.100000000000001</v>
      </c>
      <c r="H318" s="99">
        <v>3.66</v>
      </c>
      <c r="I318" s="99">
        <v>4.38</v>
      </c>
      <c r="J318" s="99">
        <v>9.11</v>
      </c>
      <c r="M318" s="97">
        <v>44</v>
      </c>
      <c r="N318" s="97">
        <v>0.81</v>
      </c>
      <c r="O318" s="97">
        <v>0.85</v>
      </c>
      <c r="P318" s="97" t="s">
        <v>400</v>
      </c>
      <c r="Q318" s="97">
        <v>0.88</v>
      </c>
    </row>
    <row r="319" spans="1:17" x14ac:dyDescent="0.3">
      <c r="A319" s="95">
        <v>47</v>
      </c>
      <c r="B319" s="95">
        <v>29</v>
      </c>
      <c r="C319" s="95">
        <v>30</v>
      </c>
      <c r="D319" s="96" t="s">
        <v>399</v>
      </c>
      <c r="F319" s="98">
        <v>298.14999999999998</v>
      </c>
      <c r="G319" s="99">
        <v>19.23</v>
      </c>
      <c r="H319" s="99">
        <v>3.77</v>
      </c>
      <c r="I319" s="99">
        <v>4.79</v>
      </c>
      <c r="J319" s="99">
        <v>8.73</v>
      </c>
      <c r="M319" s="97">
        <v>44</v>
      </c>
      <c r="N319" s="97">
        <v>1.0900000000000001</v>
      </c>
      <c r="O319" s="97">
        <v>1.08</v>
      </c>
      <c r="P319" s="97" t="s">
        <v>400</v>
      </c>
      <c r="Q319" s="97">
        <v>1.3</v>
      </c>
    </row>
    <row r="320" spans="1:17" x14ac:dyDescent="0.3">
      <c r="A320" s="95">
        <v>47</v>
      </c>
      <c r="B320" s="95">
        <v>29</v>
      </c>
      <c r="C320" s="95">
        <v>30</v>
      </c>
      <c r="D320" s="96" t="s">
        <v>399</v>
      </c>
      <c r="F320" s="98">
        <v>298.14999999999998</v>
      </c>
      <c r="G320" s="99">
        <v>18.350000000000001</v>
      </c>
      <c r="H320" s="99">
        <v>3.87</v>
      </c>
      <c r="I320" s="99">
        <v>5.21</v>
      </c>
      <c r="J320" s="99">
        <v>8.35</v>
      </c>
      <c r="M320" s="97">
        <v>44</v>
      </c>
      <c r="N320" s="97">
        <v>1.58</v>
      </c>
      <c r="O320" s="97">
        <v>1.55</v>
      </c>
      <c r="P320" s="97" t="s">
        <v>400</v>
      </c>
      <c r="Q320" s="97">
        <v>1.78</v>
      </c>
    </row>
    <row r="321" spans="1:17" x14ac:dyDescent="0.3">
      <c r="A321" s="95">
        <v>48</v>
      </c>
      <c r="B321" s="95">
        <v>65</v>
      </c>
      <c r="C321" s="95">
        <v>18</v>
      </c>
      <c r="D321" s="96" t="s">
        <v>399</v>
      </c>
      <c r="F321" s="98">
        <v>288.14999999999998</v>
      </c>
      <c r="G321" s="99">
        <v>9.16</v>
      </c>
      <c r="H321" s="99">
        <v>8.9600000000000009</v>
      </c>
      <c r="I321" s="99">
        <v>60.56</v>
      </c>
      <c r="J321" s="99">
        <v>0.25</v>
      </c>
      <c r="K321" s="99">
        <v>25.75</v>
      </c>
      <c r="L321" s="99">
        <v>6.04</v>
      </c>
      <c r="M321" s="120"/>
      <c r="N321" s="120"/>
      <c r="O321" s="120"/>
      <c r="P321" s="120"/>
      <c r="Q321" s="120"/>
    </row>
    <row r="322" spans="1:17" x14ac:dyDescent="0.3">
      <c r="A322" s="95">
        <v>48</v>
      </c>
      <c r="B322" s="95">
        <v>65</v>
      </c>
      <c r="C322" s="95">
        <v>18</v>
      </c>
      <c r="D322" s="96" t="s">
        <v>399</v>
      </c>
      <c r="F322" s="98">
        <v>288.14999999999998</v>
      </c>
      <c r="G322" s="99">
        <v>8.4</v>
      </c>
      <c r="H322" s="99">
        <v>9.76</v>
      </c>
      <c r="I322" s="99">
        <v>63.48</v>
      </c>
      <c r="J322" s="99">
        <v>0.18</v>
      </c>
      <c r="K322" s="99">
        <v>27.5</v>
      </c>
      <c r="L322" s="99">
        <v>6.5</v>
      </c>
      <c r="M322" s="120"/>
      <c r="N322" s="120"/>
      <c r="O322" s="120"/>
      <c r="P322" s="120"/>
      <c r="Q322" s="120"/>
    </row>
    <row r="323" spans="1:17" x14ac:dyDescent="0.3">
      <c r="A323" s="95">
        <v>48</v>
      </c>
      <c r="B323" s="95">
        <v>65</v>
      </c>
      <c r="C323" s="95">
        <v>18</v>
      </c>
      <c r="D323" s="96" t="s">
        <v>399</v>
      </c>
      <c r="F323" s="98">
        <v>288.14999999999998</v>
      </c>
      <c r="G323" s="99">
        <v>6.63</v>
      </c>
      <c r="H323" s="99">
        <v>11.27</v>
      </c>
      <c r="I323" s="99">
        <v>66.290000000000006</v>
      </c>
      <c r="J323" s="99">
        <v>0.15</v>
      </c>
      <c r="K323" s="99">
        <v>28.99</v>
      </c>
      <c r="L323" s="99">
        <v>7.01</v>
      </c>
      <c r="M323" s="120"/>
      <c r="N323" s="120"/>
      <c r="O323" s="120"/>
      <c r="P323" s="120"/>
      <c r="Q323" s="120"/>
    </row>
    <row r="324" spans="1:17" x14ac:dyDescent="0.3">
      <c r="A324" s="95">
        <v>48</v>
      </c>
      <c r="B324" s="95">
        <v>65</v>
      </c>
      <c r="C324" s="95">
        <v>18</v>
      </c>
      <c r="D324" s="96" t="s">
        <v>399</v>
      </c>
      <c r="F324" s="98">
        <v>288.14999999999998</v>
      </c>
      <c r="G324" s="99">
        <v>5.14</v>
      </c>
      <c r="H324" s="99">
        <v>12.32</v>
      </c>
      <c r="I324" s="99">
        <v>69.63</v>
      </c>
      <c r="J324" s="99">
        <v>0.11</v>
      </c>
      <c r="K324" s="99">
        <v>30.43</v>
      </c>
      <c r="L324" s="99">
        <v>7.52</v>
      </c>
      <c r="M324" s="120"/>
      <c r="N324" s="120"/>
      <c r="O324" s="120"/>
      <c r="P324" s="120"/>
      <c r="Q324" s="120"/>
    </row>
    <row r="325" spans="1:17" x14ac:dyDescent="0.3">
      <c r="A325" s="95">
        <v>48</v>
      </c>
      <c r="B325" s="95">
        <v>65</v>
      </c>
      <c r="C325" s="95">
        <v>18</v>
      </c>
      <c r="D325" s="96" t="s">
        <v>399</v>
      </c>
      <c r="F325" s="98">
        <v>288.14999999999998</v>
      </c>
      <c r="G325" s="99">
        <v>4.12</v>
      </c>
      <c r="H325" s="99">
        <v>13.89</v>
      </c>
      <c r="I325" s="99">
        <v>73.760000000000005</v>
      </c>
      <c r="J325" s="99">
        <v>0.1</v>
      </c>
      <c r="K325" s="99">
        <v>32</v>
      </c>
      <c r="L325" s="99">
        <v>8</v>
      </c>
      <c r="M325" s="120"/>
      <c r="N325" s="120"/>
      <c r="O325" s="120"/>
      <c r="P325" s="120"/>
      <c r="Q325" s="120"/>
    </row>
    <row r="326" spans="1:17" x14ac:dyDescent="0.3">
      <c r="A326" s="95">
        <v>48</v>
      </c>
      <c r="B326" s="95">
        <v>65</v>
      </c>
      <c r="C326" s="95">
        <v>18</v>
      </c>
      <c r="D326" s="96" t="s">
        <v>399</v>
      </c>
      <c r="F326" s="98">
        <v>293.14999999999998</v>
      </c>
      <c r="G326" s="99">
        <v>12.4</v>
      </c>
      <c r="H326" s="99">
        <v>8.11</v>
      </c>
      <c r="I326" s="99">
        <v>62.49</v>
      </c>
      <c r="J326" s="99">
        <v>0.27</v>
      </c>
      <c r="K326" s="99">
        <v>24.47</v>
      </c>
      <c r="L326" s="99">
        <v>6.4</v>
      </c>
      <c r="M326" s="120"/>
      <c r="N326" s="120"/>
      <c r="O326" s="120"/>
      <c r="P326" s="120"/>
      <c r="Q326" s="120"/>
    </row>
    <row r="327" spans="1:17" x14ac:dyDescent="0.3">
      <c r="A327" s="95">
        <v>48</v>
      </c>
      <c r="B327" s="95">
        <v>65</v>
      </c>
      <c r="C327" s="95">
        <v>18</v>
      </c>
      <c r="D327" s="96" t="s">
        <v>399</v>
      </c>
      <c r="F327" s="98">
        <v>293.14999999999998</v>
      </c>
      <c r="G327" s="99">
        <v>9.5500000000000007</v>
      </c>
      <c r="H327" s="99">
        <v>9.4499999999999993</v>
      </c>
      <c r="I327" s="99">
        <v>65.02</v>
      </c>
      <c r="J327" s="99">
        <v>0.26</v>
      </c>
      <c r="K327" s="99">
        <v>26.56</v>
      </c>
      <c r="L327" s="99">
        <v>6.6</v>
      </c>
      <c r="M327" s="120"/>
      <c r="N327" s="120"/>
      <c r="O327" s="120"/>
      <c r="P327" s="120"/>
      <c r="Q327" s="120"/>
    </row>
    <row r="328" spans="1:17" x14ac:dyDescent="0.3">
      <c r="A328" s="95">
        <v>48</v>
      </c>
      <c r="B328" s="95">
        <v>65</v>
      </c>
      <c r="C328" s="95">
        <v>18</v>
      </c>
      <c r="D328" s="96" t="s">
        <v>399</v>
      </c>
      <c r="F328" s="98">
        <v>293.14999999999998</v>
      </c>
      <c r="G328" s="99">
        <v>8.66</v>
      </c>
      <c r="H328" s="99">
        <v>10.55</v>
      </c>
      <c r="I328" s="99">
        <v>67.05</v>
      </c>
      <c r="J328" s="99">
        <v>0.23</v>
      </c>
      <c r="K328" s="99">
        <v>28.84</v>
      </c>
      <c r="L328" s="99">
        <v>6.82</v>
      </c>
      <c r="M328" s="120"/>
      <c r="N328" s="120"/>
      <c r="O328" s="120"/>
      <c r="P328" s="120"/>
      <c r="Q328" s="120"/>
    </row>
    <row r="329" spans="1:17" x14ac:dyDescent="0.3">
      <c r="A329" s="95">
        <v>48</v>
      </c>
      <c r="B329" s="95">
        <v>65</v>
      </c>
      <c r="C329" s="95">
        <v>18</v>
      </c>
      <c r="D329" s="96" t="s">
        <v>399</v>
      </c>
      <c r="F329" s="98">
        <v>293.14999999999998</v>
      </c>
      <c r="G329" s="99">
        <v>8.18</v>
      </c>
      <c r="H329" s="99">
        <v>11.3</v>
      </c>
      <c r="I329" s="99">
        <v>70.42</v>
      </c>
      <c r="J329" s="99">
        <v>0.22</v>
      </c>
      <c r="K329" s="99">
        <v>31.91</v>
      </c>
      <c r="L329" s="99">
        <v>7.04</v>
      </c>
      <c r="M329" s="120"/>
      <c r="N329" s="120"/>
      <c r="O329" s="120"/>
      <c r="P329" s="120"/>
      <c r="Q329" s="120"/>
    </row>
    <row r="330" spans="1:17" x14ac:dyDescent="0.3">
      <c r="A330" s="95">
        <v>48</v>
      </c>
      <c r="B330" s="95">
        <v>65</v>
      </c>
      <c r="C330" s="95">
        <v>18</v>
      </c>
      <c r="D330" s="96" t="s">
        <v>399</v>
      </c>
      <c r="F330" s="98">
        <v>293.14999999999998</v>
      </c>
      <c r="G330" s="99">
        <v>74.010000000000005</v>
      </c>
      <c r="H330" s="99">
        <v>0.21</v>
      </c>
      <c r="I330" s="99">
        <v>7.88</v>
      </c>
      <c r="J330" s="99">
        <v>11.94</v>
      </c>
      <c r="K330" s="99">
        <v>34.590000000000003</v>
      </c>
      <c r="L330" s="99">
        <v>7.28</v>
      </c>
      <c r="M330" s="120"/>
      <c r="N330" s="120"/>
      <c r="O330" s="120"/>
      <c r="P330" s="120"/>
      <c r="Q330" s="120"/>
    </row>
    <row r="331" spans="1:17" x14ac:dyDescent="0.3">
      <c r="A331" s="95">
        <v>48</v>
      </c>
      <c r="B331" s="95">
        <v>65</v>
      </c>
      <c r="C331" s="95">
        <v>18</v>
      </c>
      <c r="D331" s="96" t="s">
        <v>399</v>
      </c>
      <c r="F331" s="98">
        <v>298.14999999999998</v>
      </c>
      <c r="G331" s="99">
        <v>10.89</v>
      </c>
      <c r="H331" s="99">
        <v>8.81</v>
      </c>
      <c r="I331" s="99">
        <v>59.22</v>
      </c>
      <c r="J331" s="99">
        <v>0.4</v>
      </c>
      <c r="K331" s="99">
        <v>22.53</v>
      </c>
      <c r="L331" s="99">
        <v>6.71</v>
      </c>
      <c r="M331" s="120"/>
      <c r="N331" s="120"/>
      <c r="O331" s="120"/>
      <c r="P331" s="120"/>
      <c r="Q331" s="120"/>
    </row>
    <row r="332" spans="1:17" x14ac:dyDescent="0.3">
      <c r="A332" s="95">
        <v>48</v>
      </c>
      <c r="B332" s="95">
        <v>65</v>
      </c>
      <c r="C332" s="95">
        <v>18</v>
      </c>
      <c r="D332" s="96" t="s">
        <v>399</v>
      </c>
      <c r="F332" s="98">
        <v>298.14999999999998</v>
      </c>
      <c r="G332" s="99">
        <v>9.85</v>
      </c>
      <c r="H332" s="99">
        <v>9.6300000000000008</v>
      </c>
      <c r="I332" s="99">
        <v>62.59</v>
      </c>
      <c r="J332" s="99">
        <v>0.38</v>
      </c>
      <c r="K332" s="99">
        <v>24.91</v>
      </c>
      <c r="L332" s="99">
        <v>7.03</v>
      </c>
      <c r="M332" s="120"/>
      <c r="N332" s="120"/>
      <c r="O332" s="120"/>
      <c r="P332" s="120"/>
      <c r="Q332" s="120"/>
    </row>
    <row r="333" spans="1:17" x14ac:dyDescent="0.3">
      <c r="A333" s="95">
        <v>48</v>
      </c>
      <c r="B333" s="95">
        <v>65</v>
      </c>
      <c r="C333" s="95">
        <v>18</v>
      </c>
      <c r="D333" s="96" t="s">
        <v>399</v>
      </c>
      <c r="F333" s="98">
        <v>298.14999999999998</v>
      </c>
      <c r="G333" s="99">
        <v>65.61</v>
      </c>
      <c r="H333" s="99">
        <v>0.34</v>
      </c>
      <c r="I333" s="99">
        <v>9.32</v>
      </c>
      <c r="J333" s="99">
        <v>10.32</v>
      </c>
      <c r="K333" s="99">
        <v>27.57</v>
      </c>
      <c r="L333" s="99">
        <v>7.26</v>
      </c>
      <c r="M333" s="120"/>
      <c r="N333" s="120"/>
      <c r="O333" s="120"/>
      <c r="P333" s="120"/>
      <c r="Q333" s="120"/>
    </row>
    <row r="334" spans="1:17" x14ac:dyDescent="0.3">
      <c r="A334" s="95">
        <v>48</v>
      </c>
      <c r="B334" s="95">
        <v>65</v>
      </c>
      <c r="C334" s="95">
        <v>18</v>
      </c>
      <c r="D334" s="96" t="s">
        <v>399</v>
      </c>
      <c r="F334" s="98">
        <v>298.14999999999998</v>
      </c>
      <c r="G334" s="99">
        <v>68.02</v>
      </c>
      <c r="H334" s="99">
        <v>0.31</v>
      </c>
      <c r="I334" s="99">
        <v>8.8000000000000007</v>
      </c>
      <c r="J334" s="99">
        <v>11.55</v>
      </c>
      <c r="K334" s="99">
        <v>29.71</v>
      </c>
      <c r="L334" s="99">
        <v>7.5</v>
      </c>
      <c r="M334" s="120"/>
      <c r="N334" s="120"/>
      <c r="O334" s="120"/>
      <c r="P334" s="120"/>
      <c r="Q334" s="120"/>
    </row>
    <row r="335" spans="1:17" x14ac:dyDescent="0.3">
      <c r="A335" s="95">
        <v>48</v>
      </c>
      <c r="B335" s="95">
        <v>65</v>
      </c>
      <c r="C335" s="95">
        <v>18</v>
      </c>
      <c r="D335" s="96" t="s">
        <v>399</v>
      </c>
      <c r="F335" s="98">
        <v>298.14999999999998</v>
      </c>
      <c r="G335" s="99">
        <v>71.709999999999994</v>
      </c>
      <c r="H335" s="99">
        <v>0.21</v>
      </c>
      <c r="I335" s="99">
        <v>8.42</v>
      </c>
      <c r="J335" s="99">
        <v>12.4</v>
      </c>
      <c r="K335" s="99">
        <v>32.65</v>
      </c>
      <c r="L335" s="99">
        <v>7.64</v>
      </c>
      <c r="M335" s="120"/>
      <c r="N335" s="120"/>
      <c r="O335" s="120"/>
      <c r="P335" s="120"/>
      <c r="Q335" s="120"/>
    </row>
    <row r="336" spans="1:17" x14ac:dyDescent="0.3">
      <c r="A336" s="95">
        <v>48</v>
      </c>
      <c r="B336" s="95">
        <v>65</v>
      </c>
      <c r="C336" s="95">
        <v>18</v>
      </c>
      <c r="D336" s="96" t="s">
        <v>399</v>
      </c>
      <c r="F336" s="98">
        <v>303.14999999999998</v>
      </c>
      <c r="G336" s="99">
        <v>13.61</v>
      </c>
      <c r="H336" s="99">
        <v>7.71</v>
      </c>
      <c r="I336" s="99">
        <v>61.53</v>
      </c>
      <c r="J336" s="99">
        <v>0.41</v>
      </c>
      <c r="K336" s="99">
        <v>26.22</v>
      </c>
      <c r="L336" s="99">
        <v>5.99</v>
      </c>
      <c r="M336" s="120"/>
      <c r="N336" s="120"/>
      <c r="O336" s="120"/>
      <c r="P336" s="120"/>
      <c r="Q336" s="120"/>
    </row>
    <row r="337" spans="1:17" x14ac:dyDescent="0.3">
      <c r="A337" s="95">
        <v>48</v>
      </c>
      <c r="B337" s="95">
        <v>65</v>
      </c>
      <c r="C337" s="95">
        <v>18</v>
      </c>
      <c r="D337" s="96" t="s">
        <v>399</v>
      </c>
      <c r="F337" s="98">
        <v>303.14999999999998</v>
      </c>
      <c r="G337" s="99">
        <v>11.79</v>
      </c>
      <c r="H337" s="99">
        <v>8.91</v>
      </c>
      <c r="I337" s="99">
        <v>62.96</v>
      </c>
      <c r="J337" s="99">
        <v>0.37</v>
      </c>
      <c r="K337" s="99">
        <v>28.87</v>
      </c>
      <c r="L337" s="99">
        <v>6.26</v>
      </c>
    </row>
    <row r="338" spans="1:17" x14ac:dyDescent="0.3">
      <c r="A338" s="95">
        <v>48</v>
      </c>
      <c r="B338" s="95">
        <v>65</v>
      </c>
      <c r="C338" s="95">
        <v>18</v>
      </c>
      <c r="D338" s="96" t="s">
        <v>399</v>
      </c>
      <c r="F338" s="98">
        <v>303.14999999999998</v>
      </c>
      <c r="G338" s="99">
        <v>65.78</v>
      </c>
      <c r="H338" s="99">
        <v>0.34</v>
      </c>
      <c r="I338" s="99">
        <v>10.73</v>
      </c>
      <c r="J338" s="99">
        <v>9.74</v>
      </c>
      <c r="K338" s="99">
        <v>31.33</v>
      </c>
      <c r="L338" s="99">
        <v>6.43</v>
      </c>
    </row>
    <row r="339" spans="1:17" x14ac:dyDescent="0.3">
      <c r="A339" s="95">
        <v>48</v>
      </c>
      <c r="B339" s="95">
        <v>65</v>
      </c>
      <c r="C339" s="95">
        <v>18</v>
      </c>
      <c r="D339" s="96" t="s">
        <v>399</v>
      </c>
      <c r="F339" s="98">
        <v>303.14999999999998</v>
      </c>
      <c r="G339" s="99">
        <v>67.95</v>
      </c>
      <c r="H339" s="99">
        <v>0.31</v>
      </c>
      <c r="I339" s="99">
        <v>9.94</v>
      </c>
      <c r="J339" s="99">
        <v>10.94</v>
      </c>
      <c r="K339" s="99">
        <v>33.520000000000003</v>
      </c>
      <c r="L339" s="99">
        <v>6.79</v>
      </c>
    </row>
    <row r="340" spans="1:17" x14ac:dyDescent="0.3">
      <c r="A340" s="95">
        <v>48</v>
      </c>
      <c r="B340" s="95">
        <v>65</v>
      </c>
      <c r="C340" s="95">
        <v>18</v>
      </c>
      <c r="D340" s="96" t="s">
        <v>399</v>
      </c>
      <c r="F340" s="98">
        <v>303.14999999999998</v>
      </c>
      <c r="G340" s="99">
        <v>70.180000000000007</v>
      </c>
      <c r="H340" s="99">
        <v>0.28000000000000003</v>
      </c>
      <c r="I340" s="99">
        <v>9.36</v>
      </c>
      <c r="J340" s="99">
        <v>11.86</v>
      </c>
      <c r="K340" s="99">
        <v>36.14</v>
      </c>
      <c r="L340" s="99">
        <v>6.93</v>
      </c>
    </row>
    <row r="341" spans="1:17" x14ac:dyDescent="0.3">
      <c r="A341" s="95">
        <v>48</v>
      </c>
      <c r="B341" s="95">
        <v>65</v>
      </c>
      <c r="C341" s="95">
        <v>18</v>
      </c>
      <c r="D341" s="96" t="s">
        <v>399</v>
      </c>
      <c r="F341" s="98">
        <v>208.15</v>
      </c>
      <c r="G341" s="99">
        <v>55.71</v>
      </c>
      <c r="H341" s="99">
        <v>0.97</v>
      </c>
      <c r="I341" s="99">
        <v>11.69</v>
      </c>
      <c r="J341" s="99">
        <v>9.17</v>
      </c>
      <c r="K341" s="99">
        <v>22.32</v>
      </c>
      <c r="L341" s="99">
        <v>7.44</v>
      </c>
    </row>
    <row r="342" spans="1:17" x14ac:dyDescent="0.3">
      <c r="A342" s="95">
        <v>48</v>
      </c>
      <c r="B342" s="95">
        <v>65</v>
      </c>
      <c r="C342" s="95">
        <v>18</v>
      </c>
      <c r="D342" s="96" t="s">
        <v>399</v>
      </c>
      <c r="F342" s="98">
        <v>208.15</v>
      </c>
      <c r="G342" s="99">
        <v>60.09</v>
      </c>
      <c r="H342" s="99">
        <v>0.81</v>
      </c>
      <c r="I342" s="99">
        <v>11.12</v>
      </c>
      <c r="J342" s="99">
        <v>10.039999999999999</v>
      </c>
      <c r="K342" s="99">
        <v>24.94</v>
      </c>
      <c r="L342" s="99">
        <v>7.59</v>
      </c>
    </row>
    <row r="343" spans="1:17" x14ac:dyDescent="0.3">
      <c r="A343" s="95">
        <v>48</v>
      </c>
      <c r="B343" s="95">
        <v>65</v>
      </c>
      <c r="C343" s="95">
        <v>18</v>
      </c>
      <c r="D343" s="96" t="s">
        <v>399</v>
      </c>
      <c r="F343" s="98">
        <v>208.15</v>
      </c>
      <c r="G343" s="99">
        <v>63.44</v>
      </c>
      <c r="H343" s="99">
        <v>0.62</v>
      </c>
      <c r="I343" s="99">
        <v>10.07</v>
      </c>
      <c r="J343" s="99">
        <v>11.34</v>
      </c>
      <c r="K343" s="99">
        <v>27.52</v>
      </c>
      <c r="L343" s="99">
        <v>7.9</v>
      </c>
    </row>
    <row r="344" spans="1:17" x14ac:dyDescent="0.3">
      <c r="A344" s="95">
        <v>48</v>
      </c>
      <c r="B344" s="95">
        <v>65</v>
      </c>
      <c r="C344" s="95">
        <v>18</v>
      </c>
      <c r="D344" s="96" t="s">
        <v>399</v>
      </c>
      <c r="F344" s="98">
        <v>208.15</v>
      </c>
      <c r="G344" s="99">
        <v>67.94</v>
      </c>
      <c r="H344" s="99">
        <v>0.44</v>
      </c>
      <c r="I344" s="99">
        <v>9.7799999999999994</v>
      </c>
      <c r="J344" s="99">
        <v>12.38</v>
      </c>
      <c r="K344" s="99">
        <v>29.77</v>
      </c>
      <c r="L344" s="99">
        <v>8.07</v>
      </c>
    </row>
    <row r="345" spans="1:17" x14ac:dyDescent="0.3">
      <c r="A345" s="95">
        <v>48</v>
      </c>
      <c r="B345" s="95">
        <v>65</v>
      </c>
      <c r="C345" s="95">
        <v>18</v>
      </c>
      <c r="D345" s="96" t="s">
        <v>399</v>
      </c>
      <c r="F345" s="98">
        <v>208.15</v>
      </c>
      <c r="G345" s="99">
        <v>71.64</v>
      </c>
      <c r="H345" s="99">
        <v>0.37</v>
      </c>
      <c r="I345" s="99">
        <v>9.6</v>
      </c>
      <c r="J345" s="99">
        <v>13.02</v>
      </c>
      <c r="K345" s="99">
        <v>32.5</v>
      </c>
      <c r="L345" s="99">
        <v>8.27</v>
      </c>
    </row>
    <row r="346" spans="1:17" s="106" customFormat="1" x14ac:dyDescent="0.3">
      <c r="A346" s="100">
        <v>49</v>
      </c>
      <c r="B346" s="100">
        <v>32</v>
      </c>
      <c r="C346" s="100">
        <v>20</v>
      </c>
      <c r="D346" s="101" t="s">
        <v>399</v>
      </c>
      <c r="E346" s="105"/>
      <c r="F346" s="103">
        <v>298.14999999999998</v>
      </c>
      <c r="G346" s="102">
        <v>15.03</v>
      </c>
      <c r="H346" s="102">
        <v>14.57</v>
      </c>
      <c r="I346" s="102">
        <v>29.11</v>
      </c>
      <c r="J346" s="102">
        <v>4.38</v>
      </c>
      <c r="K346" s="102">
        <v>4.7300000000000004</v>
      </c>
      <c r="L346" s="102">
        <v>21.95</v>
      </c>
      <c r="M346" s="105"/>
      <c r="N346" s="105"/>
      <c r="O346" s="105"/>
      <c r="P346" s="105"/>
      <c r="Q346" s="97"/>
    </row>
    <row r="347" spans="1:17" s="106" customFormat="1" x14ac:dyDescent="0.3">
      <c r="A347" s="100">
        <v>49</v>
      </c>
      <c r="B347" s="100">
        <v>32</v>
      </c>
      <c r="C347" s="100">
        <v>20</v>
      </c>
      <c r="D347" s="101" t="s">
        <v>399</v>
      </c>
      <c r="E347" s="105"/>
      <c r="F347" s="103">
        <v>298.14999999999998</v>
      </c>
      <c r="G347" s="102">
        <v>19.07</v>
      </c>
      <c r="H347" s="102">
        <v>14.99</v>
      </c>
      <c r="I347" s="102">
        <v>37.06</v>
      </c>
      <c r="J347" s="102">
        <v>3.07</v>
      </c>
      <c r="K347" s="102">
        <v>2.68</v>
      </c>
      <c r="L347" s="102">
        <v>25.69</v>
      </c>
      <c r="M347" s="105"/>
      <c r="N347" s="105"/>
      <c r="O347" s="105"/>
      <c r="P347" s="105"/>
      <c r="Q347" s="97"/>
    </row>
    <row r="348" spans="1:17" s="106" customFormat="1" x14ac:dyDescent="0.3">
      <c r="A348" s="100">
        <v>49</v>
      </c>
      <c r="B348" s="100">
        <v>32</v>
      </c>
      <c r="C348" s="100">
        <v>20</v>
      </c>
      <c r="D348" s="101" t="s">
        <v>399</v>
      </c>
      <c r="E348" s="105"/>
      <c r="F348" s="103">
        <v>298.14999999999998</v>
      </c>
      <c r="G348" s="102">
        <v>22.42</v>
      </c>
      <c r="H348" s="102">
        <v>15.98</v>
      </c>
      <c r="I348" s="102">
        <v>45.95</v>
      </c>
      <c r="J348" s="102">
        <v>1.76</v>
      </c>
      <c r="K348" s="102">
        <v>1.08</v>
      </c>
      <c r="L348" s="102">
        <v>28.73</v>
      </c>
      <c r="M348" s="105"/>
      <c r="N348" s="105"/>
      <c r="O348" s="105"/>
      <c r="P348" s="105"/>
      <c r="Q348" s="97"/>
    </row>
    <row r="349" spans="1:17" x14ac:dyDescent="0.3">
      <c r="A349" s="95">
        <v>49</v>
      </c>
      <c r="B349" s="95">
        <v>67</v>
      </c>
      <c r="C349" s="95">
        <v>20</v>
      </c>
      <c r="D349" s="96" t="s">
        <v>399</v>
      </c>
      <c r="F349" s="98">
        <v>298.14999999999998</v>
      </c>
      <c r="G349" s="99">
        <v>62.9</v>
      </c>
      <c r="H349" s="99">
        <v>0.28999999999999998</v>
      </c>
      <c r="I349" s="99">
        <v>6.21</v>
      </c>
      <c r="J349" s="99">
        <v>11.58</v>
      </c>
      <c r="K349" s="99">
        <v>28</v>
      </c>
      <c r="L349" s="99">
        <v>7.3</v>
      </c>
    </row>
    <row r="350" spans="1:17" x14ac:dyDescent="0.3">
      <c r="A350" s="95">
        <v>49</v>
      </c>
      <c r="B350" s="95">
        <v>67</v>
      </c>
      <c r="C350" s="95">
        <v>20</v>
      </c>
      <c r="D350" s="96" t="s">
        <v>399</v>
      </c>
      <c r="F350" s="98">
        <v>298.14999999999998</v>
      </c>
      <c r="G350" s="99">
        <v>59.83</v>
      </c>
      <c r="H350" s="99">
        <v>0.32</v>
      </c>
      <c r="I350" s="99">
        <v>7.67</v>
      </c>
      <c r="J350" s="99">
        <v>10.37</v>
      </c>
      <c r="K350" s="99">
        <v>26.98</v>
      </c>
      <c r="L350" s="99">
        <v>6.73</v>
      </c>
    </row>
    <row r="351" spans="1:17" x14ac:dyDescent="0.3">
      <c r="A351" s="95">
        <v>49</v>
      </c>
      <c r="B351" s="95">
        <v>67</v>
      </c>
      <c r="C351" s="95">
        <v>20</v>
      </c>
      <c r="D351" s="96" t="s">
        <v>399</v>
      </c>
      <c r="F351" s="98">
        <v>298.14999999999998</v>
      </c>
      <c r="G351" s="99">
        <v>57.06</v>
      </c>
      <c r="H351" s="99">
        <v>0.42</v>
      </c>
      <c r="I351" s="99">
        <v>9.25</v>
      </c>
      <c r="J351" s="99">
        <v>9.1300000000000008</v>
      </c>
      <c r="K351" s="99">
        <v>25.48</v>
      </c>
      <c r="L351" s="99">
        <v>6.25</v>
      </c>
    </row>
    <row r="352" spans="1:17" x14ac:dyDescent="0.3">
      <c r="A352" s="95">
        <v>49</v>
      </c>
      <c r="B352" s="95">
        <v>67</v>
      </c>
      <c r="C352" s="95">
        <v>20</v>
      </c>
      <c r="D352" s="96" t="s">
        <v>399</v>
      </c>
      <c r="F352" s="98">
        <v>298.14999999999998</v>
      </c>
      <c r="G352" s="99">
        <v>54.31</v>
      </c>
      <c r="H352" s="99">
        <v>0.53</v>
      </c>
      <c r="I352" s="99">
        <v>10.66</v>
      </c>
      <c r="J352" s="99">
        <v>8.16</v>
      </c>
      <c r="K352" s="99">
        <v>24.95</v>
      </c>
      <c r="L352" s="99">
        <v>5.68</v>
      </c>
    </row>
    <row r="353" spans="1:17" x14ac:dyDescent="0.3">
      <c r="A353" s="95">
        <v>49</v>
      </c>
      <c r="B353" s="95">
        <v>67</v>
      </c>
      <c r="C353" s="95">
        <v>20</v>
      </c>
      <c r="D353" s="96" t="s">
        <v>399</v>
      </c>
      <c r="F353" s="98">
        <v>298.14999999999998</v>
      </c>
      <c r="G353" s="99">
        <v>50.96</v>
      </c>
      <c r="H353" s="99">
        <v>0.68</v>
      </c>
      <c r="I353" s="99">
        <v>13.25</v>
      </c>
      <c r="J353" s="99">
        <v>6.35</v>
      </c>
      <c r="K353" s="99">
        <v>24.05</v>
      </c>
      <c r="L353" s="99">
        <v>4.7300000000000004</v>
      </c>
      <c r="M353" s="120"/>
      <c r="N353" s="120"/>
      <c r="O353" s="120"/>
      <c r="P353" s="120"/>
      <c r="Q353" s="120"/>
    </row>
    <row r="354" spans="1:17" x14ac:dyDescent="0.3">
      <c r="A354" s="95">
        <v>49</v>
      </c>
      <c r="B354" s="95">
        <v>68</v>
      </c>
      <c r="C354" s="95">
        <v>20</v>
      </c>
      <c r="D354" s="96" t="s">
        <v>399</v>
      </c>
      <c r="F354" s="98">
        <v>298.14999999999998</v>
      </c>
      <c r="G354" s="99">
        <v>56.39</v>
      </c>
      <c r="H354" s="99">
        <v>0.47</v>
      </c>
      <c r="I354" s="99">
        <v>2.11</v>
      </c>
      <c r="J354" s="99">
        <v>22.03</v>
      </c>
      <c r="K354" s="99">
        <v>34.97</v>
      </c>
      <c r="L354" s="99">
        <v>9.01</v>
      </c>
      <c r="M354" s="120"/>
      <c r="N354" s="120"/>
      <c r="O354" s="120"/>
      <c r="P354" s="120"/>
      <c r="Q354" s="120"/>
    </row>
    <row r="355" spans="1:17" x14ac:dyDescent="0.3">
      <c r="A355" s="95">
        <v>49</v>
      </c>
      <c r="B355" s="95">
        <v>68</v>
      </c>
      <c r="C355" s="95">
        <v>20</v>
      </c>
      <c r="D355" s="96" t="s">
        <v>399</v>
      </c>
      <c r="F355" s="98">
        <v>298.14999999999998</v>
      </c>
      <c r="G355" s="99">
        <v>51.69</v>
      </c>
      <c r="H355" s="99">
        <v>0.7</v>
      </c>
      <c r="I355" s="99">
        <v>3.12</v>
      </c>
      <c r="J355" s="99">
        <v>20.56</v>
      </c>
      <c r="K355" s="99">
        <v>35.18</v>
      </c>
      <c r="L355" s="99">
        <v>7.22</v>
      </c>
      <c r="M355" s="120"/>
      <c r="N355" s="120"/>
      <c r="O355" s="120"/>
      <c r="P355" s="120"/>
      <c r="Q355" s="120"/>
    </row>
    <row r="356" spans="1:17" x14ac:dyDescent="0.3">
      <c r="A356" s="95">
        <v>49</v>
      </c>
      <c r="B356" s="95">
        <v>68</v>
      </c>
      <c r="C356" s="95">
        <v>20</v>
      </c>
      <c r="D356" s="96" t="s">
        <v>399</v>
      </c>
      <c r="F356" s="98">
        <v>298.14999999999998</v>
      </c>
      <c r="G356" s="99">
        <v>45.11</v>
      </c>
      <c r="H356" s="99">
        <v>1.03</v>
      </c>
      <c r="I356" s="99">
        <v>4.01</v>
      </c>
      <c r="J356" s="99">
        <v>17.829999999999998</v>
      </c>
      <c r="K356" s="99">
        <v>34.92</v>
      </c>
      <c r="L356" s="99">
        <v>5.41</v>
      </c>
      <c r="M356" s="120"/>
      <c r="N356" s="120"/>
      <c r="O356" s="120"/>
      <c r="P356" s="120"/>
      <c r="Q356" s="120"/>
    </row>
    <row r="357" spans="1:17" x14ac:dyDescent="0.3">
      <c r="A357" s="95">
        <v>49</v>
      </c>
      <c r="B357" s="95">
        <v>68</v>
      </c>
      <c r="C357" s="95">
        <v>20</v>
      </c>
      <c r="D357" s="96" t="s">
        <v>399</v>
      </c>
      <c r="F357" s="98">
        <v>298.14999999999998</v>
      </c>
      <c r="G357" s="99">
        <v>38.76</v>
      </c>
      <c r="H357" s="99">
        <v>1.59</v>
      </c>
      <c r="I357" s="99">
        <v>6.48</v>
      </c>
      <c r="J357" s="99">
        <v>14.23</v>
      </c>
      <c r="K357" s="99">
        <v>20.95</v>
      </c>
      <c r="L357" s="99">
        <v>8.66</v>
      </c>
      <c r="M357" s="120"/>
      <c r="N357" s="120"/>
      <c r="O357" s="120"/>
      <c r="P357" s="120"/>
      <c r="Q357" s="120"/>
    </row>
    <row r="358" spans="1:17" x14ac:dyDescent="0.3">
      <c r="A358" s="95">
        <v>49</v>
      </c>
      <c r="B358" s="95">
        <v>69</v>
      </c>
      <c r="C358" s="95">
        <v>20</v>
      </c>
      <c r="D358" s="96" t="s">
        <v>399</v>
      </c>
      <c r="F358" s="98">
        <v>298.14999999999998</v>
      </c>
      <c r="G358" s="99">
        <v>71.03</v>
      </c>
      <c r="H358" s="99">
        <v>0.08</v>
      </c>
      <c r="I358" s="99">
        <v>3.37</v>
      </c>
      <c r="J358" s="99">
        <v>13.65</v>
      </c>
      <c r="K358" s="99">
        <v>36.07</v>
      </c>
      <c r="L358" s="99">
        <v>7.01</v>
      </c>
      <c r="M358" s="120"/>
      <c r="N358" s="120"/>
      <c r="O358" s="120"/>
      <c r="P358" s="120"/>
      <c r="Q358" s="120"/>
    </row>
    <row r="359" spans="1:17" x14ac:dyDescent="0.3">
      <c r="A359" s="95">
        <v>49</v>
      </c>
      <c r="B359" s="95">
        <v>69</v>
      </c>
      <c r="C359" s="95">
        <v>20</v>
      </c>
      <c r="D359" s="96" t="s">
        <v>399</v>
      </c>
      <c r="F359" s="98">
        <v>298.14999999999998</v>
      </c>
      <c r="G359" s="99">
        <v>62.14</v>
      </c>
      <c r="H359" s="99">
        <v>0.13</v>
      </c>
      <c r="I359" s="99">
        <v>6.15</v>
      </c>
      <c r="J359" s="99">
        <v>9.7100000000000009</v>
      </c>
      <c r="K359" s="99">
        <v>28.3</v>
      </c>
      <c r="L359" s="99">
        <v>5.86</v>
      </c>
      <c r="M359" s="120"/>
      <c r="N359" s="120"/>
      <c r="O359" s="120"/>
      <c r="P359" s="120"/>
      <c r="Q359" s="120"/>
    </row>
    <row r="360" spans="1:17" x14ac:dyDescent="0.3">
      <c r="A360" s="95">
        <v>49</v>
      </c>
      <c r="B360" s="95">
        <v>69</v>
      </c>
      <c r="C360" s="95">
        <v>20</v>
      </c>
      <c r="D360" s="96" t="s">
        <v>399</v>
      </c>
      <c r="F360" s="98">
        <v>298.14999999999998</v>
      </c>
      <c r="G360" s="99">
        <v>60.06</v>
      </c>
      <c r="H360" s="99">
        <v>0.17</v>
      </c>
      <c r="I360" s="99">
        <v>8.48</v>
      </c>
      <c r="J360" s="99">
        <v>8.58</v>
      </c>
      <c r="K360" s="99">
        <v>26.58</v>
      </c>
      <c r="L360" s="99">
        <v>5.52</v>
      </c>
      <c r="M360" s="120"/>
      <c r="N360" s="120"/>
      <c r="O360" s="120"/>
      <c r="P360" s="120"/>
      <c r="Q360" s="120"/>
    </row>
    <row r="361" spans="1:17" x14ac:dyDescent="0.3">
      <c r="A361" s="95">
        <v>49</v>
      </c>
      <c r="B361" s="95">
        <v>69</v>
      </c>
      <c r="C361" s="95">
        <v>20</v>
      </c>
      <c r="D361" s="96" t="s">
        <v>399</v>
      </c>
      <c r="F361" s="98">
        <v>298.14999999999998</v>
      </c>
      <c r="G361" s="99">
        <v>54.85</v>
      </c>
      <c r="H361" s="99">
        <v>0.32</v>
      </c>
      <c r="I361" s="99">
        <v>9.7899999999999991</v>
      </c>
      <c r="J361" s="99">
        <v>6.93</v>
      </c>
      <c r="K361" s="99">
        <v>23.69</v>
      </c>
      <c r="L361" s="99">
        <v>4.93</v>
      </c>
      <c r="M361" s="120"/>
      <c r="N361" s="120"/>
      <c r="O361" s="120"/>
      <c r="P361" s="120"/>
      <c r="Q361" s="120"/>
    </row>
    <row r="362" spans="1:17" x14ac:dyDescent="0.3">
      <c r="A362" s="95">
        <v>49</v>
      </c>
      <c r="B362" s="95">
        <v>70</v>
      </c>
      <c r="C362" s="95">
        <v>20</v>
      </c>
      <c r="D362" s="96" t="s">
        <v>399</v>
      </c>
      <c r="F362" s="98">
        <v>298.14999999999998</v>
      </c>
      <c r="G362" s="99">
        <v>81.459999999999994</v>
      </c>
      <c r="H362" s="99">
        <v>0.08</v>
      </c>
      <c r="I362" s="99">
        <v>1.49</v>
      </c>
      <c r="J362" s="99">
        <v>16.43</v>
      </c>
      <c r="K362" s="99">
        <v>43.28</v>
      </c>
      <c r="L362" s="99">
        <v>7.88</v>
      </c>
      <c r="M362" s="120"/>
      <c r="N362" s="120"/>
      <c r="O362" s="120"/>
      <c r="P362" s="120"/>
      <c r="Q362" s="120"/>
    </row>
    <row r="363" spans="1:17" x14ac:dyDescent="0.3">
      <c r="A363" s="95">
        <v>49</v>
      </c>
      <c r="B363" s="95">
        <v>70</v>
      </c>
      <c r="C363" s="95">
        <v>20</v>
      </c>
      <c r="D363" s="96" t="s">
        <v>399</v>
      </c>
      <c r="F363" s="98">
        <v>298.14999999999998</v>
      </c>
      <c r="G363" s="99">
        <v>78.39</v>
      </c>
      <c r="H363" s="99">
        <v>0.09</v>
      </c>
      <c r="I363" s="99">
        <v>2.7</v>
      </c>
      <c r="J363" s="99">
        <v>11.17</v>
      </c>
      <c r="K363" s="99">
        <v>38.130000000000003</v>
      </c>
      <c r="L363" s="99">
        <v>6.01</v>
      </c>
      <c r="M363" s="120"/>
      <c r="N363" s="120"/>
      <c r="O363" s="120"/>
      <c r="P363" s="120"/>
      <c r="Q363" s="120"/>
    </row>
    <row r="364" spans="1:17" x14ac:dyDescent="0.3">
      <c r="A364" s="95">
        <v>49</v>
      </c>
      <c r="B364" s="95">
        <v>70</v>
      </c>
      <c r="C364" s="95">
        <v>20</v>
      </c>
      <c r="D364" s="96" t="s">
        <v>399</v>
      </c>
      <c r="F364" s="98">
        <v>298.14999999999998</v>
      </c>
      <c r="G364" s="99">
        <v>76.569999999999993</v>
      </c>
      <c r="H364" s="99">
        <v>0.11</v>
      </c>
      <c r="I364" s="99">
        <v>4.9400000000000004</v>
      </c>
      <c r="J364" s="99">
        <v>8.02</v>
      </c>
      <c r="K364" s="99">
        <v>34.31</v>
      </c>
      <c r="L364" s="99">
        <v>4.79</v>
      </c>
      <c r="M364" s="120"/>
      <c r="N364" s="120"/>
      <c r="O364" s="120"/>
      <c r="P364" s="120"/>
      <c r="Q364" s="120"/>
    </row>
    <row r="365" spans="1:17" x14ac:dyDescent="0.3">
      <c r="A365" s="95">
        <v>49</v>
      </c>
      <c r="B365" s="95">
        <v>70</v>
      </c>
      <c r="C365" s="95">
        <v>20</v>
      </c>
      <c r="D365" s="96" t="s">
        <v>399</v>
      </c>
      <c r="F365" s="98">
        <v>298.14999999999998</v>
      </c>
      <c r="G365" s="99">
        <v>73.06</v>
      </c>
      <c r="H365" s="99">
        <v>0.12</v>
      </c>
      <c r="I365" s="99">
        <v>7.15</v>
      </c>
      <c r="J365" s="99">
        <v>6.28</v>
      </c>
      <c r="K365" s="99">
        <v>31.9</v>
      </c>
      <c r="L365" s="99">
        <v>3.99</v>
      </c>
      <c r="M365" s="120"/>
      <c r="N365" s="120"/>
      <c r="O365" s="120"/>
      <c r="P365" s="120"/>
      <c r="Q365" s="120"/>
    </row>
    <row r="366" spans="1:17" x14ac:dyDescent="0.3">
      <c r="A366" s="95">
        <v>50</v>
      </c>
      <c r="B366" s="95">
        <v>32</v>
      </c>
      <c r="C366" s="95">
        <v>93</v>
      </c>
      <c r="D366" s="96" t="s">
        <v>399</v>
      </c>
      <c r="F366" s="98">
        <v>298.14999999999998</v>
      </c>
      <c r="G366" s="99">
        <v>0.41899999999999998</v>
      </c>
      <c r="H366" s="99">
        <v>3.0700000000000002E-2</v>
      </c>
      <c r="I366" s="99">
        <v>2.2000000000000001E-3</v>
      </c>
      <c r="J366" s="99">
        <v>0.59709999999999996</v>
      </c>
      <c r="K366" s="99">
        <v>0.25</v>
      </c>
      <c r="L366" s="99">
        <v>0.25</v>
      </c>
      <c r="M366" s="120"/>
      <c r="N366" s="120"/>
      <c r="O366" s="120"/>
      <c r="P366" s="120"/>
      <c r="Q366" s="120"/>
    </row>
    <row r="367" spans="1:17" x14ac:dyDescent="0.3">
      <c r="A367" s="95">
        <v>50</v>
      </c>
      <c r="B367" s="95">
        <v>32</v>
      </c>
      <c r="C367" s="95">
        <v>93</v>
      </c>
      <c r="D367" s="96" t="s">
        <v>399</v>
      </c>
      <c r="F367" s="98">
        <v>298.14999999999998</v>
      </c>
      <c r="G367" s="99">
        <v>0.47110000000000002</v>
      </c>
      <c r="H367" s="99">
        <v>1.9699999999999999E-2</v>
      </c>
      <c r="I367" s="99">
        <v>1.1999999999999999E-3</v>
      </c>
      <c r="J367" s="99">
        <v>0.67120000000000002</v>
      </c>
      <c r="K367" s="99">
        <v>0.28000000000000003</v>
      </c>
      <c r="L367" s="99">
        <v>0.28000000000000003</v>
      </c>
      <c r="M367" s="120"/>
      <c r="N367" s="120"/>
      <c r="O367" s="120"/>
      <c r="P367" s="120"/>
      <c r="Q367" s="120"/>
    </row>
    <row r="368" spans="1:17" x14ac:dyDescent="0.3">
      <c r="A368" s="95">
        <v>50</v>
      </c>
      <c r="B368" s="95">
        <v>32</v>
      </c>
      <c r="C368" s="95">
        <v>93</v>
      </c>
      <c r="D368" s="96" t="s">
        <v>399</v>
      </c>
      <c r="F368" s="98">
        <v>298.14999999999998</v>
      </c>
      <c r="G368" s="99">
        <v>0.5484</v>
      </c>
      <c r="H368" s="99">
        <v>1.0999999999999999E-2</v>
      </c>
      <c r="I368" s="99">
        <v>1.1000000000000001E-3</v>
      </c>
      <c r="J368" s="99">
        <v>0.77739999999999998</v>
      </c>
      <c r="K368" s="99">
        <v>0.32</v>
      </c>
      <c r="L368" s="99">
        <v>0.32</v>
      </c>
      <c r="M368" s="120"/>
      <c r="N368" s="120"/>
      <c r="O368" s="120"/>
      <c r="P368" s="120"/>
      <c r="Q368" s="120"/>
    </row>
    <row r="369" spans="1:17" x14ac:dyDescent="0.3">
      <c r="A369" s="95">
        <v>50</v>
      </c>
      <c r="B369" s="95">
        <v>32</v>
      </c>
      <c r="C369" s="95">
        <v>93</v>
      </c>
      <c r="D369" s="96" t="s">
        <v>399</v>
      </c>
      <c r="F369" s="98">
        <v>298.14999999999998</v>
      </c>
      <c r="G369" s="99">
        <v>0.57950000000000002</v>
      </c>
      <c r="H369" s="99">
        <v>7.6E-3</v>
      </c>
      <c r="I369" s="99">
        <v>8.9999999999999998E-4</v>
      </c>
      <c r="J369" s="99">
        <v>0.88390000000000002</v>
      </c>
      <c r="K369" s="99">
        <v>0.35</v>
      </c>
      <c r="L369" s="99">
        <v>0.35</v>
      </c>
      <c r="M369" s="120"/>
      <c r="N369" s="120"/>
      <c r="O369" s="120"/>
      <c r="P369" s="120"/>
      <c r="Q369" s="120"/>
    </row>
    <row r="370" spans="1:17" x14ac:dyDescent="0.3">
      <c r="A370" s="95">
        <v>50</v>
      </c>
      <c r="B370" s="95">
        <v>67</v>
      </c>
      <c r="C370" s="95">
        <v>93</v>
      </c>
      <c r="D370" s="96" t="s">
        <v>399</v>
      </c>
      <c r="F370" s="98">
        <v>298.14999999999998</v>
      </c>
      <c r="G370" s="99">
        <v>0.85760000000000003</v>
      </c>
      <c r="H370" s="99">
        <v>4.1000000000000003E-3</v>
      </c>
      <c r="I370" s="99">
        <v>2.2000000000000001E-3</v>
      </c>
      <c r="J370" s="99">
        <v>0.49919999999999998</v>
      </c>
      <c r="K370" s="99">
        <v>0.32</v>
      </c>
      <c r="L370" s="99">
        <v>0.32</v>
      </c>
      <c r="M370" s="120"/>
      <c r="N370" s="120"/>
      <c r="O370" s="120"/>
      <c r="P370" s="120"/>
      <c r="Q370" s="120"/>
    </row>
    <row r="371" spans="1:17" x14ac:dyDescent="0.3">
      <c r="A371" s="95">
        <v>50</v>
      </c>
      <c r="B371" s="95">
        <v>67</v>
      </c>
      <c r="C371" s="95">
        <v>93</v>
      </c>
      <c r="D371" s="96" t="s">
        <v>399</v>
      </c>
      <c r="F371" s="98">
        <v>298.14999999999998</v>
      </c>
      <c r="G371" s="99">
        <v>0.87260000000000004</v>
      </c>
      <c r="H371" s="99">
        <v>5.7999999999999996E-3</v>
      </c>
      <c r="I371" s="99">
        <v>1.5E-3</v>
      </c>
      <c r="J371" s="99">
        <v>0.5696</v>
      </c>
      <c r="K371" s="99">
        <v>0.35</v>
      </c>
      <c r="L371" s="99">
        <v>0.35</v>
      </c>
      <c r="M371" s="120"/>
      <c r="N371" s="120"/>
      <c r="O371" s="120"/>
      <c r="P371" s="120"/>
      <c r="Q371" s="120"/>
    </row>
    <row r="372" spans="1:17" x14ac:dyDescent="0.3">
      <c r="A372" s="95">
        <v>50</v>
      </c>
      <c r="B372" s="95">
        <v>68</v>
      </c>
      <c r="C372" s="95">
        <v>93</v>
      </c>
      <c r="D372" s="96" t="s">
        <v>399</v>
      </c>
      <c r="F372" s="98">
        <v>298.14999999999998</v>
      </c>
      <c r="G372" s="99">
        <v>0.65869999999999995</v>
      </c>
      <c r="H372" s="99">
        <v>2.3999999999999998E-3</v>
      </c>
      <c r="I372" s="99">
        <v>5.4999999999999997E-3</v>
      </c>
      <c r="J372" s="99">
        <v>0.43569999999999998</v>
      </c>
      <c r="K372" s="99">
        <v>0.25</v>
      </c>
      <c r="L372" s="99">
        <v>0.25</v>
      </c>
      <c r="M372" s="120"/>
      <c r="N372" s="120"/>
      <c r="O372" s="120"/>
      <c r="P372" s="120"/>
      <c r="Q372" s="120"/>
    </row>
    <row r="373" spans="1:17" x14ac:dyDescent="0.3">
      <c r="A373" s="95">
        <v>50</v>
      </c>
      <c r="B373" s="95">
        <v>68</v>
      </c>
      <c r="C373" s="95">
        <v>93</v>
      </c>
      <c r="D373" s="96" t="s">
        <v>399</v>
      </c>
      <c r="F373" s="98">
        <v>298.14999999999998</v>
      </c>
      <c r="G373" s="99">
        <v>0.76090000000000002</v>
      </c>
      <c r="H373" s="99">
        <v>5.0000000000000001E-4</v>
      </c>
      <c r="I373" s="99">
        <v>2.0999999999999999E-3</v>
      </c>
      <c r="J373" s="99">
        <v>0.47349999999999998</v>
      </c>
      <c r="K373" s="99">
        <v>0.28000000000000003</v>
      </c>
      <c r="L373" s="99">
        <v>0.28000000000000003</v>
      </c>
      <c r="M373" s="120"/>
      <c r="N373" s="120"/>
      <c r="O373" s="120"/>
      <c r="P373" s="120"/>
      <c r="Q373" s="120"/>
    </row>
    <row r="374" spans="1:17" x14ac:dyDescent="0.3">
      <c r="A374" s="95">
        <v>50</v>
      </c>
      <c r="B374" s="95">
        <v>92</v>
      </c>
      <c r="C374" s="95">
        <v>93</v>
      </c>
      <c r="D374" s="96" t="s">
        <v>399</v>
      </c>
      <c r="F374" s="98">
        <v>298.14999999999998</v>
      </c>
      <c r="G374" s="99">
        <v>0.36559999999999998</v>
      </c>
      <c r="H374" s="99">
        <v>3.4700000000000002E-2</v>
      </c>
      <c r="I374" s="99">
        <v>0</v>
      </c>
      <c r="J374" s="99">
        <v>0.75180000000000002</v>
      </c>
      <c r="K374" s="99">
        <v>0.25</v>
      </c>
      <c r="L374" s="99">
        <v>0.25</v>
      </c>
      <c r="M374" s="120"/>
      <c r="N374" s="120"/>
      <c r="O374" s="120"/>
      <c r="P374" s="120"/>
      <c r="Q374" s="120"/>
    </row>
    <row r="375" spans="1:17" x14ac:dyDescent="0.3">
      <c r="A375" s="95">
        <v>50</v>
      </c>
      <c r="B375" s="95">
        <v>92</v>
      </c>
      <c r="C375" s="95">
        <v>93</v>
      </c>
      <c r="D375" s="96" t="s">
        <v>399</v>
      </c>
      <c r="F375" s="98">
        <v>298.14999999999998</v>
      </c>
      <c r="G375" s="99">
        <v>0.4229</v>
      </c>
      <c r="H375" s="99">
        <v>2.0799999999999999E-2</v>
      </c>
      <c r="I375" s="99">
        <v>0</v>
      </c>
      <c r="J375" s="99">
        <v>0.85619999999999996</v>
      </c>
      <c r="K375" s="99">
        <v>0.28000000000000003</v>
      </c>
      <c r="L375" s="99">
        <v>0.28000000000000003</v>
      </c>
      <c r="M375" s="120"/>
      <c r="N375" s="120"/>
      <c r="O375" s="120"/>
      <c r="P375" s="120"/>
      <c r="Q375" s="120"/>
    </row>
    <row r="376" spans="1:17" x14ac:dyDescent="0.3">
      <c r="A376" s="95">
        <v>50</v>
      </c>
      <c r="B376" s="95">
        <v>92</v>
      </c>
      <c r="C376" s="95">
        <v>93</v>
      </c>
      <c r="D376" s="96" t="s">
        <v>399</v>
      </c>
      <c r="F376" s="98">
        <v>298.14999999999998</v>
      </c>
      <c r="G376" s="99">
        <v>0.49780000000000002</v>
      </c>
      <c r="H376" s="99">
        <v>1.1599999999999999E-2</v>
      </c>
      <c r="I376" s="99">
        <v>0</v>
      </c>
      <c r="J376" s="99">
        <v>0.91720000000000002</v>
      </c>
      <c r="K376" s="99">
        <v>0.32</v>
      </c>
      <c r="L376" s="99">
        <v>0.32</v>
      </c>
      <c r="M376" s="120"/>
      <c r="N376" s="120"/>
      <c r="O376" s="120"/>
      <c r="P376" s="120"/>
      <c r="Q376" s="120"/>
    </row>
    <row r="377" spans="1:17" x14ac:dyDescent="0.3">
      <c r="A377" s="95">
        <v>50</v>
      </c>
      <c r="B377" s="95">
        <v>92</v>
      </c>
      <c r="C377" s="95">
        <v>93</v>
      </c>
      <c r="D377" s="96" t="s">
        <v>399</v>
      </c>
      <c r="F377" s="98">
        <v>298.14999999999998</v>
      </c>
      <c r="G377" s="99">
        <v>0.58040000000000003</v>
      </c>
      <c r="H377" s="99">
        <v>5.1999999999999998E-3</v>
      </c>
      <c r="I377" s="99">
        <v>0</v>
      </c>
      <c r="J377" s="99">
        <v>0.93520000000000003</v>
      </c>
      <c r="K377" s="99">
        <v>0.35</v>
      </c>
      <c r="L377" s="99">
        <v>0.35</v>
      </c>
      <c r="M377" s="120"/>
      <c r="N377" s="120"/>
      <c r="O377" s="120"/>
      <c r="P377" s="120"/>
      <c r="Q377" s="120"/>
    </row>
    <row r="378" spans="1:17" x14ac:dyDescent="0.3">
      <c r="A378" s="95">
        <v>50</v>
      </c>
      <c r="B378" s="95">
        <v>4</v>
      </c>
      <c r="C378" s="95">
        <v>93</v>
      </c>
      <c r="D378" s="96" t="s">
        <v>399</v>
      </c>
      <c r="F378" s="98">
        <v>298.14999999999998</v>
      </c>
      <c r="G378" s="99">
        <v>0.62060000000000004</v>
      </c>
      <c r="H378" s="99">
        <v>2.98E-2</v>
      </c>
      <c r="I378" s="99">
        <v>5.1999999999999998E-3</v>
      </c>
      <c r="J378" s="99">
        <v>0.42699999999999999</v>
      </c>
      <c r="K378" s="99">
        <v>0.25</v>
      </c>
      <c r="L378" s="99">
        <v>0.25</v>
      </c>
      <c r="M378" s="120"/>
      <c r="N378" s="120"/>
      <c r="O378" s="120"/>
      <c r="P378" s="120"/>
      <c r="Q378" s="120"/>
    </row>
    <row r="379" spans="1:17" x14ac:dyDescent="0.3">
      <c r="A379" s="95">
        <v>50</v>
      </c>
      <c r="B379" s="95">
        <v>11</v>
      </c>
      <c r="C379" s="95">
        <v>93</v>
      </c>
      <c r="D379" s="96" t="s">
        <v>399</v>
      </c>
      <c r="F379" s="98">
        <v>298.14999999999998</v>
      </c>
      <c r="G379" s="99">
        <v>0.61119999999999997</v>
      </c>
      <c r="H379" s="99">
        <v>1.6299999999999999E-2</v>
      </c>
      <c r="I379" s="99">
        <v>3.2000000000000002E-3</v>
      </c>
      <c r="J379" s="99">
        <v>0.40760000000000002</v>
      </c>
      <c r="K379" s="99">
        <v>0.25</v>
      </c>
      <c r="L379" s="99">
        <v>0.25</v>
      </c>
      <c r="M379" s="120"/>
      <c r="N379" s="120"/>
      <c r="O379" s="120"/>
      <c r="P379" s="120"/>
      <c r="Q379" s="120"/>
    </row>
    <row r="380" spans="1:17" x14ac:dyDescent="0.3">
      <c r="A380" s="95">
        <v>50</v>
      </c>
      <c r="B380" s="95">
        <v>11</v>
      </c>
      <c r="C380" s="95">
        <v>93</v>
      </c>
      <c r="D380" s="96" t="s">
        <v>399</v>
      </c>
      <c r="F380" s="98">
        <v>298.14999999999998</v>
      </c>
      <c r="G380" s="99">
        <v>0.67669999999999997</v>
      </c>
      <c r="H380" s="99">
        <v>0</v>
      </c>
      <c r="I380" s="99">
        <v>6.9999999999999999E-4</v>
      </c>
      <c r="J380" s="99">
        <v>0.4773</v>
      </c>
      <c r="K380" s="99">
        <v>0.28000000000000003</v>
      </c>
      <c r="L380" s="99">
        <v>0.28000000000000003</v>
      </c>
      <c r="M380" s="120"/>
      <c r="N380" s="120"/>
      <c r="O380" s="120"/>
      <c r="P380" s="120"/>
      <c r="Q380" s="120"/>
    </row>
    <row r="381" spans="1:17" x14ac:dyDescent="0.3">
      <c r="A381" s="95">
        <v>50</v>
      </c>
      <c r="B381" s="95">
        <v>11</v>
      </c>
      <c r="C381" s="95">
        <v>93</v>
      </c>
      <c r="D381" s="96" t="s">
        <v>399</v>
      </c>
      <c r="F381" s="98">
        <v>298.14999999999998</v>
      </c>
      <c r="G381" s="99">
        <v>0.755</v>
      </c>
      <c r="H381" s="99">
        <v>5.0000000000000001E-4</v>
      </c>
      <c r="I381" s="99">
        <v>5.9999999999999995E-4</v>
      </c>
      <c r="J381" s="99">
        <v>0.5544</v>
      </c>
      <c r="K381" s="99">
        <v>0.32</v>
      </c>
      <c r="L381" s="99">
        <v>0.32</v>
      </c>
      <c r="M381" s="120"/>
      <c r="N381" s="120"/>
      <c r="O381" s="120"/>
      <c r="P381" s="120"/>
      <c r="Q381" s="120"/>
    </row>
    <row r="382" spans="1:17" x14ac:dyDescent="0.3">
      <c r="A382" s="95">
        <v>50</v>
      </c>
      <c r="B382" s="95">
        <v>11</v>
      </c>
      <c r="C382" s="95">
        <v>93</v>
      </c>
      <c r="D382" s="96" t="s">
        <v>399</v>
      </c>
      <c r="F382" s="98">
        <v>298.14999999999998</v>
      </c>
      <c r="G382" s="99">
        <v>0.84430000000000005</v>
      </c>
      <c r="H382" s="99">
        <v>0</v>
      </c>
      <c r="I382" s="99">
        <v>5.0000000000000001E-4</v>
      </c>
      <c r="J382" s="99">
        <v>0.58199999999999996</v>
      </c>
      <c r="K382" s="99">
        <v>0.35</v>
      </c>
      <c r="L382" s="99">
        <v>0.35</v>
      </c>
      <c r="M382" s="120"/>
      <c r="N382" s="120"/>
      <c r="O382" s="120"/>
      <c r="P382" s="120"/>
      <c r="Q382" s="120"/>
    </row>
    <row r="383" spans="1:17" x14ac:dyDescent="0.3">
      <c r="A383" s="95">
        <v>50</v>
      </c>
      <c r="B383" s="95">
        <v>12</v>
      </c>
      <c r="C383" s="95">
        <v>93</v>
      </c>
      <c r="D383" s="96" t="s">
        <v>399</v>
      </c>
      <c r="F383" s="98">
        <v>298.14999999999998</v>
      </c>
      <c r="G383" s="99">
        <v>0.67789999999999995</v>
      </c>
      <c r="H383" s="99">
        <v>2.9999999999999997E-4</v>
      </c>
      <c r="I383" s="99">
        <v>1.8E-3</v>
      </c>
      <c r="J383" s="99">
        <v>0.42030000000000001</v>
      </c>
      <c r="K383" s="99">
        <v>0.25</v>
      </c>
      <c r="L383" s="99">
        <v>0.25</v>
      </c>
      <c r="M383" s="120"/>
      <c r="N383" s="120"/>
      <c r="O383" s="120"/>
      <c r="P383" s="120"/>
      <c r="Q383" s="120"/>
    </row>
    <row r="384" spans="1:17" x14ac:dyDescent="0.3">
      <c r="A384" s="95">
        <v>50</v>
      </c>
      <c r="B384" s="95">
        <v>12</v>
      </c>
      <c r="C384" s="95">
        <v>93</v>
      </c>
      <c r="D384" s="96" t="s">
        <v>399</v>
      </c>
      <c r="F384" s="98">
        <v>298.14999999999998</v>
      </c>
      <c r="G384" s="99">
        <v>0.76580000000000004</v>
      </c>
      <c r="H384" s="99">
        <v>2.0000000000000001E-4</v>
      </c>
      <c r="I384" s="99">
        <v>1.1999999999999999E-3</v>
      </c>
      <c r="J384" s="99">
        <v>0.44550000000000001</v>
      </c>
      <c r="K384" s="99">
        <v>0.28000000000000003</v>
      </c>
      <c r="L384" s="99">
        <v>0.28000000000000003</v>
      </c>
      <c r="M384" s="120"/>
      <c r="N384" s="120"/>
      <c r="O384" s="120"/>
      <c r="P384" s="120"/>
      <c r="Q384" s="120"/>
    </row>
    <row r="385" spans="1:17" x14ac:dyDescent="0.3">
      <c r="A385" s="95">
        <v>50</v>
      </c>
      <c r="B385" s="95">
        <v>12</v>
      </c>
      <c r="C385" s="95">
        <v>93</v>
      </c>
      <c r="D385" s="96" t="s">
        <v>399</v>
      </c>
      <c r="F385" s="98">
        <v>298.14999999999998</v>
      </c>
      <c r="G385" s="99">
        <v>0.81389999999999996</v>
      </c>
      <c r="H385" s="99">
        <v>1E-4</v>
      </c>
      <c r="I385" s="99">
        <v>5.0000000000000001E-4</v>
      </c>
      <c r="J385" s="99">
        <v>0.53420000000000001</v>
      </c>
      <c r="K385" s="99">
        <v>0.32</v>
      </c>
      <c r="L385" s="99">
        <v>0.32</v>
      </c>
      <c r="P385" s="120"/>
      <c r="Q385" s="120"/>
    </row>
    <row r="386" spans="1:17" x14ac:dyDescent="0.3">
      <c r="A386" s="95">
        <v>50</v>
      </c>
      <c r="B386" s="95">
        <v>12</v>
      </c>
      <c r="C386" s="95">
        <v>93</v>
      </c>
      <c r="D386" s="96" t="s">
        <v>399</v>
      </c>
      <c r="F386" s="98">
        <v>298.14999999999998</v>
      </c>
      <c r="G386" s="99">
        <v>0.84209999999999996</v>
      </c>
      <c r="H386" s="99">
        <v>1E-4</v>
      </c>
      <c r="I386" s="99">
        <v>4.0000000000000002E-4</v>
      </c>
      <c r="J386" s="99">
        <v>0.61119999999999997</v>
      </c>
      <c r="K386" s="99">
        <v>0.35</v>
      </c>
      <c r="L386" s="99">
        <v>0.35</v>
      </c>
      <c r="P386" s="120"/>
      <c r="Q386" s="120"/>
    </row>
    <row r="387" spans="1:17" x14ac:dyDescent="0.3">
      <c r="A387" s="95">
        <v>51</v>
      </c>
      <c r="B387" s="95">
        <v>71</v>
      </c>
      <c r="C387" s="95">
        <v>30</v>
      </c>
      <c r="D387" s="96" t="s">
        <v>399</v>
      </c>
      <c r="F387" s="98">
        <v>298.14999999999998</v>
      </c>
      <c r="G387" s="99">
        <v>0.22339999999999999</v>
      </c>
      <c r="H387" s="99">
        <v>6.3500000000000001E-2</v>
      </c>
      <c r="I387" s="99">
        <v>5.8900000000000001E-2</v>
      </c>
      <c r="J387" s="99">
        <v>0.1313</v>
      </c>
      <c r="P387" s="120"/>
      <c r="Q387" s="120"/>
    </row>
    <row r="388" spans="1:17" x14ac:dyDescent="0.3">
      <c r="A388" s="95">
        <v>51</v>
      </c>
      <c r="B388" s="95">
        <v>71</v>
      </c>
      <c r="C388" s="95">
        <v>30</v>
      </c>
      <c r="D388" s="96" t="s">
        <v>399</v>
      </c>
      <c r="F388" s="98">
        <v>298.14999999999998</v>
      </c>
      <c r="G388" s="99">
        <v>0.59930000000000005</v>
      </c>
      <c r="H388" s="99">
        <v>1.4E-3</v>
      </c>
      <c r="I388" s="99">
        <v>3.3500000000000002E-2</v>
      </c>
      <c r="J388" s="99">
        <v>0.20169999999999999</v>
      </c>
      <c r="P388" s="120"/>
      <c r="Q388" s="120"/>
    </row>
    <row r="389" spans="1:17" x14ac:dyDescent="0.3">
      <c r="A389" s="95">
        <v>51</v>
      </c>
      <c r="B389" s="95">
        <v>71</v>
      </c>
      <c r="C389" s="95">
        <v>30</v>
      </c>
      <c r="D389" s="96" t="s">
        <v>399</v>
      </c>
      <c r="F389" s="98">
        <v>298.14999999999998</v>
      </c>
      <c r="G389" s="99">
        <v>0.61170000000000002</v>
      </c>
      <c r="H389" s="99">
        <v>1.06E-2</v>
      </c>
      <c r="I389" s="99">
        <v>3.3500000000000002E-2</v>
      </c>
      <c r="J389" s="99">
        <v>0.23130000000000001</v>
      </c>
      <c r="P389" s="120"/>
      <c r="Q389" s="120"/>
    </row>
    <row r="390" spans="1:17" x14ac:dyDescent="0.3">
      <c r="A390" s="95">
        <v>51</v>
      </c>
      <c r="B390" s="95">
        <v>71</v>
      </c>
      <c r="C390" s="95">
        <v>30</v>
      </c>
      <c r="D390" s="96" t="s">
        <v>399</v>
      </c>
      <c r="F390" s="98">
        <v>298.14999999999998</v>
      </c>
      <c r="G390" s="99">
        <v>0.38340000000000002</v>
      </c>
      <c r="H390" s="99">
        <v>1.03E-2</v>
      </c>
      <c r="I390" s="99">
        <v>5.04E-2</v>
      </c>
      <c r="J390" s="99">
        <v>0.14560000000000001</v>
      </c>
      <c r="P390" s="120"/>
      <c r="Q390" s="120"/>
    </row>
    <row r="391" spans="1:17" x14ac:dyDescent="0.3">
      <c r="A391" s="95">
        <v>51</v>
      </c>
      <c r="B391" s="95">
        <v>71</v>
      </c>
      <c r="C391" s="95">
        <v>30</v>
      </c>
      <c r="D391" s="96" t="s">
        <v>399</v>
      </c>
      <c r="F391" s="98">
        <v>298.14999999999998</v>
      </c>
      <c r="G391" s="99">
        <v>0.49609999999999999</v>
      </c>
      <c r="H391" s="99">
        <v>3.0000000000000001E-3</v>
      </c>
      <c r="I391" s="99">
        <v>2.5000000000000001E-2</v>
      </c>
      <c r="J391" s="99">
        <v>0.1835</v>
      </c>
      <c r="P391" s="120"/>
      <c r="Q391" s="120"/>
    </row>
    <row r="392" spans="1:17" x14ac:dyDescent="0.3">
      <c r="A392" s="95">
        <v>51</v>
      </c>
      <c r="B392" s="95">
        <v>71</v>
      </c>
      <c r="C392" s="95">
        <v>75</v>
      </c>
      <c r="D392" s="96" t="s">
        <v>399</v>
      </c>
      <c r="F392" s="98">
        <v>298.14999999999998</v>
      </c>
      <c r="G392" s="99">
        <v>0.21929999999999999</v>
      </c>
      <c r="H392" s="99">
        <v>0.28889999999999999</v>
      </c>
      <c r="I392" s="99">
        <v>1.6799999999999999E-2</v>
      </c>
      <c r="J392" s="99">
        <v>8.6999999999999994E-3</v>
      </c>
      <c r="M392" s="97">
        <v>30</v>
      </c>
      <c r="N392" s="97">
        <v>2.53E-2</v>
      </c>
      <c r="O392" s="97">
        <v>0.2104</v>
      </c>
      <c r="P392" s="120"/>
      <c r="Q392" s="120"/>
    </row>
    <row r="393" spans="1:17" x14ac:dyDescent="0.3">
      <c r="A393" s="95">
        <v>51</v>
      </c>
      <c r="B393" s="95">
        <v>71</v>
      </c>
      <c r="C393" s="95">
        <v>75</v>
      </c>
      <c r="D393" s="96" t="s">
        <v>399</v>
      </c>
      <c r="F393" s="98">
        <v>298.14999999999998</v>
      </c>
      <c r="G393" s="99">
        <v>0.1883</v>
      </c>
      <c r="H393" s="99">
        <v>0.33810000000000001</v>
      </c>
      <c r="I393" s="99">
        <v>3.9899999999999998E-2</v>
      </c>
      <c r="J393" s="99">
        <v>4.7000000000000002E-3</v>
      </c>
      <c r="M393" s="97">
        <v>30</v>
      </c>
      <c r="N393" s="97">
        <v>2.2700000000000001E-2</v>
      </c>
      <c r="O393" s="97">
        <v>0.14949999999999999</v>
      </c>
      <c r="P393" s="120"/>
      <c r="Q393" s="120"/>
    </row>
    <row r="394" spans="1:17" x14ac:dyDescent="0.3">
      <c r="A394" s="95">
        <v>51</v>
      </c>
      <c r="B394" s="95">
        <v>71</v>
      </c>
      <c r="C394" s="95">
        <v>75</v>
      </c>
      <c r="D394" s="96" t="s">
        <v>399</v>
      </c>
      <c r="F394" s="98">
        <v>298.14999999999998</v>
      </c>
      <c r="G394" s="99">
        <v>0.2429</v>
      </c>
      <c r="H394" s="99">
        <v>0.25600000000000001</v>
      </c>
      <c r="I394" s="99">
        <v>4.3900000000000002E-2</v>
      </c>
      <c r="J394" s="99">
        <v>1.1900000000000001E-2</v>
      </c>
      <c r="M394" s="97">
        <v>30</v>
      </c>
      <c r="N394" s="97">
        <v>1.43E-2</v>
      </c>
      <c r="O394" s="97">
        <v>0.13120000000000001</v>
      </c>
      <c r="P394" s="120"/>
      <c r="Q394" s="120"/>
    </row>
    <row r="395" spans="1:17" x14ac:dyDescent="0.3">
      <c r="A395" s="95">
        <v>51</v>
      </c>
      <c r="B395" s="95">
        <v>71</v>
      </c>
      <c r="C395" s="95">
        <v>76</v>
      </c>
      <c r="D395" s="96" t="s">
        <v>399</v>
      </c>
      <c r="F395" s="98">
        <v>298.14999999999998</v>
      </c>
      <c r="G395" s="99">
        <v>0.24149999999999999</v>
      </c>
      <c r="H395" s="99">
        <v>0.28560000000000002</v>
      </c>
      <c r="I395" s="99">
        <v>1.41E-2</v>
      </c>
      <c r="J395" s="99">
        <v>2.3900000000000001E-2</v>
      </c>
      <c r="M395" s="97">
        <v>30</v>
      </c>
      <c r="N395" s="97">
        <v>3.1600000000000003E-2</v>
      </c>
      <c r="O395" s="97">
        <v>0.1651</v>
      </c>
      <c r="P395" s="120"/>
      <c r="Q395" s="120"/>
    </row>
    <row r="396" spans="1:17" x14ac:dyDescent="0.3">
      <c r="A396" s="95">
        <v>51</v>
      </c>
      <c r="B396" s="95">
        <v>71</v>
      </c>
      <c r="C396" s="95">
        <v>76</v>
      </c>
      <c r="D396" s="96" t="s">
        <v>399</v>
      </c>
      <c r="F396" s="98">
        <v>298.14999999999998</v>
      </c>
      <c r="G396" s="99">
        <v>0.1585</v>
      </c>
      <c r="H396" s="99">
        <v>0.21160000000000001</v>
      </c>
      <c r="I396" s="99">
        <v>2.0799999999999999E-2</v>
      </c>
      <c r="J396" s="99">
        <v>4.4999999999999997E-3</v>
      </c>
      <c r="M396" s="97">
        <v>30</v>
      </c>
      <c r="N396" s="97">
        <v>5.7099999999999998E-2</v>
      </c>
      <c r="O396" s="97">
        <v>0.1749</v>
      </c>
      <c r="P396" s="120"/>
      <c r="Q396" s="120"/>
    </row>
    <row r="397" spans="1:17" x14ac:dyDescent="0.3">
      <c r="A397" s="95">
        <v>51</v>
      </c>
      <c r="B397" s="95">
        <v>71</v>
      </c>
      <c r="C397" s="95">
        <v>76</v>
      </c>
      <c r="D397" s="96" t="s">
        <v>399</v>
      </c>
      <c r="F397" s="98">
        <v>298.14999999999998</v>
      </c>
      <c r="G397" s="99">
        <v>0.1472</v>
      </c>
      <c r="H397" s="99">
        <v>0.35120000000000001</v>
      </c>
      <c r="I397" s="99">
        <v>3.2000000000000001E-2</v>
      </c>
      <c r="J397" s="99">
        <v>7.6E-3</v>
      </c>
      <c r="M397" s="97">
        <v>30</v>
      </c>
      <c r="N397" s="97">
        <v>1.4800000000000001E-2</v>
      </c>
      <c r="O397" s="97">
        <v>0.1278</v>
      </c>
      <c r="P397" s="120"/>
      <c r="Q397" s="120"/>
    </row>
    <row r="398" spans="1:17" x14ac:dyDescent="0.3">
      <c r="A398" s="95">
        <v>51</v>
      </c>
      <c r="B398" s="95">
        <v>71</v>
      </c>
      <c r="C398" s="95">
        <v>76</v>
      </c>
      <c r="D398" s="96" t="s">
        <v>399</v>
      </c>
      <c r="F398" s="98">
        <v>298.14999999999998</v>
      </c>
      <c r="G398" s="99">
        <v>9.9000000000000005E-2</v>
      </c>
      <c r="H398" s="99">
        <v>0.31580000000000003</v>
      </c>
      <c r="I398" s="99">
        <v>2.7400000000000001E-2</v>
      </c>
      <c r="J398" s="99">
        <v>1.23E-2</v>
      </c>
      <c r="M398" s="97">
        <v>30</v>
      </c>
      <c r="N398" s="97">
        <v>2.3400000000000001E-2</v>
      </c>
      <c r="O398" s="97">
        <v>0.1221</v>
      </c>
      <c r="P398" s="120"/>
      <c r="Q398" s="120"/>
    </row>
    <row r="399" spans="1:17" x14ac:dyDescent="0.3">
      <c r="A399" s="95">
        <v>51</v>
      </c>
      <c r="B399" s="95">
        <v>71</v>
      </c>
      <c r="C399" s="95">
        <v>76</v>
      </c>
      <c r="D399" s="96" t="s">
        <v>399</v>
      </c>
      <c r="F399" s="98">
        <v>298.14999999999998</v>
      </c>
      <c r="G399" s="99">
        <v>0.19500000000000001</v>
      </c>
      <c r="H399" s="99">
        <v>0.34789999999999999</v>
      </c>
      <c r="I399" s="99">
        <v>2.2100000000000002E-2</v>
      </c>
      <c r="J399" s="99">
        <v>4.0000000000000001E-3</v>
      </c>
      <c r="M399" s="97">
        <v>30</v>
      </c>
      <c r="N399" s="97">
        <v>1.5900000000000001E-2</v>
      </c>
      <c r="O399" s="97">
        <v>0.17649999999999999</v>
      </c>
      <c r="P399" s="120"/>
      <c r="Q399" s="120"/>
    </row>
    <row r="400" spans="1:17" x14ac:dyDescent="0.3">
      <c r="A400" s="95">
        <v>51</v>
      </c>
      <c r="B400" s="95">
        <v>71</v>
      </c>
      <c r="C400" s="95">
        <v>76</v>
      </c>
      <c r="D400" s="96" t="s">
        <v>399</v>
      </c>
      <c r="F400" s="98">
        <v>298.14999999999998</v>
      </c>
      <c r="G400" s="99">
        <v>0.12559999999999999</v>
      </c>
      <c r="H400" s="99">
        <v>0.38900000000000001</v>
      </c>
      <c r="I400" s="99">
        <v>2.1000000000000001E-2</v>
      </c>
      <c r="J400" s="99">
        <v>4.7000000000000002E-3</v>
      </c>
      <c r="M400" s="97">
        <v>30</v>
      </c>
      <c r="N400" s="97">
        <v>2.1499999999999998E-2</v>
      </c>
      <c r="O400" s="97">
        <v>0.1653</v>
      </c>
      <c r="P400" s="120"/>
      <c r="Q400" s="120"/>
    </row>
    <row r="401" spans="1:17" x14ac:dyDescent="0.3">
      <c r="A401" s="95">
        <v>51</v>
      </c>
      <c r="B401" s="95">
        <v>71</v>
      </c>
      <c r="C401" s="95">
        <v>77</v>
      </c>
      <c r="D401" s="96" t="s">
        <v>399</v>
      </c>
      <c r="F401" s="98">
        <v>298.14999999999998</v>
      </c>
      <c r="G401" s="99">
        <v>0.11600000000000001</v>
      </c>
      <c r="H401" s="99">
        <v>0.30209999999999998</v>
      </c>
      <c r="I401" s="99">
        <v>2.9499999999999998E-2</v>
      </c>
      <c r="J401" s="99">
        <v>3.3E-3</v>
      </c>
      <c r="M401" s="97">
        <v>30</v>
      </c>
      <c r="N401" s="97">
        <v>2.8500000000000001E-2</v>
      </c>
      <c r="O401" s="97">
        <v>0.13619999999999999</v>
      </c>
      <c r="P401" s="120"/>
      <c r="Q401" s="120"/>
    </row>
    <row r="402" spans="1:17" x14ac:dyDescent="0.3">
      <c r="A402" s="95">
        <v>51</v>
      </c>
      <c r="B402" s="95">
        <v>71</v>
      </c>
      <c r="C402" s="95">
        <v>77</v>
      </c>
      <c r="D402" s="96" t="s">
        <v>399</v>
      </c>
      <c r="F402" s="98">
        <v>298.14999999999998</v>
      </c>
      <c r="G402" s="99">
        <v>0.16880000000000001</v>
      </c>
      <c r="H402" s="99">
        <v>0.32869999999999999</v>
      </c>
      <c r="I402" s="99">
        <v>2.3699999999999999E-2</v>
      </c>
      <c r="J402" s="99">
        <v>1.8E-3</v>
      </c>
      <c r="M402" s="97">
        <v>30</v>
      </c>
      <c r="N402" s="97">
        <v>2.6499999999999999E-2</v>
      </c>
      <c r="O402" s="97">
        <v>0.1696</v>
      </c>
      <c r="P402" s="120"/>
      <c r="Q402" s="120"/>
    </row>
    <row r="403" spans="1:17" x14ac:dyDescent="0.3">
      <c r="A403" s="95">
        <v>53</v>
      </c>
      <c r="B403" s="95">
        <v>26</v>
      </c>
      <c r="C403" s="95">
        <v>22</v>
      </c>
      <c r="D403" s="96" t="s">
        <v>399</v>
      </c>
      <c r="F403" s="98">
        <v>288.14999999999998</v>
      </c>
      <c r="G403" s="99">
        <v>63.53</v>
      </c>
      <c r="H403" s="99">
        <v>1.75</v>
      </c>
      <c r="I403" s="99">
        <v>17.09</v>
      </c>
      <c r="J403" s="99">
        <v>14.82</v>
      </c>
      <c r="P403" s="120"/>
      <c r="Q403" s="120"/>
    </row>
    <row r="404" spans="1:17" x14ac:dyDescent="0.3">
      <c r="A404" s="95">
        <v>53</v>
      </c>
      <c r="B404" s="95">
        <v>26</v>
      </c>
      <c r="C404" s="95">
        <v>22</v>
      </c>
      <c r="D404" s="96" t="s">
        <v>399</v>
      </c>
      <c r="F404" s="98">
        <v>288.14999999999998</v>
      </c>
      <c r="G404" s="99">
        <v>72.08</v>
      </c>
      <c r="H404" s="99">
        <v>0.73</v>
      </c>
      <c r="I404" s="99">
        <v>13.25</v>
      </c>
      <c r="J404" s="99">
        <v>17.760000000000002</v>
      </c>
      <c r="P404" s="120"/>
      <c r="Q404" s="120"/>
    </row>
    <row r="405" spans="1:17" x14ac:dyDescent="0.3">
      <c r="A405" s="95">
        <v>53</v>
      </c>
      <c r="B405" s="95">
        <v>26</v>
      </c>
      <c r="C405" s="95">
        <v>22</v>
      </c>
      <c r="D405" s="96" t="s">
        <v>399</v>
      </c>
      <c r="F405" s="98">
        <v>288.14999999999998</v>
      </c>
      <c r="G405" s="99">
        <v>66.91</v>
      </c>
      <c r="H405" s="99">
        <v>1.32</v>
      </c>
      <c r="I405" s="99">
        <v>15.23</v>
      </c>
      <c r="J405" s="99">
        <v>16.13</v>
      </c>
      <c r="P405" s="120"/>
      <c r="Q405" s="120"/>
    </row>
    <row r="406" spans="1:17" x14ac:dyDescent="0.3">
      <c r="A406" s="95">
        <v>53</v>
      </c>
      <c r="B406" s="95">
        <v>26</v>
      </c>
      <c r="C406" s="95">
        <v>22</v>
      </c>
      <c r="D406" s="96" t="s">
        <v>399</v>
      </c>
      <c r="F406" s="98">
        <v>288.14999999999998</v>
      </c>
      <c r="G406" s="99">
        <v>58.83</v>
      </c>
      <c r="H406" s="99">
        <v>2.41</v>
      </c>
      <c r="I406" s="99">
        <v>20.48</v>
      </c>
      <c r="J406" s="99">
        <v>12.82</v>
      </c>
      <c r="P406" s="120"/>
      <c r="Q406" s="120"/>
    </row>
    <row r="407" spans="1:17" x14ac:dyDescent="0.3">
      <c r="A407" s="95">
        <v>53</v>
      </c>
      <c r="B407" s="95">
        <v>26</v>
      </c>
      <c r="C407" s="95">
        <v>22</v>
      </c>
      <c r="D407" s="96" t="s">
        <v>399</v>
      </c>
      <c r="F407" s="98">
        <v>298.14999999999998</v>
      </c>
      <c r="G407" s="99">
        <v>68</v>
      </c>
      <c r="H407" s="99">
        <v>1.27</v>
      </c>
      <c r="I407" s="99">
        <v>14.1</v>
      </c>
      <c r="J407" s="99">
        <v>18.22</v>
      </c>
      <c r="P407" s="120"/>
      <c r="Q407" s="120"/>
    </row>
    <row r="408" spans="1:17" x14ac:dyDescent="0.3">
      <c r="A408" s="95">
        <v>53</v>
      </c>
      <c r="B408" s="95">
        <v>26</v>
      </c>
      <c r="C408" s="95">
        <v>22</v>
      </c>
      <c r="D408" s="96" t="s">
        <v>399</v>
      </c>
      <c r="F408" s="98">
        <v>298.14999999999998</v>
      </c>
      <c r="G408" s="99">
        <v>71.790000000000006</v>
      </c>
      <c r="H408" s="99">
        <v>0.88</v>
      </c>
      <c r="I408" s="99">
        <v>12</v>
      </c>
      <c r="J408" s="99">
        <v>20.079999999999998</v>
      </c>
      <c r="P408" s="120"/>
      <c r="Q408" s="120"/>
    </row>
    <row r="409" spans="1:17" x14ac:dyDescent="0.3">
      <c r="A409" s="95">
        <v>53</v>
      </c>
      <c r="B409" s="95">
        <v>26</v>
      </c>
      <c r="C409" s="95">
        <v>22</v>
      </c>
      <c r="D409" s="96" t="s">
        <v>399</v>
      </c>
      <c r="F409" s="98">
        <v>298.14999999999998</v>
      </c>
      <c r="G409" s="99">
        <v>74.38</v>
      </c>
      <c r="H409" s="99">
        <v>0.65</v>
      </c>
      <c r="I409" s="99">
        <v>10.15</v>
      </c>
      <c r="J409" s="99">
        <v>22</v>
      </c>
      <c r="P409" s="120"/>
      <c r="Q409" s="120"/>
    </row>
    <row r="410" spans="1:17" x14ac:dyDescent="0.3">
      <c r="A410" s="95">
        <v>53</v>
      </c>
      <c r="B410" s="95">
        <v>26</v>
      </c>
      <c r="C410" s="95">
        <v>22</v>
      </c>
      <c r="D410" s="96" t="s">
        <v>399</v>
      </c>
      <c r="F410" s="98">
        <v>298.14999999999998</v>
      </c>
      <c r="G410" s="99">
        <v>77.41</v>
      </c>
      <c r="H410" s="99">
        <v>0.42</v>
      </c>
      <c r="I410" s="99">
        <v>8.83</v>
      </c>
      <c r="J410" s="99">
        <v>23.58</v>
      </c>
      <c r="P410" s="120"/>
      <c r="Q410" s="120"/>
    </row>
    <row r="411" spans="1:17" x14ac:dyDescent="0.3">
      <c r="A411" s="95">
        <v>53</v>
      </c>
      <c r="B411" s="95">
        <v>26</v>
      </c>
      <c r="C411" s="95">
        <v>22</v>
      </c>
      <c r="D411" s="96" t="s">
        <v>399</v>
      </c>
      <c r="F411" s="98">
        <v>313.14999999999998</v>
      </c>
      <c r="G411" s="99">
        <v>72.23</v>
      </c>
      <c r="H411" s="99">
        <v>0.89</v>
      </c>
      <c r="I411" s="99">
        <v>12.75</v>
      </c>
      <c r="J411" s="99">
        <v>21.74</v>
      </c>
      <c r="P411" s="120"/>
      <c r="Q411" s="120"/>
    </row>
    <row r="412" spans="1:17" x14ac:dyDescent="0.3">
      <c r="A412" s="95">
        <v>53</v>
      </c>
      <c r="B412" s="95">
        <v>26</v>
      </c>
      <c r="C412" s="95">
        <v>22</v>
      </c>
      <c r="D412" s="96" t="s">
        <v>399</v>
      </c>
      <c r="F412" s="98">
        <v>313.14999999999998</v>
      </c>
      <c r="G412" s="99">
        <v>73.89</v>
      </c>
      <c r="H412" s="99">
        <v>0.75</v>
      </c>
      <c r="I412" s="99">
        <v>12.25</v>
      </c>
      <c r="J412" s="99">
        <v>22.29</v>
      </c>
      <c r="P412" s="120"/>
      <c r="Q412" s="120"/>
    </row>
    <row r="413" spans="1:17" x14ac:dyDescent="0.3">
      <c r="A413" s="95">
        <v>53</v>
      </c>
      <c r="B413" s="95">
        <v>26</v>
      </c>
      <c r="C413" s="95">
        <v>22</v>
      </c>
      <c r="D413" s="96" t="s">
        <v>399</v>
      </c>
      <c r="F413" s="98">
        <v>313.14999999999998</v>
      </c>
      <c r="G413" s="99">
        <v>69.75</v>
      </c>
      <c r="H413" s="99">
        <v>1.25</v>
      </c>
      <c r="I413" s="99">
        <v>13.8</v>
      </c>
      <c r="J413" s="99">
        <v>20.66</v>
      </c>
      <c r="P413" s="120"/>
      <c r="Q413" s="120"/>
    </row>
    <row r="414" spans="1:17" x14ac:dyDescent="0.3">
      <c r="A414" s="95">
        <v>53</v>
      </c>
      <c r="B414" s="95">
        <v>26</v>
      </c>
      <c r="C414" s="95">
        <v>22</v>
      </c>
      <c r="D414" s="96" t="s">
        <v>399</v>
      </c>
      <c r="F414" s="98">
        <v>313.14999999999998</v>
      </c>
      <c r="G414" s="99">
        <v>65.760000000000005</v>
      </c>
      <c r="H414" s="99">
        <v>1.8</v>
      </c>
      <c r="I414" s="99">
        <v>15.91</v>
      </c>
      <c r="J414" s="99">
        <v>18.73</v>
      </c>
      <c r="P414" s="120"/>
      <c r="Q414" s="120"/>
    </row>
    <row r="415" spans="1:17" x14ac:dyDescent="0.3">
      <c r="A415" s="95">
        <v>53</v>
      </c>
      <c r="B415" s="95">
        <v>27</v>
      </c>
      <c r="C415" s="95">
        <v>22</v>
      </c>
      <c r="D415" s="96" t="s">
        <v>399</v>
      </c>
      <c r="F415" s="98">
        <v>288.14999999999998</v>
      </c>
      <c r="G415" s="99">
        <v>67.760000000000005</v>
      </c>
      <c r="H415" s="99">
        <v>1.86</v>
      </c>
      <c r="I415" s="99">
        <v>11.27</v>
      </c>
      <c r="J415" s="99">
        <v>15.97</v>
      </c>
      <c r="P415" s="120"/>
      <c r="Q415" s="120"/>
    </row>
    <row r="416" spans="1:17" x14ac:dyDescent="0.3">
      <c r="A416" s="95">
        <v>53</v>
      </c>
      <c r="B416" s="95">
        <v>27</v>
      </c>
      <c r="C416" s="95">
        <v>22</v>
      </c>
      <c r="D416" s="96" t="s">
        <v>399</v>
      </c>
      <c r="F416" s="98">
        <v>288.14999999999998</v>
      </c>
      <c r="G416" s="99">
        <v>75.41</v>
      </c>
      <c r="H416" s="99">
        <v>1.4</v>
      </c>
      <c r="I416" s="99">
        <v>10.09</v>
      </c>
      <c r="J416" s="99">
        <v>18.03</v>
      </c>
      <c r="P416" s="120"/>
      <c r="Q416" s="120"/>
    </row>
    <row r="417" spans="1:17" x14ac:dyDescent="0.3">
      <c r="A417" s="95">
        <v>53</v>
      </c>
      <c r="B417" s="95">
        <v>27</v>
      </c>
      <c r="C417" s="95">
        <v>22</v>
      </c>
      <c r="D417" s="96" t="s">
        <v>399</v>
      </c>
      <c r="F417" s="98">
        <v>288.14999999999998</v>
      </c>
      <c r="G417" s="99">
        <v>79.3</v>
      </c>
      <c r="H417" s="99">
        <v>1.18</v>
      </c>
      <c r="I417" s="99">
        <v>9.48</v>
      </c>
      <c r="J417" s="99">
        <v>19.09</v>
      </c>
      <c r="K417" s="120"/>
      <c r="L417" s="120"/>
      <c r="M417" s="120"/>
      <c r="N417" s="120"/>
      <c r="O417" s="120"/>
      <c r="P417" s="120"/>
      <c r="Q417" s="120"/>
    </row>
    <row r="418" spans="1:17" x14ac:dyDescent="0.3">
      <c r="A418" s="95">
        <v>53</v>
      </c>
      <c r="B418" s="95">
        <v>27</v>
      </c>
      <c r="C418" s="95">
        <v>22</v>
      </c>
      <c r="D418" s="96" t="s">
        <v>399</v>
      </c>
      <c r="F418" s="98">
        <v>288.14999999999998</v>
      </c>
      <c r="G418" s="99">
        <v>72.8</v>
      </c>
      <c r="H418" s="99">
        <v>1.56</v>
      </c>
      <c r="I418" s="99">
        <v>10.55</v>
      </c>
      <c r="J418" s="99">
        <v>17.329999999999998</v>
      </c>
      <c r="K418" s="120"/>
      <c r="L418" s="120"/>
      <c r="M418" s="120"/>
      <c r="N418" s="120"/>
      <c r="O418" s="120"/>
      <c r="P418" s="120"/>
      <c r="Q418" s="120"/>
    </row>
    <row r="419" spans="1:17" x14ac:dyDescent="0.3">
      <c r="A419" s="95">
        <v>53</v>
      </c>
      <c r="B419" s="95">
        <v>27</v>
      </c>
      <c r="C419" s="95">
        <v>22</v>
      </c>
      <c r="D419" s="96" t="s">
        <v>399</v>
      </c>
      <c r="F419" s="98">
        <v>298.14999999999998</v>
      </c>
      <c r="G419" s="99">
        <v>69.09</v>
      </c>
      <c r="H419" s="99">
        <v>1.94</v>
      </c>
      <c r="I419" s="99">
        <v>10.37</v>
      </c>
      <c r="J419" s="99">
        <v>18.239999999999998</v>
      </c>
      <c r="K419" s="120"/>
      <c r="L419" s="120"/>
      <c r="M419" s="120"/>
      <c r="N419" s="120"/>
      <c r="O419" s="120"/>
      <c r="P419" s="120"/>
      <c r="Q419" s="120"/>
    </row>
    <row r="420" spans="1:17" x14ac:dyDescent="0.3">
      <c r="A420" s="95">
        <v>53</v>
      </c>
      <c r="B420" s="95">
        <v>27</v>
      </c>
      <c r="C420" s="95">
        <v>22</v>
      </c>
      <c r="D420" s="96" t="s">
        <v>399</v>
      </c>
      <c r="F420" s="98">
        <v>298.14999999999998</v>
      </c>
      <c r="G420" s="99">
        <v>74.48</v>
      </c>
      <c r="H420" s="99">
        <v>1.71</v>
      </c>
      <c r="I420" s="99">
        <v>9.6</v>
      </c>
      <c r="J420" s="99">
        <v>19.45</v>
      </c>
      <c r="K420" s="120"/>
      <c r="L420" s="120"/>
      <c r="M420" s="120"/>
      <c r="N420" s="120"/>
      <c r="O420" s="120"/>
      <c r="P420" s="120"/>
      <c r="Q420" s="120"/>
    </row>
    <row r="421" spans="1:17" x14ac:dyDescent="0.3">
      <c r="A421" s="95">
        <v>53</v>
      </c>
      <c r="B421" s="95">
        <v>27</v>
      </c>
      <c r="C421" s="95">
        <v>22</v>
      </c>
      <c r="D421" s="96" t="s">
        <v>399</v>
      </c>
      <c r="F421" s="98">
        <v>298.14999999999998</v>
      </c>
      <c r="G421" s="99">
        <v>77.53</v>
      </c>
      <c r="H421" s="99">
        <v>1.49</v>
      </c>
      <c r="I421" s="99">
        <v>9.1999999999999993</v>
      </c>
      <c r="J421" s="99">
        <v>20.05</v>
      </c>
      <c r="K421" s="120"/>
      <c r="L421" s="120"/>
      <c r="M421" s="120"/>
      <c r="N421" s="120"/>
      <c r="O421" s="120"/>
      <c r="P421" s="120"/>
      <c r="Q421" s="120"/>
    </row>
    <row r="422" spans="1:17" x14ac:dyDescent="0.3">
      <c r="A422" s="95">
        <v>53</v>
      </c>
      <c r="B422" s="95">
        <v>27</v>
      </c>
      <c r="C422" s="95">
        <v>22</v>
      </c>
      <c r="D422" s="96" t="s">
        <v>399</v>
      </c>
      <c r="F422" s="98">
        <v>298.14999999999998</v>
      </c>
      <c r="G422" s="99">
        <v>80.66</v>
      </c>
      <c r="H422" s="99">
        <v>1.28</v>
      </c>
      <c r="I422" s="99">
        <v>8.83</v>
      </c>
      <c r="J422" s="99">
        <v>20.63</v>
      </c>
      <c r="K422" s="120"/>
      <c r="L422" s="120"/>
      <c r="M422" s="120"/>
      <c r="N422" s="120"/>
      <c r="O422" s="120"/>
      <c r="P422" s="120"/>
      <c r="Q422" s="120"/>
    </row>
    <row r="423" spans="1:17" x14ac:dyDescent="0.3">
      <c r="A423" s="95">
        <v>53</v>
      </c>
      <c r="B423" s="95">
        <v>27</v>
      </c>
      <c r="C423" s="95">
        <v>22</v>
      </c>
      <c r="D423" s="96" t="s">
        <v>399</v>
      </c>
      <c r="F423" s="98">
        <v>313.14999999999998</v>
      </c>
      <c r="G423" s="99">
        <v>46.02</v>
      </c>
      <c r="H423" s="99">
        <v>5.81</v>
      </c>
      <c r="I423" s="99">
        <v>17.91</v>
      </c>
      <c r="J423" s="99">
        <v>14.06</v>
      </c>
      <c r="K423" s="120"/>
      <c r="L423" s="120"/>
      <c r="M423" s="120"/>
      <c r="N423" s="120"/>
      <c r="O423" s="120"/>
      <c r="P423" s="120"/>
      <c r="Q423" s="120"/>
    </row>
    <row r="424" spans="1:17" x14ac:dyDescent="0.3">
      <c r="A424" s="95">
        <v>53</v>
      </c>
      <c r="B424" s="95">
        <v>27</v>
      </c>
      <c r="C424" s="95">
        <v>22</v>
      </c>
      <c r="D424" s="96" t="s">
        <v>399</v>
      </c>
      <c r="F424" s="98">
        <v>313.14999999999998</v>
      </c>
      <c r="G424" s="99">
        <v>52.03</v>
      </c>
      <c r="H424" s="99">
        <v>4.83</v>
      </c>
      <c r="I424" s="99">
        <v>14.15</v>
      </c>
      <c r="J424" s="99">
        <v>16.5</v>
      </c>
      <c r="K424" s="120"/>
      <c r="L424" s="120"/>
      <c r="M424" s="120"/>
      <c r="N424" s="120"/>
      <c r="O424" s="120"/>
      <c r="P424" s="120"/>
      <c r="Q424" s="120"/>
    </row>
    <row r="425" spans="1:17" x14ac:dyDescent="0.3">
      <c r="A425" s="95">
        <v>53</v>
      </c>
      <c r="B425" s="95">
        <v>27</v>
      </c>
      <c r="C425" s="95">
        <v>22</v>
      </c>
      <c r="D425" s="96" t="s">
        <v>399</v>
      </c>
      <c r="F425" s="98">
        <v>313.14999999999998</v>
      </c>
      <c r="G425" s="99">
        <v>49.55</v>
      </c>
      <c r="H425" s="99">
        <v>5.22</v>
      </c>
      <c r="I425" s="99">
        <v>15.9</v>
      </c>
      <c r="J425" s="99">
        <v>15.26</v>
      </c>
      <c r="K425" s="120"/>
      <c r="L425" s="120"/>
      <c r="M425" s="120"/>
      <c r="N425" s="120"/>
      <c r="O425" s="120"/>
      <c r="P425" s="120"/>
      <c r="Q425" s="120"/>
    </row>
    <row r="426" spans="1:17" x14ac:dyDescent="0.3">
      <c r="A426" s="95">
        <v>53</v>
      </c>
      <c r="B426" s="95">
        <v>27</v>
      </c>
      <c r="C426" s="95">
        <v>22</v>
      </c>
      <c r="D426" s="96" t="s">
        <v>399</v>
      </c>
      <c r="F426" s="98">
        <v>313.14999999999998</v>
      </c>
      <c r="G426" s="99">
        <v>41.98</v>
      </c>
      <c r="H426" s="99">
        <v>6.55</v>
      </c>
      <c r="I426" s="99">
        <v>21.14</v>
      </c>
      <c r="J426" s="99">
        <v>12.63</v>
      </c>
      <c r="K426" s="120"/>
      <c r="L426" s="120"/>
      <c r="M426" s="120"/>
      <c r="N426" s="120"/>
      <c r="O426" s="120"/>
      <c r="P426" s="120"/>
      <c r="Q426" s="120"/>
    </row>
    <row r="427" spans="1:17" x14ac:dyDescent="0.3">
      <c r="A427" s="95">
        <v>53</v>
      </c>
      <c r="B427" s="95">
        <v>28</v>
      </c>
      <c r="C427" s="95">
        <v>22</v>
      </c>
      <c r="D427" s="96" t="s">
        <v>399</v>
      </c>
      <c r="F427" s="98">
        <v>288.14999999999998</v>
      </c>
      <c r="G427" s="99">
        <v>65.97</v>
      </c>
      <c r="H427" s="99">
        <v>0.44</v>
      </c>
      <c r="I427" s="99">
        <v>12.02</v>
      </c>
      <c r="J427" s="99">
        <v>8.52</v>
      </c>
      <c r="K427" s="120"/>
      <c r="L427" s="120"/>
      <c r="M427" s="120"/>
      <c r="N427" s="120"/>
      <c r="O427" s="120"/>
      <c r="P427" s="120"/>
      <c r="Q427" s="120"/>
    </row>
    <row r="428" spans="1:17" x14ac:dyDescent="0.3">
      <c r="A428" s="95">
        <v>53</v>
      </c>
      <c r="B428" s="95">
        <v>28</v>
      </c>
      <c r="C428" s="95">
        <v>22</v>
      </c>
      <c r="D428" s="96" t="s">
        <v>399</v>
      </c>
      <c r="F428" s="98">
        <v>288.14999999999998</v>
      </c>
      <c r="G428" s="99">
        <v>68.87</v>
      </c>
      <c r="H428" s="99">
        <v>0.4</v>
      </c>
      <c r="I428" s="99">
        <v>11.5</v>
      </c>
      <c r="J428" s="99">
        <v>9.17</v>
      </c>
      <c r="K428" s="120"/>
      <c r="L428" s="120"/>
      <c r="M428" s="120"/>
      <c r="N428" s="120"/>
      <c r="O428" s="120"/>
      <c r="P428" s="120"/>
      <c r="Q428" s="120"/>
    </row>
    <row r="429" spans="1:17" x14ac:dyDescent="0.3">
      <c r="A429" s="95">
        <v>53</v>
      </c>
      <c r="B429" s="95">
        <v>28</v>
      </c>
      <c r="C429" s="95">
        <v>22</v>
      </c>
      <c r="D429" s="96" t="s">
        <v>399</v>
      </c>
      <c r="F429" s="98">
        <v>288.14999999999998</v>
      </c>
      <c r="G429" s="99">
        <v>71.23</v>
      </c>
      <c r="H429" s="99">
        <v>0.37</v>
      </c>
      <c r="I429" s="99">
        <v>10.93</v>
      </c>
      <c r="J429" s="99">
        <v>9.94</v>
      </c>
      <c r="K429" s="120"/>
      <c r="L429" s="120"/>
      <c r="M429" s="120"/>
      <c r="N429" s="120"/>
      <c r="O429" s="120"/>
      <c r="P429" s="120"/>
      <c r="Q429" s="120"/>
    </row>
    <row r="430" spans="1:17" x14ac:dyDescent="0.3">
      <c r="A430" s="95">
        <v>53</v>
      </c>
      <c r="B430" s="95">
        <v>28</v>
      </c>
      <c r="C430" s="95">
        <v>22</v>
      </c>
      <c r="D430" s="96" t="s">
        <v>399</v>
      </c>
      <c r="F430" s="98">
        <v>288.14999999999998</v>
      </c>
      <c r="G430" s="99">
        <v>73.86</v>
      </c>
      <c r="H430" s="99">
        <v>0.34</v>
      </c>
      <c r="I430" s="99">
        <v>10.36</v>
      </c>
      <c r="J430" s="99">
        <v>10.75</v>
      </c>
      <c r="K430" s="120"/>
      <c r="L430" s="120"/>
      <c r="M430" s="120"/>
      <c r="N430" s="120"/>
      <c r="O430" s="120"/>
      <c r="P430" s="120"/>
      <c r="Q430" s="120"/>
    </row>
    <row r="431" spans="1:17" x14ac:dyDescent="0.3">
      <c r="A431" s="95">
        <v>53</v>
      </c>
      <c r="B431" s="95">
        <v>28</v>
      </c>
      <c r="C431" s="95">
        <v>22</v>
      </c>
      <c r="D431" s="96" t="s">
        <v>399</v>
      </c>
      <c r="F431" s="98">
        <v>298.14999999999998</v>
      </c>
      <c r="G431" s="99">
        <v>62.05</v>
      </c>
      <c r="H431" s="99">
        <v>0.73</v>
      </c>
      <c r="I431" s="99">
        <v>8.58</v>
      </c>
      <c r="J431" s="99">
        <v>11.9</v>
      </c>
      <c r="K431" s="120"/>
      <c r="L431" s="120"/>
      <c r="M431" s="120"/>
      <c r="N431" s="120"/>
      <c r="O431" s="120"/>
      <c r="P431" s="120"/>
      <c r="Q431" s="120"/>
    </row>
    <row r="432" spans="1:17" x14ac:dyDescent="0.3">
      <c r="A432" s="95">
        <v>53</v>
      </c>
      <c r="B432" s="95">
        <v>28</v>
      </c>
      <c r="C432" s="95">
        <v>22</v>
      </c>
      <c r="D432" s="96" t="s">
        <v>399</v>
      </c>
      <c r="F432" s="98">
        <v>298.14999999999998</v>
      </c>
      <c r="G432" s="99">
        <v>74.3</v>
      </c>
      <c r="H432" s="99">
        <v>0.36</v>
      </c>
      <c r="I432" s="99">
        <v>6.5</v>
      </c>
      <c r="J432" s="99">
        <v>16.59</v>
      </c>
      <c r="K432" s="120"/>
      <c r="L432" s="120"/>
      <c r="M432" s="120"/>
      <c r="N432" s="120"/>
      <c r="O432" s="120"/>
      <c r="P432" s="120"/>
      <c r="Q432" s="120"/>
    </row>
    <row r="433" spans="1:17" x14ac:dyDescent="0.3">
      <c r="A433" s="95">
        <v>53</v>
      </c>
      <c r="B433" s="95">
        <v>28</v>
      </c>
      <c r="C433" s="95">
        <v>22</v>
      </c>
      <c r="D433" s="96" t="s">
        <v>399</v>
      </c>
      <c r="F433" s="98">
        <v>298.14999999999998</v>
      </c>
      <c r="G433" s="99">
        <v>65.73</v>
      </c>
      <c r="H433" s="99">
        <v>0.6</v>
      </c>
      <c r="I433" s="99">
        <v>7.55</v>
      </c>
      <c r="J433" s="99">
        <v>13.62</v>
      </c>
      <c r="M433" s="120"/>
      <c r="N433" s="120"/>
      <c r="O433" s="120"/>
      <c r="P433" s="120"/>
      <c r="Q433" s="120"/>
    </row>
    <row r="434" spans="1:17" x14ac:dyDescent="0.3">
      <c r="A434" s="95">
        <v>53</v>
      </c>
      <c r="B434" s="95">
        <v>28</v>
      </c>
      <c r="C434" s="95">
        <v>22</v>
      </c>
      <c r="D434" s="96" t="s">
        <v>399</v>
      </c>
      <c r="F434" s="98">
        <v>298.14999999999998</v>
      </c>
      <c r="G434" s="99">
        <v>70.37</v>
      </c>
      <c r="H434" s="99">
        <v>0.46</v>
      </c>
      <c r="I434" s="99">
        <v>6.87</v>
      </c>
      <c r="J434" s="99">
        <v>15.28</v>
      </c>
      <c r="M434" s="120"/>
      <c r="N434" s="120"/>
      <c r="O434" s="120"/>
      <c r="P434" s="120"/>
      <c r="Q434" s="120"/>
    </row>
    <row r="435" spans="1:17" x14ac:dyDescent="0.3">
      <c r="A435" s="95">
        <v>53</v>
      </c>
      <c r="B435" s="95">
        <v>28</v>
      </c>
      <c r="C435" s="95">
        <v>22</v>
      </c>
      <c r="D435" s="96" t="s">
        <v>399</v>
      </c>
      <c r="F435" s="98">
        <v>313.14999999999998</v>
      </c>
      <c r="G435" s="99">
        <v>39.72</v>
      </c>
      <c r="H435" s="99">
        <v>2.6</v>
      </c>
      <c r="I435" s="99">
        <v>8.4</v>
      </c>
      <c r="J435" s="99">
        <v>13.63</v>
      </c>
      <c r="M435" s="120"/>
      <c r="N435" s="120"/>
      <c r="O435" s="120"/>
      <c r="P435" s="120"/>
      <c r="Q435" s="120"/>
    </row>
    <row r="436" spans="1:17" x14ac:dyDescent="0.3">
      <c r="A436" s="95">
        <v>53</v>
      </c>
      <c r="B436" s="95">
        <v>28</v>
      </c>
      <c r="C436" s="95">
        <v>22</v>
      </c>
      <c r="D436" s="96" t="s">
        <v>399</v>
      </c>
      <c r="F436" s="98">
        <v>313.14999999999998</v>
      </c>
      <c r="G436" s="99">
        <v>41.74</v>
      </c>
      <c r="H436" s="99">
        <v>2.38</v>
      </c>
      <c r="I436" s="99">
        <v>7.83</v>
      </c>
      <c r="J436" s="99">
        <v>14.5</v>
      </c>
      <c r="M436" s="120"/>
      <c r="N436" s="120"/>
      <c r="O436" s="120"/>
      <c r="P436" s="120"/>
      <c r="Q436" s="120"/>
    </row>
    <row r="437" spans="1:17" x14ac:dyDescent="0.3">
      <c r="A437" s="95">
        <v>53</v>
      </c>
      <c r="B437" s="95">
        <v>28</v>
      </c>
      <c r="C437" s="95">
        <v>22</v>
      </c>
      <c r="D437" s="96" t="s">
        <v>399</v>
      </c>
      <c r="F437" s="98">
        <v>313.14999999999998</v>
      </c>
      <c r="G437" s="99">
        <v>43.61</v>
      </c>
      <c r="H437" s="99">
        <v>2.19</v>
      </c>
      <c r="I437" s="99">
        <v>7.43</v>
      </c>
      <c r="J437" s="99">
        <v>15.21</v>
      </c>
      <c r="M437" s="120"/>
      <c r="N437" s="120"/>
      <c r="O437" s="120"/>
      <c r="P437" s="120"/>
      <c r="Q437" s="120"/>
    </row>
    <row r="438" spans="1:17" x14ac:dyDescent="0.3">
      <c r="A438" s="95">
        <v>53</v>
      </c>
      <c r="B438" s="95">
        <v>28</v>
      </c>
      <c r="C438" s="95">
        <v>22</v>
      </c>
      <c r="D438" s="96" t="s">
        <v>399</v>
      </c>
      <c r="F438" s="98">
        <v>313.14999999999998</v>
      </c>
      <c r="G438" s="99">
        <v>46.53</v>
      </c>
      <c r="H438" s="99">
        <v>1.92</v>
      </c>
      <c r="I438" s="99">
        <v>6.74</v>
      </c>
      <c r="J438" s="99">
        <v>16.73</v>
      </c>
      <c r="M438" s="120"/>
      <c r="N438" s="120"/>
      <c r="O438" s="120"/>
      <c r="P438" s="120"/>
      <c r="Q438" s="120"/>
    </row>
    <row r="439" spans="1:17" x14ac:dyDescent="0.3">
      <c r="A439" s="95">
        <v>54</v>
      </c>
      <c r="B439" s="95">
        <v>1</v>
      </c>
      <c r="C439" s="95">
        <v>94</v>
      </c>
      <c r="D439" s="96" t="s">
        <v>399</v>
      </c>
      <c r="F439" s="98">
        <v>308.14999999999998</v>
      </c>
      <c r="G439" s="99">
        <v>0.21829999999999999</v>
      </c>
      <c r="H439" s="99">
        <v>4.3999999999999997E-2</v>
      </c>
      <c r="I439" s="99">
        <v>3.5908000000000002E-2</v>
      </c>
      <c r="J439" s="99">
        <v>0.1196</v>
      </c>
      <c r="K439" s="99">
        <v>0.1206</v>
      </c>
      <c r="L439" s="99">
        <v>8.9399999999999993E-2</v>
      </c>
      <c r="M439" s="120"/>
      <c r="N439" s="120"/>
      <c r="O439" s="120"/>
      <c r="P439" s="120"/>
      <c r="Q439" s="120"/>
    </row>
    <row r="440" spans="1:17" x14ac:dyDescent="0.3">
      <c r="A440" s="95">
        <v>54</v>
      </c>
      <c r="B440" s="95">
        <v>1</v>
      </c>
      <c r="C440" s="95">
        <v>94</v>
      </c>
      <c r="D440" s="96" t="s">
        <v>399</v>
      </c>
      <c r="F440" s="98">
        <v>308.14999999999998</v>
      </c>
      <c r="G440" s="99">
        <v>0.2949</v>
      </c>
      <c r="H440" s="99">
        <v>2.7199999999999998E-2</v>
      </c>
      <c r="I440" s="99">
        <v>8.0999999999999996E-3</v>
      </c>
      <c r="J440" s="99">
        <v>0.15390000000000001</v>
      </c>
      <c r="K440" s="99">
        <v>0.14910000000000001</v>
      </c>
      <c r="L440" s="99">
        <v>9.4E-2</v>
      </c>
      <c r="M440" s="120"/>
      <c r="N440" s="120"/>
      <c r="O440" s="120"/>
      <c r="P440" s="120"/>
      <c r="Q440" s="120"/>
    </row>
    <row r="441" spans="1:17" x14ac:dyDescent="0.3">
      <c r="A441" s="95">
        <v>54</v>
      </c>
      <c r="B441" s="95">
        <v>1</v>
      </c>
      <c r="C441" s="95">
        <v>94</v>
      </c>
      <c r="D441" s="96" t="s">
        <v>399</v>
      </c>
      <c r="F441" s="98">
        <v>308.14999999999998</v>
      </c>
      <c r="G441" s="99">
        <v>0.3216</v>
      </c>
      <c r="H441" s="99">
        <v>2.2700000000000001E-2</v>
      </c>
      <c r="I441" s="99">
        <v>6.0000000000000001E-3</v>
      </c>
      <c r="J441" s="99">
        <v>0.15939999999999999</v>
      </c>
      <c r="K441" s="99">
        <v>0.157</v>
      </c>
      <c r="L441" s="99">
        <v>9.8000000000000004E-2</v>
      </c>
      <c r="M441" s="120"/>
      <c r="N441" s="120"/>
      <c r="O441" s="120"/>
      <c r="P441" s="120"/>
      <c r="Q441" s="120"/>
    </row>
    <row r="442" spans="1:17" x14ac:dyDescent="0.3">
      <c r="A442" s="95">
        <v>54</v>
      </c>
      <c r="B442" s="95">
        <v>1</v>
      </c>
      <c r="C442" s="95">
        <v>94</v>
      </c>
      <c r="D442" s="96" t="s">
        <v>399</v>
      </c>
      <c r="F442" s="98">
        <v>308.14999999999998</v>
      </c>
      <c r="G442" s="99">
        <v>0.35120000000000001</v>
      </c>
      <c r="H442" s="99">
        <v>1.8499999999999999E-2</v>
      </c>
      <c r="I442" s="99">
        <v>1.8E-3</v>
      </c>
      <c r="J442" s="99">
        <v>0.1794</v>
      </c>
      <c r="K442" s="99">
        <v>0.1651</v>
      </c>
      <c r="L442" s="99">
        <v>0.1101</v>
      </c>
      <c r="M442" s="120"/>
      <c r="N442" s="120"/>
      <c r="O442" s="120"/>
      <c r="P442" s="120"/>
      <c r="Q442" s="120"/>
    </row>
    <row r="443" spans="1:17" x14ac:dyDescent="0.3">
      <c r="A443" s="95">
        <v>54</v>
      </c>
      <c r="B443" s="95">
        <v>1</v>
      </c>
      <c r="C443" s="95">
        <v>94</v>
      </c>
      <c r="D443" s="96" t="s">
        <v>399</v>
      </c>
      <c r="F443" s="98">
        <v>308.14999999999998</v>
      </c>
      <c r="G443" s="99">
        <v>0.38869999999999999</v>
      </c>
      <c r="H443" s="99">
        <v>1.41E-2</v>
      </c>
      <c r="I443" s="99">
        <v>2.9999999999999997E-4</v>
      </c>
      <c r="J443" s="99">
        <v>0.2036</v>
      </c>
      <c r="K443" s="99">
        <v>0.17299999999999999</v>
      </c>
      <c r="L443" s="99">
        <v>0.1249</v>
      </c>
      <c r="M443" s="120"/>
      <c r="N443" s="120"/>
      <c r="O443" s="120"/>
      <c r="P443" s="120"/>
      <c r="Q443" s="120"/>
    </row>
    <row r="444" spans="1:17" x14ac:dyDescent="0.3">
      <c r="A444" s="95">
        <v>54</v>
      </c>
      <c r="B444" s="95">
        <v>1</v>
      </c>
      <c r="C444" s="95">
        <v>94</v>
      </c>
      <c r="D444" s="96" t="s">
        <v>399</v>
      </c>
      <c r="F444" s="98">
        <v>298.14999999999998</v>
      </c>
      <c r="G444" s="99">
        <v>20.599799999999998</v>
      </c>
      <c r="H444" s="99">
        <v>5.1308999999999996</v>
      </c>
      <c r="I444" s="99">
        <v>3.3180999999999998</v>
      </c>
      <c r="J444" s="99">
        <v>13.102499999999999</v>
      </c>
      <c r="K444" s="99">
        <v>12.1014</v>
      </c>
      <c r="L444" s="99">
        <v>9.0037000000000003</v>
      </c>
      <c r="M444" s="120"/>
      <c r="N444" s="120"/>
      <c r="O444" s="120"/>
      <c r="P444" s="120"/>
      <c r="Q444" s="120"/>
    </row>
    <row r="445" spans="1:17" x14ac:dyDescent="0.3">
      <c r="A445" s="95">
        <v>54</v>
      </c>
      <c r="B445" s="95">
        <v>1</v>
      </c>
      <c r="C445" s="95">
        <v>94</v>
      </c>
      <c r="D445" s="96" t="s">
        <v>399</v>
      </c>
      <c r="F445" s="98">
        <v>298.14999999999998</v>
      </c>
      <c r="G445" s="99">
        <v>22.9102</v>
      </c>
      <c r="H445" s="99">
        <v>4.4592999999999998</v>
      </c>
      <c r="I445" s="99">
        <v>2.3409</v>
      </c>
      <c r="J445" s="99">
        <v>14.0687</v>
      </c>
      <c r="K445" s="99">
        <v>13.0311</v>
      </c>
      <c r="L445" s="99">
        <v>9.3086000000000002</v>
      </c>
      <c r="M445" s="120"/>
      <c r="N445" s="120"/>
      <c r="O445" s="120"/>
      <c r="P445" s="120"/>
      <c r="Q445" s="120"/>
    </row>
    <row r="446" spans="1:17" x14ac:dyDescent="0.3">
      <c r="A446" s="95">
        <v>54</v>
      </c>
      <c r="B446" s="95">
        <v>1</v>
      </c>
      <c r="C446" s="95">
        <v>94</v>
      </c>
      <c r="D446" s="96" t="s">
        <v>399</v>
      </c>
      <c r="F446" s="98">
        <v>298.14999999999998</v>
      </c>
      <c r="G446" s="99">
        <v>27.334499999999998</v>
      </c>
      <c r="H446" s="99">
        <v>3.3538999999999999</v>
      </c>
      <c r="I446" s="99">
        <v>0.8861</v>
      </c>
      <c r="J446" s="99">
        <v>16.327200000000001</v>
      </c>
      <c r="K446" s="99">
        <v>14.897500000000001</v>
      </c>
      <c r="L446" s="99">
        <v>9.4002999999999997</v>
      </c>
      <c r="M446" s="120"/>
      <c r="N446" s="120"/>
      <c r="O446" s="120"/>
      <c r="P446" s="120"/>
      <c r="Q446" s="120"/>
    </row>
    <row r="447" spans="1:17" x14ac:dyDescent="0.3">
      <c r="A447" s="95">
        <v>54</v>
      </c>
      <c r="B447" s="95">
        <v>1</v>
      </c>
      <c r="C447" s="95">
        <v>94</v>
      </c>
      <c r="D447" s="96" t="s">
        <v>399</v>
      </c>
      <c r="F447" s="98">
        <v>298.14999999999998</v>
      </c>
      <c r="G447" s="99">
        <v>31.2867</v>
      </c>
      <c r="H447" s="99">
        <v>2.5583999999999998</v>
      </c>
      <c r="I447" s="99">
        <v>0.76459999999999995</v>
      </c>
      <c r="J447" s="99">
        <v>16.6281</v>
      </c>
      <c r="K447" s="99">
        <v>15.701599999999999</v>
      </c>
      <c r="L447" s="99">
        <v>9.5980000000000008</v>
      </c>
      <c r="M447" s="120"/>
      <c r="N447" s="120"/>
      <c r="O447" s="120"/>
      <c r="P447" s="120"/>
      <c r="Q447" s="120"/>
    </row>
    <row r="448" spans="1:17" x14ac:dyDescent="0.3">
      <c r="A448" s="95">
        <v>54</v>
      </c>
      <c r="B448" s="95">
        <v>1</v>
      </c>
      <c r="C448" s="95">
        <v>94</v>
      </c>
      <c r="D448" s="96" t="s">
        <v>399</v>
      </c>
      <c r="F448" s="98">
        <v>298.14999999999998</v>
      </c>
      <c r="G448" s="99">
        <v>33.087600000000002</v>
      </c>
      <c r="H448" s="99">
        <v>2.2504</v>
      </c>
      <c r="I448" s="99">
        <v>0.25359999999999999</v>
      </c>
      <c r="J448" s="99">
        <v>18.635300000000001</v>
      </c>
      <c r="K448" s="99">
        <v>16.4985</v>
      </c>
      <c r="L448" s="99">
        <v>11.0181</v>
      </c>
      <c r="M448" s="120"/>
      <c r="N448" s="120"/>
      <c r="O448" s="120"/>
      <c r="P448" s="120"/>
      <c r="Q448" s="120"/>
    </row>
    <row r="449" spans="1:17" x14ac:dyDescent="0.3">
      <c r="A449" s="95">
        <v>54</v>
      </c>
      <c r="B449" s="95">
        <v>1</v>
      </c>
      <c r="C449" s="95">
        <v>94</v>
      </c>
      <c r="D449" s="96" t="s">
        <v>399</v>
      </c>
      <c r="F449" s="98">
        <v>288.14999999999998</v>
      </c>
      <c r="G449" s="99">
        <v>19.642099999999999</v>
      </c>
      <c r="H449" s="99">
        <v>6.0213999999999999</v>
      </c>
      <c r="I449" s="99">
        <v>3.3957000000000002</v>
      </c>
      <c r="J449" s="99">
        <v>14.103999999999999</v>
      </c>
      <c r="K449" s="99">
        <v>13.508900000000001</v>
      </c>
      <c r="L449" s="99">
        <v>8.7879000000000005</v>
      </c>
      <c r="M449" s="120"/>
      <c r="N449" s="120"/>
      <c r="O449" s="120"/>
      <c r="P449" s="120"/>
      <c r="Q449" s="120"/>
    </row>
    <row r="450" spans="1:17" x14ac:dyDescent="0.3">
      <c r="A450" s="95">
        <v>54</v>
      </c>
      <c r="B450" s="95">
        <v>1</v>
      </c>
      <c r="C450" s="95">
        <v>94</v>
      </c>
      <c r="D450" s="96" t="s">
        <v>399</v>
      </c>
      <c r="F450" s="98">
        <v>288.14999999999998</v>
      </c>
      <c r="G450" s="99">
        <v>20.9558</v>
      </c>
      <c r="H450" s="99">
        <v>5.5951000000000004</v>
      </c>
      <c r="I450" s="99">
        <v>2.0198999999999998</v>
      </c>
      <c r="J450" s="99">
        <v>15.624499999999999</v>
      </c>
      <c r="K450" s="99">
        <v>14.2326</v>
      </c>
      <c r="L450" s="99">
        <v>8.9793000000000003</v>
      </c>
      <c r="M450" s="120"/>
      <c r="N450" s="120"/>
      <c r="O450" s="120"/>
      <c r="P450" s="120"/>
      <c r="Q450" s="120"/>
    </row>
    <row r="451" spans="1:17" x14ac:dyDescent="0.3">
      <c r="A451" s="95">
        <v>54</v>
      </c>
      <c r="B451" s="95">
        <v>1</v>
      </c>
      <c r="C451" s="95">
        <v>94</v>
      </c>
      <c r="D451" s="96" t="s">
        <v>399</v>
      </c>
      <c r="F451" s="98">
        <v>288.14999999999998</v>
      </c>
      <c r="G451" s="99">
        <v>24.641100000000002</v>
      </c>
      <c r="H451" s="99">
        <v>4.5148999999999999</v>
      </c>
      <c r="I451" s="99">
        <v>1.1142000000000001</v>
      </c>
      <c r="J451" s="99">
        <v>17.124700000000001</v>
      </c>
      <c r="K451" s="99">
        <v>15.3941</v>
      </c>
      <c r="L451" s="99">
        <v>9.3513999999999999</v>
      </c>
      <c r="M451" s="120"/>
      <c r="N451" s="120"/>
      <c r="O451" s="120"/>
      <c r="P451" s="120"/>
      <c r="Q451" s="120"/>
    </row>
    <row r="452" spans="1:17" x14ac:dyDescent="0.3">
      <c r="A452" s="95">
        <v>54</v>
      </c>
      <c r="B452" s="95">
        <v>1</v>
      </c>
      <c r="C452" s="95">
        <v>94</v>
      </c>
      <c r="D452" s="96" t="s">
        <v>399</v>
      </c>
      <c r="F452" s="98">
        <v>288.14999999999998</v>
      </c>
      <c r="G452" s="99">
        <v>26.899899999999999</v>
      </c>
      <c r="H452" s="99">
        <v>3.9354</v>
      </c>
      <c r="I452" s="99">
        <v>0.9355</v>
      </c>
      <c r="J452" s="99">
        <v>17.5276</v>
      </c>
      <c r="K452" s="99">
        <v>16.398399999999999</v>
      </c>
      <c r="L452" s="99">
        <v>9.6515000000000004</v>
      </c>
      <c r="M452" s="120"/>
      <c r="N452" s="120"/>
      <c r="O452" s="120"/>
      <c r="P452" s="120"/>
      <c r="Q452" s="120"/>
    </row>
    <row r="453" spans="1:17" x14ac:dyDescent="0.3">
      <c r="A453" s="95">
        <v>54</v>
      </c>
      <c r="B453" s="95">
        <v>1</v>
      </c>
      <c r="C453" s="95">
        <v>94</v>
      </c>
      <c r="D453" s="96" t="s">
        <v>399</v>
      </c>
      <c r="F453" s="98">
        <v>288.14999999999998</v>
      </c>
      <c r="G453" s="99">
        <v>27.241099999999999</v>
      </c>
      <c r="H453" s="99">
        <v>3.8532000000000002</v>
      </c>
      <c r="I453" s="99">
        <v>0.75619999999999998</v>
      </c>
      <c r="J453" s="99">
        <v>17.998000000000001</v>
      </c>
      <c r="K453" s="99">
        <v>17.334</v>
      </c>
      <c r="L453" s="99">
        <v>9.8829999999999991</v>
      </c>
      <c r="M453" s="120"/>
      <c r="N453" s="120"/>
      <c r="O453" s="120"/>
      <c r="P453" s="120"/>
      <c r="Q453" s="120"/>
    </row>
    <row r="454" spans="1:17" x14ac:dyDescent="0.3">
      <c r="A454" s="95">
        <v>57</v>
      </c>
      <c r="B454" s="95">
        <v>33</v>
      </c>
      <c r="C454" s="95">
        <v>22</v>
      </c>
      <c r="D454" s="96" t="s">
        <v>399</v>
      </c>
      <c r="F454" s="98">
        <v>283.14999999999998</v>
      </c>
      <c r="G454" s="99">
        <v>0.2949</v>
      </c>
      <c r="H454" s="99">
        <v>4.4200000000000003E-2</v>
      </c>
      <c r="I454" s="99">
        <v>3.8699999999999998E-2</v>
      </c>
      <c r="J454" s="99">
        <v>0.2145</v>
      </c>
      <c r="M454" s="120"/>
      <c r="N454" s="120"/>
      <c r="O454" s="120"/>
      <c r="P454" s="120"/>
      <c r="Q454" s="120"/>
    </row>
    <row r="455" spans="1:17" x14ac:dyDescent="0.3">
      <c r="A455" s="95">
        <v>57</v>
      </c>
      <c r="B455" s="95">
        <v>33</v>
      </c>
      <c r="C455" s="95">
        <v>22</v>
      </c>
      <c r="D455" s="96" t="s">
        <v>399</v>
      </c>
      <c r="F455" s="98">
        <v>283.14999999999998</v>
      </c>
      <c r="G455" s="99">
        <v>0.37209999999999999</v>
      </c>
      <c r="H455" s="99">
        <v>3.0599999999999999E-2</v>
      </c>
      <c r="I455" s="99">
        <v>3.04E-2</v>
      </c>
      <c r="J455" s="99">
        <v>0.2616</v>
      </c>
      <c r="M455" s="120"/>
      <c r="N455" s="120"/>
      <c r="O455" s="120"/>
      <c r="P455" s="120"/>
      <c r="Q455" s="120"/>
    </row>
    <row r="456" spans="1:17" x14ac:dyDescent="0.3">
      <c r="A456" s="95">
        <v>57</v>
      </c>
      <c r="B456" s="95">
        <v>33</v>
      </c>
      <c r="C456" s="95">
        <v>22</v>
      </c>
      <c r="D456" s="96" t="s">
        <v>399</v>
      </c>
      <c r="F456" s="98">
        <v>283.14999999999998</v>
      </c>
      <c r="G456" s="99">
        <v>0.4622</v>
      </c>
      <c r="H456" s="99">
        <v>2.46E-2</v>
      </c>
      <c r="I456" s="99">
        <v>0.28599999999999998</v>
      </c>
      <c r="J456" s="99">
        <v>0.31319999999999998</v>
      </c>
      <c r="M456" s="120"/>
      <c r="N456" s="120"/>
      <c r="O456" s="120"/>
      <c r="P456" s="120"/>
      <c r="Q456" s="120"/>
    </row>
    <row r="457" spans="1:17" x14ac:dyDescent="0.3">
      <c r="A457" s="95">
        <v>57</v>
      </c>
      <c r="B457" s="95">
        <v>33</v>
      </c>
      <c r="C457" s="95">
        <v>22</v>
      </c>
      <c r="D457" s="96" t="s">
        <v>399</v>
      </c>
      <c r="F457" s="98">
        <v>283.14999999999998</v>
      </c>
      <c r="G457" s="99">
        <v>0.52839999999999998</v>
      </c>
      <c r="H457" s="99">
        <v>1.8599999999999998E-2</v>
      </c>
      <c r="I457" s="99">
        <v>3.3500000000000002E-2</v>
      </c>
      <c r="J457" s="99">
        <v>0.37169999999999997</v>
      </c>
      <c r="M457" s="120"/>
      <c r="N457" s="120"/>
      <c r="O457" s="120"/>
      <c r="P457" s="120"/>
      <c r="Q457" s="120"/>
    </row>
    <row r="458" spans="1:17" x14ac:dyDescent="0.3">
      <c r="A458" s="95">
        <v>57</v>
      </c>
      <c r="B458" s="95">
        <v>33</v>
      </c>
      <c r="C458" s="95">
        <v>22</v>
      </c>
      <c r="D458" s="96" t="s">
        <v>399</v>
      </c>
      <c r="F458" s="98">
        <v>283.14999999999998</v>
      </c>
      <c r="G458" s="99">
        <v>0.55500000000000005</v>
      </c>
      <c r="H458" s="99">
        <v>1.3599999999999999E-2</v>
      </c>
      <c r="I458" s="99">
        <v>3.5799999999999998E-2</v>
      </c>
      <c r="J458" s="99">
        <v>0.40339999999999998</v>
      </c>
      <c r="M458" s="120"/>
      <c r="N458" s="120"/>
      <c r="O458" s="120"/>
      <c r="P458" s="120"/>
      <c r="Q458" s="120"/>
    </row>
    <row r="459" spans="1:17" x14ac:dyDescent="0.3">
      <c r="A459" s="95">
        <v>57</v>
      </c>
      <c r="B459" s="95">
        <v>33</v>
      </c>
      <c r="C459" s="95">
        <v>22</v>
      </c>
      <c r="D459" s="96" t="s">
        <v>399</v>
      </c>
      <c r="F459" s="98">
        <v>298.14999999999998</v>
      </c>
      <c r="G459" s="99">
        <v>0.316</v>
      </c>
      <c r="H459" s="99">
        <v>5.1299999999999998E-2</v>
      </c>
      <c r="I459" s="99">
        <v>5.2499999999999998E-2</v>
      </c>
      <c r="J459" s="99">
        <v>0.18529999999999999</v>
      </c>
      <c r="M459" s="120"/>
      <c r="N459" s="120"/>
      <c r="O459" s="120"/>
      <c r="P459" s="120"/>
      <c r="Q459" s="120"/>
    </row>
    <row r="460" spans="1:17" x14ac:dyDescent="0.3">
      <c r="A460" s="95">
        <v>57</v>
      </c>
      <c r="B460" s="95">
        <v>33</v>
      </c>
      <c r="C460" s="95">
        <v>22</v>
      </c>
      <c r="D460" s="96" t="s">
        <v>399</v>
      </c>
      <c r="F460" s="98">
        <v>298.14999999999998</v>
      </c>
      <c r="G460" s="99">
        <v>0.40799999999999997</v>
      </c>
      <c r="H460" s="99">
        <v>3.4099999999999998E-2</v>
      </c>
      <c r="I460" s="99">
        <v>3.7999999999999999E-2</v>
      </c>
      <c r="J460" s="99">
        <v>0.2336</v>
      </c>
      <c r="M460" s="120"/>
      <c r="N460" s="120"/>
      <c r="O460" s="120"/>
      <c r="P460" s="120"/>
      <c r="Q460" s="120"/>
    </row>
    <row r="461" spans="1:17" x14ac:dyDescent="0.3">
      <c r="A461" s="95">
        <v>57</v>
      </c>
      <c r="B461" s="95">
        <v>33</v>
      </c>
      <c r="C461" s="95">
        <v>22</v>
      </c>
      <c r="D461" s="96" t="s">
        <v>399</v>
      </c>
      <c r="F461" s="98">
        <v>298.14999999999998</v>
      </c>
      <c r="G461" s="99">
        <v>0.47599999999999998</v>
      </c>
      <c r="H461" s="99">
        <v>2.3800000000000002E-2</v>
      </c>
      <c r="I461" s="99">
        <v>4.07E-2</v>
      </c>
      <c r="J461" s="99">
        <v>0.28560000000000002</v>
      </c>
      <c r="M461" s="120"/>
      <c r="N461" s="120"/>
      <c r="O461" s="120"/>
      <c r="P461" s="120"/>
      <c r="Q461" s="120"/>
    </row>
    <row r="462" spans="1:17" x14ac:dyDescent="0.3">
      <c r="A462" s="95">
        <v>57</v>
      </c>
      <c r="B462" s="95">
        <v>33</v>
      </c>
      <c r="C462" s="95">
        <v>22</v>
      </c>
      <c r="D462" s="96" t="s">
        <v>399</v>
      </c>
      <c r="F462" s="98">
        <v>298.14999999999998</v>
      </c>
      <c r="G462" s="99">
        <v>0.56040000000000001</v>
      </c>
      <c r="H462" s="99">
        <v>1.7600000000000001E-2</v>
      </c>
      <c r="I462" s="99">
        <v>4.8399999999999999E-2</v>
      </c>
      <c r="J462" s="99">
        <v>0.32450000000000001</v>
      </c>
      <c r="M462" s="120"/>
      <c r="N462" s="120"/>
      <c r="O462" s="120"/>
      <c r="P462" s="120"/>
      <c r="Q462" s="120"/>
    </row>
    <row r="463" spans="1:17" x14ac:dyDescent="0.3">
      <c r="A463" s="95">
        <v>57</v>
      </c>
      <c r="B463" s="95">
        <v>33</v>
      </c>
      <c r="C463" s="95">
        <v>22</v>
      </c>
      <c r="D463" s="96" t="s">
        <v>399</v>
      </c>
      <c r="F463" s="98">
        <v>298.14999999999998</v>
      </c>
      <c r="G463" s="99">
        <v>0.5988</v>
      </c>
      <c r="H463" s="99">
        <v>1.32E-2</v>
      </c>
      <c r="I463" s="99">
        <v>0.47799999999999998</v>
      </c>
      <c r="J463" s="99">
        <v>0.35449999999999998</v>
      </c>
      <c r="M463" s="120"/>
      <c r="N463" s="120"/>
      <c r="O463" s="120"/>
      <c r="P463" s="120"/>
      <c r="Q463" s="120"/>
    </row>
    <row r="464" spans="1:17" x14ac:dyDescent="0.3">
      <c r="A464" s="95">
        <v>57</v>
      </c>
      <c r="B464" s="95">
        <v>33</v>
      </c>
      <c r="C464" s="95">
        <v>22</v>
      </c>
      <c r="D464" s="96" t="s">
        <v>399</v>
      </c>
      <c r="F464" s="98">
        <v>313.14999999999998</v>
      </c>
      <c r="G464" s="99">
        <v>0.35899999999999999</v>
      </c>
      <c r="H464" s="99">
        <v>0.04</v>
      </c>
      <c r="I464" s="99">
        <v>3.2000000000000001E-2</v>
      </c>
      <c r="J464" s="99">
        <v>0.19969999999999999</v>
      </c>
      <c r="M464" s="120"/>
      <c r="N464" s="120"/>
      <c r="O464" s="120"/>
      <c r="P464" s="120"/>
      <c r="Q464" s="120"/>
    </row>
    <row r="465" spans="1:17" x14ac:dyDescent="0.3">
      <c r="A465" s="95">
        <v>57</v>
      </c>
      <c r="B465" s="95">
        <v>33</v>
      </c>
      <c r="C465" s="95">
        <v>22</v>
      </c>
      <c r="D465" s="96" t="s">
        <v>399</v>
      </c>
      <c r="F465" s="98">
        <v>313.14999999999998</v>
      </c>
      <c r="G465" s="99">
        <v>0.4541</v>
      </c>
      <c r="H465" s="99">
        <v>2.7099999999999999E-2</v>
      </c>
      <c r="I465" s="99">
        <v>0.36199999999999999</v>
      </c>
      <c r="J465" s="99">
        <v>0.2409</v>
      </c>
      <c r="K465" s="120"/>
      <c r="L465" s="120"/>
      <c r="M465" s="120"/>
      <c r="N465" s="120"/>
      <c r="O465" s="120"/>
      <c r="P465" s="120"/>
      <c r="Q465" s="120"/>
    </row>
    <row r="466" spans="1:17" x14ac:dyDescent="0.3">
      <c r="A466" s="95">
        <v>57</v>
      </c>
      <c r="B466" s="95">
        <v>33</v>
      </c>
      <c r="C466" s="95">
        <v>22</v>
      </c>
      <c r="D466" s="96" t="s">
        <v>399</v>
      </c>
      <c r="F466" s="98">
        <v>313.14999999999998</v>
      </c>
      <c r="G466" s="99">
        <v>0.52270000000000005</v>
      </c>
      <c r="H466" s="99">
        <v>1.9599999999999999E-2</v>
      </c>
      <c r="I466" s="99">
        <v>3.6900000000000002E-2</v>
      </c>
      <c r="J466" s="99">
        <v>0.28129999999999999</v>
      </c>
      <c r="K466" s="120"/>
      <c r="L466" s="120"/>
      <c r="M466" s="120"/>
      <c r="N466" s="120"/>
      <c r="O466" s="120"/>
      <c r="P466" s="120"/>
      <c r="Q466" s="120"/>
    </row>
    <row r="467" spans="1:17" x14ac:dyDescent="0.3">
      <c r="A467" s="95">
        <v>57</v>
      </c>
      <c r="B467" s="95">
        <v>33</v>
      </c>
      <c r="C467" s="95">
        <v>22</v>
      </c>
      <c r="D467" s="96" t="s">
        <v>399</v>
      </c>
      <c r="F467" s="98">
        <v>313.14999999999998</v>
      </c>
      <c r="G467" s="99">
        <v>0.58450000000000002</v>
      </c>
      <c r="H467" s="99">
        <v>1.23E-2</v>
      </c>
      <c r="I467" s="99">
        <v>2.5100000000000001E-2</v>
      </c>
      <c r="J467" s="99">
        <v>0.3427</v>
      </c>
      <c r="K467" s="120"/>
      <c r="L467" s="120"/>
      <c r="M467" s="120"/>
      <c r="N467" s="120"/>
      <c r="O467" s="120"/>
      <c r="P467" s="120"/>
      <c r="Q467" s="120"/>
    </row>
    <row r="468" spans="1:17" x14ac:dyDescent="0.3">
      <c r="A468" s="95">
        <v>57</v>
      </c>
      <c r="B468" s="95">
        <v>33</v>
      </c>
      <c r="C468" s="95">
        <v>22</v>
      </c>
      <c r="D468" s="96" t="s">
        <v>399</v>
      </c>
      <c r="F468" s="98">
        <v>313.14999999999998</v>
      </c>
      <c r="G468" s="99">
        <v>0.62539999999999996</v>
      </c>
      <c r="H468" s="99">
        <v>9.1000000000000004E-3</v>
      </c>
      <c r="I468" s="99">
        <v>3.9199999999999999E-2</v>
      </c>
      <c r="J468" s="99">
        <v>0.377</v>
      </c>
      <c r="K468" s="120"/>
      <c r="L468" s="120"/>
      <c r="M468" s="120"/>
      <c r="N468" s="120"/>
      <c r="O468" s="120"/>
      <c r="P468" s="120"/>
      <c r="Q468" s="120"/>
    </row>
    <row r="469" spans="1:17" x14ac:dyDescent="0.3">
      <c r="A469" s="95">
        <v>57</v>
      </c>
      <c r="B469" s="95">
        <v>33</v>
      </c>
      <c r="C469" s="95">
        <v>72</v>
      </c>
      <c r="D469" s="96" t="s">
        <v>399</v>
      </c>
      <c r="F469" s="98">
        <v>283.14999999999998</v>
      </c>
      <c r="G469" s="99">
        <v>0.36720000000000003</v>
      </c>
      <c r="H469" s="99">
        <v>1.7299999999999999E-2</v>
      </c>
      <c r="I469" s="99">
        <v>1E-3</v>
      </c>
      <c r="J469" s="99">
        <v>0.25729999999999997</v>
      </c>
      <c r="K469" s="120"/>
      <c r="L469" s="120"/>
      <c r="M469" s="120"/>
      <c r="N469" s="120"/>
      <c r="O469" s="120"/>
      <c r="P469" s="120"/>
      <c r="Q469" s="120"/>
    </row>
    <row r="470" spans="1:17" x14ac:dyDescent="0.3">
      <c r="A470" s="95">
        <v>57</v>
      </c>
      <c r="B470" s="95">
        <v>33</v>
      </c>
      <c r="C470" s="95">
        <v>72</v>
      </c>
      <c r="D470" s="96" t="s">
        <v>399</v>
      </c>
      <c r="F470" s="98">
        <v>283.14999999999998</v>
      </c>
      <c r="G470" s="99">
        <v>0.3906</v>
      </c>
      <c r="H470" s="99">
        <v>1.3299999999999999E-2</v>
      </c>
      <c r="I470" s="99">
        <v>4.4999999999999997E-3</v>
      </c>
      <c r="J470" s="99">
        <v>0.26889999999999997</v>
      </c>
      <c r="K470" s="120"/>
      <c r="L470" s="120"/>
      <c r="M470" s="120"/>
      <c r="N470" s="120"/>
      <c r="O470" s="120"/>
      <c r="P470" s="120"/>
      <c r="Q470" s="120"/>
    </row>
    <row r="471" spans="1:17" x14ac:dyDescent="0.3">
      <c r="A471" s="95">
        <v>57</v>
      </c>
      <c r="B471" s="95">
        <v>33</v>
      </c>
      <c r="C471" s="95">
        <v>72</v>
      </c>
      <c r="D471" s="96" t="s">
        <v>399</v>
      </c>
      <c r="F471" s="98">
        <v>283.14999999999998</v>
      </c>
      <c r="G471" s="99">
        <v>0.41810000000000003</v>
      </c>
      <c r="H471" s="99">
        <v>8.3000000000000001E-3</v>
      </c>
      <c r="I471" s="99">
        <v>1.1999999999999999E-3</v>
      </c>
      <c r="J471" s="99">
        <v>0.28970000000000001</v>
      </c>
      <c r="K471" s="120"/>
      <c r="L471" s="120"/>
      <c r="M471" s="120"/>
      <c r="N471" s="120"/>
      <c r="O471" s="120"/>
      <c r="P471" s="120"/>
      <c r="Q471" s="120"/>
    </row>
    <row r="472" spans="1:17" x14ac:dyDescent="0.3">
      <c r="A472" s="95">
        <v>57</v>
      </c>
      <c r="B472" s="95">
        <v>33</v>
      </c>
      <c r="C472" s="95">
        <v>72</v>
      </c>
      <c r="D472" s="96" t="s">
        <v>399</v>
      </c>
      <c r="F472" s="98">
        <v>283.14999999999998</v>
      </c>
      <c r="G472" s="99">
        <v>0.44629999999999997</v>
      </c>
      <c r="H472" s="99">
        <v>5.4000000000000003E-3</v>
      </c>
      <c r="I472" s="99">
        <v>1.2E-2</v>
      </c>
      <c r="J472" s="99">
        <v>0.2989</v>
      </c>
      <c r="K472" s="120"/>
      <c r="L472" s="120"/>
      <c r="M472" s="120"/>
      <c r="N472" s="120"/>
      <c r="O472" s="120"/>
      <c r="P472" s="120"/>
      <c r="Q472" s="120"/>
    </row>
    <row r="473" spans="1:17" x14ac:dyDescent="0.3">
      <c r="A473" s="95">
        <v>57</v>
      </c>
      <c r="B473" s="95">
        <v>33</v>
      </c>
      <c r="C473" s="95">
        <v>72</v>
      </c>
      <c r="D473" s="96" t="s">
        <v>399</v>
      </c>
      <c r="F473" s="98">
        <v>283.14999999999998</v>
      </c>
      <c r="G473" s="99">
        <v>0.4803</v>
      </c>
      <c r="H473" s="99">
        <v>3.0999999999999999E-3</v>
      </c>
      <c r="I473" s="99">
        <v>1.21E-2</v>
      </c>
      <c r="J473" s="99">
        <v>0.31090000000000001</v>
      </c>
      <c r="K473" s="120"/>
      <c r="L473" s="120"/>
      <c r="M473" s="120"/>
      <c r="N473" s="120"/>
      <c r="O473" s="120"/>
      <c r="P473" s="120"/>
      <c r="Q473" s="120"/>
    </row>
    <row r="474" spans="1:17" x14ac:dyDescent="0.3">
      <c r="A474" s="95">
        <v>57</v>
      </c>
      <c r="B474" s="95">
        <v>33</v>
      </c>
      <c r="C474" s="95">
        <v>72</v>
      </c>
      <c r="D474" s="96" t="s">
        <v>399</v>
      </c>
      <c r="F474" s="98">
        <v>298.14999999999998</v>
      </c>
      <c r="G474" s="99">
        <v>0.35270000000000001</v>
      </c>
      <c r="H474" s="99">
        <v>2.1999999999999999E-2</v>
      </c>
      <c r="I474" s="99">
        <v>2.3E-3</v>
      </c>
      <c r="J474" s="99">
        <v>0.2293</v>
      </c>
      <c r="K474" s="120"/>
      <c r="L474" s="120"/>
      <c r="M474" s="120"/>
      <c r="N474" s="120"/>
      <c r="O474" s="120"/>
      <c r="P474" s="120"/>
      <c r="Q474" s="120"/>
    </row>
    <row r="475" spans="1:17" x14ac:dyDescent="0.3">
      <c r="A475" s="95">
        <v>57</v>
      </c>
      <c r="B475" s="95">
        <v>33</v>
      </c>
      <c r="C475" s="95">
        <v>72</v>
      </c>
      <c r="D475" s="96" t="s">
        <v>399</v>
      </c>
      <c r="F475" s="98">
        <v>298.14999999999998</v>
      </c>
      <c r="G475" s="99">
        <v>0.38080000000000003</v>
      </c>
      <c r="H475" s="99">
        <v>1.7000000000000001E-2</v>
      </c>
      <c r="I475" s="99">
        <v>1.06E-2</v>
      </c>
      <c r="J475" s="99">
        <v>0.23810000000000001</v>
      </c>
      <c r="K475" s="120"/>
      <c r="L475" s="120"/>
      <c r="M475" s="120"/>
      <c r="N475" s="120"/>
      <c r="O475" s="120"/>
      <c r="P475" s="120"/>
      <c r="Q475" s="120"/>
    </row>
    <row r="476" spans="1:17" x14ac:dyDescent="0.3">
      <c r="A476" s="95">
        <v>57</v>
      </c>
      <c r="B476" s="95">
        <v>33</v>
      </c>
      <c r="C476" s="95">
        <v>72</v>
      </c>
      <c r="D476" s="96" t="s">
        <v>399</v>
      </c>
      <c r="F476" s="98">
        <v>298.14999999999998</v>
      </c>
      <c r="G476" s="99">
        <v>0.40339999999999998</v>
      </c>
      <c r="H476" s="99">
        <v>1.3599999999999999E-2</v>
      </c>
      <c r="I476" s="99">
        <v>8.6E-3</v>
      </c>
      <c r="J476" s="99">
        <v>0.25519999999999998</v>
      </c>
      <c r="K476" s="120"/>
      <c r="L476" s="120"/>
      <c r="M476" s="120"/>
      <c r="N476" s="120"/>
      <c r="O476" s="120"/>
      <c r="P476" s="120"/>
      <c r="Q476" s="120"/>
    </row>
    <row r="477" spans="1:17" x14ac:dyDescent="0.3">
      <c r="A477" s="95">
        <v>57</v>
      </c>
      <c r="B477" s="95">
        <v>33</v>
      </c>
      <c r="C477" s="95">
        <v>72</v>
      </c>
      <c r="D477" s="96" t="s">
        <v>399</v>
      </c>
      <c r="F477" s="98">
        <v>298.14999999999998</v>
      </c>
      <c r="G477" s="99">
        <v>0.42870000000000003</v>
      </c>
      <c r="H477" s="99">
        <v>9.9000000000000008E-3</v>
      </c>
      <c r="I477" s="99">
        <v>8.3000000000000001E-3</v>
      </c>
      <c r="J477" s="99">
        <v>0.26790000000000003</v>
      </c>
      <c r="K477" s="120"/>
      <c r="L477" s="120"/>
      <c r="M477" s="120"/>
      <c r="N477" s="120"/>
      <c r="O477" s="120"/>
      <c r="P477" s="120"/>
      <c r="Q477" s="120"/>
    </row>
    <row r="478" spans="1:17" x14ac:dyDescent="0.3">
      <c r="A478" s="95">
        <v>57</v>
      </c>
      <c r="B478" s="95">
        <v>33</v>
      </c>
      <c r="C478" s="95">
        <v>72</v>
      </c>
      <c r="D478" s="96" t="s">
        <v>399</v>
      </c>
      <c r="F478" s="98">
        <v>298.14999999999998</v>
      </c>
      <c r="G478" s="99">
        <v>0.45400000000000001</v>
      </c>
      <c r="H478" s="99">
        <v>7.7000000000000002E-3</v>
      </c>
      <c r="I478" s="99">
        <v>1.66E-2</v>
      </c>
      <c r="J478" s="99">
        <v>0.2752</v>
      </c>
      <c r="K478" s="120"/>
      <c r="L478" s="120"/>
      <c r="M478" s="120"/>
      <c r="N478" s="120"/>
      <c r="O478" s="120"/>
      <c r="P478" s="120"/>
      <c r="Q478" s="120"/>
    </row>
    <row r="479" spans="1:17" x14ac:dyDescent="0.3">
      <c r="A479" s="95">
        <v>57</v>
      </c>
      <c r="B479" s="95">
        <v>33</v>
      </c>
      <c r="C479" s="95">
        <v>72</v>
      </c>
      <c r="D479" s="96" t="s">
        <v>399</v>
      </c>
      <c r="F479" s="98">
        <v>298.14999999999998</v>
      </c>
      <c r="G479" s="99">
        <v>0.47210000000000002</v>
      </c>
      <c r="H479" s="99">
        <v>5.7000000000000002E-3</v>
      </c>
      <c r="I479" s="99">
        <v>2.18E-2</v>
      </c>
      <c r="J479" s="99">
        <v>0.28489999999999999</v>
      </c>
      <c r="K479" s="120"/>
      <c r="L479" s="120"/>
      <c r="M479" s="120"/>
      <c r="N479" s="120"/>
      <c r="O479" s="120"/>
      <c r="P479" s="120"/>
      <c r="Q479" s="120"/>
    </row>
    <row r="480" spans="1:17" x14ac:dyDescent="0.3">
      <c r="A480" s="95">
        <v>57</v>
      </c>
      <c r="B480" s="95">
        <v>33</v>
      </c>
      <c r="C480" s="95">
        <v>72</v>
      </c>
      <c r="D480" s="96" t="s">
        <v>399</v>
      </c>
      <c r="F480" s="98">
        <v>313.14999999999998</v>
      </c>
      <c r="G480" s="99">
        <v>0.36449999999999999</v>
      </c>
      <c r="H480" s="99">
        <v>1.83E-2</v>
      </c>
      <c r="I480" s="99">
        <v>5.3E-3</v>
      </c>
      <c r="J480" s="99">
        <v>0.23480000000000001</v>
      </c>
      <c r="K480" s="120"/>
      <c r="L480" s="120"/>
      <c r="M480" s="120"/>
      <c r="N480" s="120"/>
      <c r="O480" s="120"/>
      <c r="P480" s="120"/>
      <c r="Q480" s="120"/>
    </row>
    <row r="481" spans="1:17" x14ac:dyDescent="0.3">
      <c r="A481" s="95">
        <v>57</v>
      </c>
      <c r="B481" s="95">
        <v>33</v>
      </c>
      <c r="C481" s="95">
        <v>72</v>
      </c>
      <c r="D481" s="96" t="s">
        <v>399</v>
      </c>
      <c r="F481" s="98">
        <v>313.14999999999998</v>
      </c>
      <c r="G481" s="99">
        <v>0.39460000000000001</v>
      </c>
      <c r="H481" s="99">
        <v>1.2999999999999999E-2</v>
      </c>
      <c r="I481" s="99">
        <v>1E-3</v>
      </c>
      <c r="J481" s="99">
        <v>0.2477</v>
      </c>
      <c r="K481" s="120"/>
      <c r="L481" s="120"/>
      <c r="M481" s="120"/>
      <c r="N481" s="120"/>
      <c r="O481" s="120"/>
      <c r="P481" s="120"/>
      <c r="Q481" s="120"/>
    </row>
    <row r="482" spans="1:17" x14ac:dyDescent="0.3">
      <c r="A482" s="95">
        <v>57</v>
      </c>
      <c r="B482" s="95">
        <v>33</v>
      </c>
      <c r="C482" s="95">
        <v>72</v>
      </c>
      <c r="D482" s="96" t="s">
        <v>399</v>
      </c>
      <c r="F482" s="98">
        <v>313.14999999999998</v>
      </c>
      <c r="G482" s="99">
        <v>0.42499999999999999</v>
      </c>
      <c r="H482" s="99">
        <v>8.6999999999999994E-3</v>
      </c>
      <c r="I482" s="99">
        <v>9.4999999999999998E-3</v>
      </c>
      <c r="J482" s="99">
        <v>0.27139999999999997</v>
      </c>
      <c r="K482" s="120"/>
      <c r="L482" s="120"/>
      <c r="M482" s="120"/>
      <c r="N482" s="120"/>
      <c r="O482" s="120"/>
      <c r="P482" s="120"/>
      <c r="Q482" s="120"/>
    </row>
    <row r="483" spans="1:17" x14ac:dyDescent="0.3">
      <c r="A483" s="95">
        <v>57</v>
      </c>
      <c r="B483" s="95">
        <v>33</v>
      </c>
      <c r="C483" s="95">
        <v>72</v>
      </c>
      <c r="D483" s="96" t="s">
        <v>399</v>
      </c>
      <c r="F483" s="98">
        <v>313.14999999999998</v>
      </c>
      <c r="G483" s="99">
        <v>0.45179999999999998</v>
      </c>
      <c r="H483" s="99">
        <v>5.4000000000000003E-3</v>
      </c>
      <c r="I483" s="99">
        <v>1.4E-3</v>
      </c>
      <c r="J483" s="99">
        <v>0.28060000000000002</v>
      </c>
      <c r="K483" s="120"/>
      <c r="L483" s="120"/>
      <c r="M483" s="120"/>
      <c r="N483" s="120"/>
      <c r="O483" s="120"/>
      <c r="P483" s="120"/>
      <c r="Q483" s="120"/>
    </row>
    <row r="484" spans="1:17" x14ac:dyDescent="0.3">
      <c r="A484" s="95">
        <v>57</v>
      </c>
      <c r="B484" s="95">
        <v>33</v>
      </c>
      <c r="C484" s="95">
        <v>72</v>
      </c>
      <c r="D484" s="96" t="s">
        <v>399</v>
      </c>
      <c r="F484" s="98">
        <v>313.14999999999998</v>
      </c>
      <c r="G484" s="99">
        <v>0.48070000000000002</v>
      </c>
      <c r="H484" s="99">
        <v>3.3E-3</v>
      </c>
      <c r="I484" s="99">
        <v>5.5999999999999999E-3</v>
      </c>
      <c r="J484" s="99">
        <v>0.2868</v>
      </c>
      <c r="K484" s="120"/>
      <c r="L484" s="120"/>
      <c r="M484" s="120"/>
      <c r="N484" s="120"/>
      <c r="O484" s="120"/>
      <c r="P484" s="120"/>
      <c r="Q484" s="120"/>
    </row>
    <row r="485" spans="1:17" x14ac:dyDescent="0.3">
      <c r="A485" s="95">
        <v>59</v>
      </c>
      <c r="B485" s="95">
        <v>1</v>
      </c>
      <c r="C485" s="95">
        <v>25</v>
      </c>
      <c r="D485" s="96" t="s">
        <v>399</v>
      </c>
      <c r="E485" s="97">
        <v>1.5</v>
      </c>
      <c r="F485" s="98">
        <v>308.14999999999998</v>
      </c>
      <c r="G485" s="99">
        <v>0.26300000000000001</v>
      </c>
      <c r="H485" s="99">
        <v>0.33679999999999999</v>
      </c>
      <c r="I485" s="99">
        <v>0.18529999999999999</v>
      </c>
      <c r="J485" s="99">
        <v>6.25E-2</v>
      </c>
      <c r="K485" s="120"/>
      <c r="L485" s="120"/>
      <c r="M485" s="120"/>
      <c r="N485" s="120"/>
      <c r="O485" s="120"/>
      <c r="P485" s="120"/>
      <c r="Q485" s="120"/>
    </row>
    <row r="486" spans="1:17" x14ac:dyDescent="0.3">
      <c r="A486" s="95">
        <v>59</v>
      </c>
      <c r="B486" s="95">
        <v>1</v>
      </c>
      <c r="C486" s="95">
        <v>25</v>
      </c>
      <c r="D486" s="96" t="s">
        <v>399</v>
      </c>
      <c r="E486" s="97">
        <v>1.5</v>
      </c>
      <c r="F486" s="98">
        <v>308.14999999999998</v>
      </c>
      <c r="G486" s="99">
        <v>3.0099999999999998E-2</v>
      </c>
      <c r="H486" s="99">
        <v>0.31380000000000002</v>
      </c>
      <c r="I486" s="99">
        <v>0.16800000000000001</v>
      </c>
      <c r="J486" s="99">
        <v>7.1499999999999994E-2</v>
      </c>
      <c r="K486" s="120"/>
      <c r="L486" s="120"/>
      <c r="M486" s="120"/>
      <c r="N486" s="120"/>
      <c r="O486" s="120"/>
      <c r="P486" s="120"/>
      <c r="Q486" s="120"/>
    </row>
    <row r="487" spans="1:17" x14ac:dyDescent="0.3">
      <c r="A487" s="95">
        <v>59</v>
      </c>
      <c r="B487" s="95">
        <v>1</v>
      </c>
      <c r="C487" s="95">
        <v>25</v>
      </c>
      <c r="D487" s="96" t="s">
        <v>399</v>
      </c>
      <c r="E487" s="97">
        <v>1.5</v>
      </c>
      <c r="F487" s="98">
        <v>308.14999999999998</v>
      </c>
      <c r="G487" s="99">
        <v>3.7400000000000003E-2</v>
      </c>
      <c r="H487" s="99">
        <v>0.2823</v>
      </c>
      <c r="I487" s="99">
        <v>0.161</v>
      </c>
      <c r="J487" s="99">
        <v>5.4899999999999997E-2</v>
      </c>
      <c r="K487" s="120"/>
      <c r="L487" s="120"/>
      <c r="M487" s="120"/>
      <c r="N487" s="120"/>
      <c r="O487" s="120"/>
      <c r="P487" s="120"/>
      <c r="Q487" s="120"/>
    </row>
    <row r="488" spans="1:17" x14ac:dyDescent="0.3">
      <c r="A488" s="95">
        <v>59</v>
      </c>
      <c r="B488" s="95">
        <v>1</v>
      </c>
      <c r="C488" s="95">
        <v>25</v>
      </c>
      <c r="D488" s="96" t="s">
        <v>399</v>
      </c>
      <c r="E488" s="97">
        <v>1.5</v>
      </c>
      <c r="F488" s="98">
        <v>308.14999999999998</v>
      </c>
      <c r="G488" s="99">
        <v>4.5400000000000003E-2</v>
      </c>
      <c r="H488" s="99">
        <v>0.251</v>
      </c>
      <c r="I488" s="99">
        <v>0.14560000000000001</v>
      </c>
      <c r="J488" s="99">
        <v>7.2099999999999997E-2</v>
      </c>
      <c r="K488" s="120"/>
      <c r="L488" s="120"/>
      <c r="M488" s="120"/>
      <c r="N488" s="120"/>
      <c r="O488" s="120"/>
      <c r="P488" s="120"/>
      <c r="Q488" s="120"/>
    </row>
    <row r="489" spans="1:17" x14ac:dyDescent="0.3">
      <c r="A489" s="95">
        <v>59</v>
      </c>
      <c r="B489" s="95">
        <v>1</v>
      </c>
      <c r="C489" s="95">
        <v>25</v>
      </c>
      <c r="D489" s="96" t="s">
        <v>399</v>
      </c>
      <c r="E489" s="107">
        <v>2</v>
      </c>
      <c r="F489" s="98">
        <v>308.14999999999998</v>
      </c>
      <c r="G489" s="99">
        <v>2.2599999999999999E-2</v>
      </c>
      <c r="H489" s="99">
        <v>0.33810000000000001</v>
      </c>
      <c r="I489" s="99">
        <v>0.1888</v>
      </c>
      <c r="J489" s="99">
        <v>7.1300000000000002E-2</v>
      </c>
      <c r="K489" s="120"/>
      <c r="L489" s="120"/>
      <c r="M489" s="120"/>
      <c r="N489" s="120"/>
      <c r="O489" s="120"/>
      <c r="P489" s="120"/>
      <c r="Q489" s="120"/>
    </row>
    <row r="490" spans="1:17" x14ac:dyDescent="0.3">
      <c r="A490" s="95">
        <v>59</v>
      </c>
      <c r="B490" s="95">
        <v>1</v>
      </c>
      <c r="C490" s="95">
        <v>25</v>
      </c>
      <c r="D490" s="96" t="s">
        <v>399</v>
      </c>
      <c r="E490" s="107">
        <v>2</v>
      </c>
      <c r="F490" s="98">
        <v>308.14999999999998</v>
      </c>
      <c r="G490" s="99">
        <v>3.1899999999999998E-2</v>
      </c>
      <c r="H490" s="99">
        <v>0.29220000000000002</v>
      </c>
      <c r="I490" s="99">
        <v>0.16850000000000001</v>
      </c>
      <c r="J490" s="99">
        <v>6.0199999999999997E-2</v>
      </c>
      <c r="K490" s="120"/>
      <c r="L490" s="120"/>
      <c r="M490" s="120"/>
      <c r="N490" s="120"/>
      <c r="O490" s="120"/>
      <c r="P490" s="120"/>
      <c r="Q490" s="120"/>
    </row>
    <row r="491" spans="1:17" x14ac:dyDescent="0.3">
      <c r="A491" s="95">
        <v>59</v>
      </c>
      <c r="B491" s="95">
        <v>1</v>
      </c>
      <c r="C491" s="95">
        <v>25</v>
      </c>
      <c r="D491" s="96" t="s">
        <v>399</v>
      </c>
      <c r="E491" s="107">
        <v>2</v>
      </c>
      <c r="F491" s="98">
        <v>308.14999999999998</v>
      </c>
      <c r="G491" s="99">
        <v>3.2599999999999997E-2</v>
      </c>
      <c r="H491" s="99">
        <v>0.28649999999999998</v>
      </c>
      <c r="I491" s="99">
        <v>0.161</v>
      </c>
      <c r="J491" s="99">
        <v>6.13E-2</v>
      </c>
      <c r="K491" s="120"/>
      <c r="L491" s="120"/>
      <c r="M491" s="120"/>
      <c r="N491" s="120"/>
      <c r="O491" s="120"/>
      <c r="P491" s="120"/>
      <c r="Q491" s="120"/>
    </row>
    <row r="492" spans="1:17" x14ac:dyDescent="0.3">
      <c r="A492" s="95">
        <v>59</v>
      </c>
      <c r="B492" s="95">
        <v>1</v>
      </c>
      <c r="C492" s="95">
        <v>25</v>
      </c>
      <c r="D492" s="96" t="s">
        <v>399</v>
      </c>
      <c r="E492" s="107">
        <v>2</v>
      </c>
      <c r="F492" s="98">
        <v>308.14999999999998</v>
      </c>
      <c r="G492" s="99">
        <v>4.1099999999999998E-2</v>
      </c>
      <c r="H492" s="99">
        <v>0.24129999999999999</v>
      </c>
      <c r="I492" s="99">
        <v>0.1419</v>
      </c>
      <c r="J492" s="99">
        <v>6.5600000000000006E-2</v>
      </c>
      <c r="K492" s="120"/>
      <c r="L492" s="120"/>
      <c r="M492" s="120"/>
      <c r="N492" s="120"/>
      <c r="O492" s="120"/>
      <c r="P492" s="120"/>
      <c r="Q492" s="120"/>
    </row>
    <row r="493" spans="1:17" x14ac:dyDescent="0.3">
      <c r="A493" s="95">
        <v>59</v>
      </c>
      <c r="B493" s="95">
        <v>1</v>
      </c>
      <c r="C493" s="95">
        <v>25</v>
      </c>
      <c r="D493" s="96" t="s">
        <v>399</v>
      </c>
      <c r="E493" s="97">
        <v>2.5</v>
      </c>
      <c r="F493" s="98">
        <v>308.14999999999998</v>
      </c>
      <c r="G493" s="99">
        <v>2.18E-2</v>
      </c>
      <c r="H493" s="99">
        <v>0.33310000000000001</v>
      </c>
      <c r="I493" s="99">
        <v>0.1908</v>
      </c>
      <c r="J493" s="99">
        <v>6.2E-2</v>
      </c>
      <c r="K493" s="120"/>
      <c r="L493" s="120"/>
      <c r="M493" s="120"/>
      <c r="N493" s="120"/>
      <c r="O493" s="120"/>
      <c r="P493" s="120"/>
      <c r="Q493" s="120"/>
    </row>
    <row r="494" spans="1:17" x14ac:dyDescent="0.3">
      <c r="A494" s="95">
        <v>59</v>
      </c>
      <c r="B494" s="95">
        <v>1</v>
      </c>
      <c r="C494" s="95">
        <v>25</v>
      </c>
      <c r="D494" s="96" t="s">
        <v>399</v>
      </c>
      <c r="E494" s="97">
        <v>2.5</v>
      </c>
      <c r="F494" s="98">
        <v>308.14999999999998</v>
      </c>
      <c r="G494" s="99">
        <v>2.81E-2</v>
      </c>
      <c r="H494" s="99">
        <v>0.29530000000000001</v>
      </c>
      <c r="I494" s="99">
        <v>0.17019999999999999</v>
      </c>
      <c r="J494" s="99">
        <v>5.3999999999999999E-2</v>
      </c>
      <c r="K494" s="120"/>
      <c r="L494" s="120"/>
      <c r="M494" s="120"/>
      <c r="N494" s="120"/>
      <c r="O494" s="120"/>
      <c r="P494" s="120"/>
      <c r="Q494" s="120"/>
    </row>
    <row r="495" spans="1:17" x14ac:dyDescent="0.3">
      <c r="A495" s="95">
        <v>59</v>
      </c>
      <c r="B495" s="95">
        <v>1</v>
      </c>
      <c r="C495" s="95">
        <v>25</v>
      </c>
      <c r="D495" s="96" t="s">
        <v>399</v>
      </c>
      <c r="E495" s="97">
        <v>2.5</v>
      </c>
      <c r="F495" s="98">
        <v>308.14999999999998</v>
      </c>
      <c r="G495" s="99">
        <v>3.1600000000000003E-2</v>
      </c>
      <c r="H495" s="99">
        <v>0.28539999999999999</v>
      </c>
      <c r="I495" s="99">
        <v>0.15740000000000001</v>
      </c>
      <c r="J495" s="99">
        <v>6.88E-2</v>
      </c>
      <c r="K495" s="120"/>
      <c r="L495" s="120"/>
      <c r="M495" s="120"/>
      <c r="N495" s="120"/>
      <c r="O495" s="120"/>
      <c r="P495" s="120"/>
      <c r="Q495" s="120"/>
    </row>
    <row r="496" spans="1:17" x14ac:dyDescent="0.3">
      <c r="A496" s="95">
        <v>59</v>
      </c>
      <c r="B496" s="95">
        <v>1</v>
      </c>
      <c r="C496" s="95">
        <v>25</v>
      </c>
      <c r="D496" s="96" t="s">
        <v>399</v>
      </c>
      <c r="E496" s="97">
        <v>2.5</v>
      </c>
      <c r="F496" s="98">
        <v>308.14999999999998</v>
      </c>
      <c r="G496" s="99">
        <v>3.8899999999999997E-2</v>
      </c>
      <c r="H496" s="99">
        <v>0.25319999999999998</v>
      </c>
      <c r="I496" s="99">
        <v>0.1424</v>
      </c>
      <c r="J496" s="99">
        <v>7.3300000000000004E-2</v>
      </c>
      <c r="K496" s="120"/>
      <c r="L496" s="120"/>
      <c r="M496" s="120"/>
      <c r="N496" s="120"/>
      <c r="O496" s="120"/>
      <c r="P496" s="120"/>
      <c r="Q496" s="120"/>
    </row>
    <row r="497" spans="1:17" s="108" customFormat="1" x14ac:dyDescent="0.3">
      <c r="A497" s="100">
        <v>60</v>
      </c>
      <c r="B497" s="100">
        <v>33</v>
      </c>
      <c r="C497" s="100">
        <v>35</v>
      </c>
      <c r="D497" s="101" t="s">
        <v>399</v>
      </c>
      <c r="E497" s="105"/>
      <c r="F497" s="103">
        <v>283.14999999999998</v>
      </c>
      <c r="G497" s="102">
        <v>31.29</v>
      </c>
      <c r="H497" s="102">
        <v>4.8</v>
      </c>
      <c r="I497" s="102">
        <v>2.89</v>
      </c>
      <c r="J497" s="102">
        <v>21.46</v>
      </c>
      <c r="K497" s="102"/>
      <c r="L497" s="102"/>
      <c r="M497" s="105"/>
      <c r="N497" s="105"/>
      <c r="O497" s="105"/>
      <c r="P497" s="105"/>
      <c r="Q497" s="97"/>
    </row>
    <row r="498" spans="1:17" s="108" customFormat="1" x14ac:dyDescent="0.3">
      <c r="A498" s="100">
        <v>60</v>
      </c>
      <c r="B498" s="100">
        <v>33</v>
      </c>
      <c r="C498" s="100">
        <v>35</v>
      </c>
      <c r="D498" s="101" t="s">
        <v>399</v>
      </c>
      <c r="E498" s="105"/>
      <c r="F498" s="103">
        <v>283.14999999999998</v>
      </c>
      <c r="G498" s="102">
        <v>33.53</v>
      </c>
      <c r="H498" s="102">
        <v>4.3600000000000003</v>
      </c>
      <c r="I498" s="102">
        <v>1.78</v>
      </c>
      <c r="J498" s="102">
        <v>24.03</v>
      </c>
      <c r="K498" s="102"/>
      <c r="L498" s="102"/>
      <c r="M498" s="105"/>
      <c r="N498" s="105"/>
      <c r="O498" s="105"/>
      <c r="P498" s="105"/>
      <c r="Q498" s="97"/>
    </row>
    <row r="499" spans="1:17" s="108" customFormat="1" x14ac:dyDescent="0.3">
      <c r="A499" s="100">
        <v>60</v>
      </c>
      <c r="B499" s="100">
        <v>33</v>
      </c>
      <c r="C499" s="100">
        <v>35</v>
      </c>
      <c r="D499" s="101" t="s">
        <v>399</v>
      </c>
      <c r="E499" s="105"/>
      <c r="F499" s="103">
        <v>283.14999999999998</v>
      </c>
      <c r="G499" s="102">
        <v>35.369999999999997</v>
      </c>
      <c r="H499" s="102">
        <v>3.87</v>
      </c>
      <c r="I499" s="102">
        <v>1.1599999999999999</v>
      </c>
      <c r="J499" s="102">
        <v>25.03</v>
      </c>
      <c r="K499" s="102"/>
      <c r="L499" s="102"/>
      <c r="M499" s="105"/>
      <c r="N499" s="105"/>
      <c r="O499" s="105"/>
      <c r="P499" s="105"/>
      <c r="Q499" s="97"/>
    </row>
    <row r="500" spans="1:17" s="108" customFormat="1" x14ac:dyDescent="0.3">
      <c r="A500" s="100">
        <v>60</v>
      </c>
      <c r="B500" s="100">
        <v>33</v>
      </c>
      <c r="C500" s="100">
        <v>35</v>
      </c>
      <c r="D500" s="101" t="s">
        <v>399</v>
      </c>
      <c r="E500" s="105"/>
      <c r="F500" s="103">
        <v>283.14999999999998</v>
      </c>
      <c r="G500" s="102">
        <v>38.700000000000003</v>
      </c>
      <c r="H500" s="102">
        <v>3.12</v>
      </c>
      <c r="I500" s="102">
        <v>0.86</v>
      </c>
      <c r="J500" s="102">
        <v>28.43</v>
      </c>
      <c r="K500" s="102"/>
      <c r="L500" s="102"/>
      <c r="M500" s="105"/>
      <c r="N500" s="105"/>
      <c r="O500" s="105"/>
      <c r="P500" s="105"/>
      <c r="Q500" s="97"/>
    </row>
    <row r="501" spans="1:17" s="108" customFormat="1" x14ac:dyDescent="0.3">
      <c r="A501" s="100">
        <v>60</v>
      </c>
      <c r="B501" s="100">
        <v>33</v>
      </c>
      <c r="C501" s="100">
        <v>35</v>
      </c>
      <c r="D501" s="101" t="s">
        <v>399</v>
      </c>
      <c r="E501" s="105"/>
      <c r="F501" s="103">
        <v>283.14999999999998</v>
      </c>
      <c r="G501" s="102">
        <v>42.48</v>
      </c>
      <c r="H501" s="102">
        <v>2.82</v>
      </c>
      <c r="I501" s="102">
        <v>0.55000000000000004</v>
      </c>
      <c r="J501" s="102">
        <v>29.22</v>
      </c>
      <c r="K501" s="102"/>
      <c r="L501" s="102"/>
      <c r="M501" s="105"/>
      <c r="N501" s="105"/>
      <c r="O501" s="105"/>
      <c r="P501" s="105"/>
      <c r="Q501" s="97"/>
    </row>
    <row r="502" spans="1:17" s="108" customFormat="1" x14ac:dyDescent="0.3">
      <c r="A502" s="100">
        <v>60</v>
      </c>
      <c r="B502" s="100">
        <v>33</v>
      </c>
      <c r="C502" s="100">
        <v>35</v>
      </c>
      <c r="D502" s="101" t="s">
        <v>399</v>
      </c>
      <c r="E502" s="105"/>
      <c r="F502" s="103">
        <v>298.14999999999998</v>
      </c>
      <c r="G502" s="102">
        <v>28.62</v>
      </c>
      <c r="H502" s="102">
        <v>6.6</v>
      </c>
      <c r="I502" s="102">
        <v>2.73</v>
      </c>
      <c r="J502" s="102">
        <v>19.09</v>
      </c>
      <c r="K502" s="102"/>
      <c r="L502" s="102"/>
      <c r="M502" s="105"/>
      <c r="N502" s="105"/>
      <c r="O502" s="105"/>
      <c r="P502" s="105"/>
      <c r="Q502" s="97"/>
    </row>
    <row r="503" spans="1:17" s="108" customFormat="1" x14ac:dyDescent="0.3">
      <c r="A503" s="100">
        <v>60</v>
      </c>
      <c r="B503" s="100">
        <v>33</v>
      </c>
      <c r="C503" s="100">
        <v>35</v>
      </c>
      <c r="D503" s="101" t="s">
        <v>399</v>
      </c>
      <c r="E503" s="105"/>
      <c r="F503" s="103">
        <v>298.14999999999998</v>
      </c>
      <c r="G503" s="102">
        <v>32.65</v>
      </c>
      <c r="H503" s="102">
        <v>5.51</v>
      </c>
      <c r="I503" s="102">
        <v>1.54</v>
      </c>
      <c r="J503" s="102">
        <v>21.43</v>
      </c>
      <c r="K503" s="102"/>
      <c r="L503" s="102"/>
      <c r="M503" s="105"/>
      <c r="N503" s="105"/>
      <c r="O503" s="105"/>
      <c r="P503" s="105"/>
      <c r="Q503" s="97"/>
    </row>
    <row r="504" spans="1:17" s="108" customFormat="1" x14ac:dyDescent="0.3">
      <c r="A504" s="100">
        <v>60</v>
      </c>
      <c r="B504" s="100">
        <v>33</v>
      </c>
      <c r="C504" s="100">
        <v>35</v>
      </c>
      <c r="D504" s="101" t="s">
        <v>399</v>
      </c>
      <c r="E504" s="105"/>
      <c r="F504" s="103">
        <v>298.14999999999998</v>
      </c>
      <c r="G504" s="102">
        <v>37.65</v>
      </c>
      <c r="H504" s="102">
        <v>4.3</v>
      </c>
      <c r="I504" s="102">
        <v>0.9</v>
      </c>
      <c r="J504" s="102">
        <v>24.1</v>
      </c>
      <c r="K504" s="102"/>
      <c r="L504" s="102"/>
      <c r="M504" s="105"/>
      <c r="N504" s="105"/>
      <c r="O504" s="105"/>
      <c r="P504" s="105"/>
      <c r="Q504" s="97"/>
    </row>
    <row r="505" spans="1:17" s="108" customFormat="1" x14ac:dyDescent="0.3">
      <c r="A505" s="100">
        <v>60</v>
      </c>
      <c r="B505" s="100">
        <v>33</v>
      </c>
      <c r="C505" s="100">
        <v>35</v>
      </c>
      <c r="D505" s="101" t="s">
        <v>399</v>
      </c>
      <c r="E505" s="105"/>
      <c r="F505" s="103">
        <v>298.14999999999998</v>
      </c>
      <c r="G505" s="102">
        <v>42.92</v>
      </c>
      <c r="H505" s="102">
        <v>3.38</v>
      </c>
      <c r="I505" s="102">
        <v>0.85</v>
      </c>
      <c r="J505" s="102">
        <v>27.2</v>
      </c>
      <c r="K505" s="102"/>
      <c r="L505" s="102"/>
      <c r="M505" s="105"/>
      <c r="N505" s="105"/>
      <c r="O505" s="105"/>
      <c r="P505" s="105"/>
      <c r="Q505" s="97"/>
    </row>
    <row r="506" spans="1:17" s="108" customFormat="1" x14ac:dyDescent="0.3">
      <c r="A506" s="100">
        <v>60</v>
      </c>
      <c r="B506" s="100">
        <v>33</v>
      </c>
      <c r="C506" s="100">
        <v>35</v>
      </c>
      <c r="D506" s="101" t="s">
        <v>399</v>
      </c>
      <c r="E506" s="105"/>
      <c r="F506" s="103">
        <v>298.14999999999998</v>
      </c>
      <c r="G506" s="102">
        <v>44.25</v>
      </c>
      <c r="H506" s="102">
        <v>3.15</v>
      </c>
      <c r="I506" s="102">
        <v>0.71</v>
      </c>
      <c r="J506" s="102">
        <v>28.15</v>
      </c>
      <c r="K506" s="102"/>
      <c r="L506" s="102"/>
      <c r="M506" s="105"/>
      <c r="N506" s="105"/>
      <c r="O506" s="105"/>
      <c r="P506" s="105"/>
      <c r="Q506" s="97"/>
    </row>
    <row r="507" spans="1:17" s="108" customFormat="1" x14ac:dyDescent="0.3">
      <c r="A507" s="100">
        <v>60</v>
      </c>
      <c r="B507" s="100">
        <v>33</v>
      </c>
      <c r="C507" s="100">
        <v>35</v>
      </c>
      <c r="D507" s="101" t="s">
        <v>399</v>
      </c>
      <c r="E507" s="105"/>
      <c r="F507" s="103">
        <v>313.14999999999998</v>
      </c>
      <c r="G507" s="102">
        <v>31.8</v>
      </c>
      <c r="H507" s="102">
        <v>6.19</v>
      </c>
      <c r="I507" s="102">
        <v>1.73</v>
      </c>
      <c r="J507" s="102">
        <v>24.61</v>
      </c>
      <c r="K507" s="102"/>
      <c r="L507" s="102"/>
      <c r="M507" s="105"/>
      <c r="N507" s="105"/>
      <c r="O507" s="105"/>
      <c r="P507" s="105"/>
      <c r="Q507" s="97"/>
    </row>
    <row r="508" spans="1:17" s="108" customFormat="1" x14ac:dyDescent="0.3">
      <c r="A508" s="100">
        <v>60</v>
      </c>
      <c r="B508" s="100">
        <v>33</v>
      </c>
      <c r="C508" s="100">
        <v>35</v>
      </c>
      <c r="D508" s="101" t="s">
        <v>399</v>
      </c>
      <c r="E508" s="105"/>
      <c r="F508" s="103">
        <v>313.14999999999998</v>
      </c>
      <c r="G508" s="102">
        <v>37.32</v>
      </c>
      <c r="H508" s="102">
        <v>5.15</v>
      </c>
      <c r="I508" s="102">
        <v>0.89</v>
      </c>
      <c r="J508" s="102">
        <v>27.04</v>
      </c>
      <c r="K508" s="102"/>
      <c r="L508" s="102"/>
      <c r="M508" s="105"/>
      <c r="N508" s="105"/>
      <c r="O508" s="105"/>
      <c r="P508" s="105"/>
      <c r="Q508" s="97"/>
    </row>
    <row r="509" spans="1:17" s="106" customFormat="1" x14ac:dyDescent="0.3">
      <c r="A509" s="100">
        <v>60</v>
      </c>
      <c r="B509" s="100">
        <v>33</v>
      </c>
      <c r="C509" s="100">
        <v>35</v>
      </c>
      <c r="D509" s="101" t="s">
        <v>399</v>
      </c>
      <c r="E509" s="105"/>
      <c r="F509" s="103">
        <v>313.14999999999998</v>
      </c>
      <c r="G509" s="102">
        <v>40.93</v>
      </c>
      <c r="H509" s="102">
        <v>4.4000000000000004</v>
      </c>
      <c r="I509" s="102">
        <v>0.44</v>
      </c>
      <c r="J509" s="102">
        <v>29.34</v>
      </c>
      <c r="K509" s="102"/>
      <c r="L509" s="102"/>
      <c r="M509" s="105"/>
      <c r="N509" s="105"/>
      <c r="O509" s="105"/>
      <c r="P509" s="105"/>
      <c r="Q509" s="97"/>
    </row>
    <row r="510" spans="1:17" s="106" customFormat="1" x14ac:dyDescent="0.3">
      <c r="A510" s="100">
        <v>60</v>
      </c>
      <c r="B510" s="100">
        <v>33</v>
      </c>
      <c r="C510" s="100">
        <v>35</v>
      </c>
      <c r="D510" s="101" t="s">
        <v>399</v>
      </c>
      <c r="E510" s="105"/>
      <c r="F510" s="103">
        <v>313.14999999999998</v>
      </c>
      <c r="G510" s="102">
        <v>44.94</v>
      </c>
      <c r="H510" s="102">
        <v>3.94</v>
      </c>
      <c r="I510" s="102">
        <v>0.26</v>
      </c>
      <c r="J510" s="102">
        <v>31.18</v>
      </c>
      <c r="K510" s="102"/>
      <c r="L510" s="102"/>
      <c r="M510" s="105"/>
      <c r="N510" s="105"/>
      <c r="O510" s="105"/>
      <c r="P510" s="105"/>
      <c r="Q510" s="97"/>
    </row>
    <row r="511" spans="1:17" s="106" customFormat="1" x14ac:dyDescent="0.3">
      <c r="A511" s="100">
        <v>60</v>
      </c>
      <c r="B511" s="100">
        <v>33</v>
      </c>
      <c r="C511" s="100">
        <v>35</v>
      </c>
      <c r="D511" s="101" t="s">
        <v>399</v>
      </c>
      <c r="E511" s="105"/>
      <c r="F511" s="103">
        <v>313.14999999999998</v>
      </c>
      <c r="G511" s="102">
        <v>46.86</v>
      </c>
      <c r="H511" s="102">
        <v>3.43</v>
      </c>
      <c r="I511" s="102">
        <v>0.06</v>
      </c>
      <c r="J511" s="102">
        <v>33.049999999999997</v>
      </c>
      <c r="K511" s="102"/>
      <c r="L511" s="102"/>
      <c r="M511" s="105"/>
      <c r="N511" s="105"/>
      <c r="O511" s="105"/>
      <c r="P511" s="105"/>
      <c r="Q511" s="97"/>
    </row>
    <row r="512" spans="1:17" s="106" customFormat="1" x14ac:dyDescent="0.3">
      <c r="A512" s="100">
        <v>60</v>
      </c>
      <c r="B512" s="100">
        <v>34</v>
      </c>
      <c r="C512" s="100">
        <v>35</v>
      </c>
      <c r="D512" s="101" t="s">
        <v>399</v>
      </c>
      <c r="E512" s="105"/>
      <c r="F512" s="103">
        <v>283.14999999999998</v>
      </c>
      <c r="G512" s="102">
        <v>52.2</v>
      </c>
      <c r="H512" s="102">
        <v>1.1200000000000001</v>
      </c>
      <c r="I512" s="102">
        <v>0.55000000000000004</v>
      </c>
      <c r="J512" s="102">
        <v>20.94</v>
      </c>
      <c r="K512" s="102"/>
      <c r="L512" s="102"/>
      <c r="M512" s="105"/>
      <c r="N512" s="105"/>
      <c r="O512" s="105"/>
      <c r="P512" s="105"/>
      <c r="Q512" s="97"/>
    </row>
    <row r="513" spans="1:17" s="106" customFormat="1" x14ac:dyDescent="0.3">
      <c r="A513" s="100">
        <v>60</v>
      </c>
      <c r="B513" s="100">
        <v>34</v>
      </c>
      <c r="C513" s="100">
        <v>35</v>
      </c>
      <c r="D513" s="101" t="s">
        <v>399</v>
      </c>
      <c r="E513" s="105"/>
      <c r="F513" s="103">
        <v>283.14999999999998</v>
      </c>
      <c r="G513" s="102">
        <v>56.24</v>
      </c>
      <c r="H513" s="102">
        <v>0.82</v>
      </c>
      <c r="I513" s="102">
        <v>2.08</v>
      </c>
      <c r="J513" s="102">
        <v>22.59</v>
      </c>
      <c r="K513" s="102"/>
      <c r="L513" s="102"/>
      <c r="M513" s="105"/>
      <c r="N513" s="105"/>
      <c r="O513" s="105"/>
      <c r="P513" s="105"/>
      <c r="Q513" s="97"/>
    </row>
    <row r="514" spans="1:17" s="106" customFormat="1" x14ac:dyDescent="0.3">
      <c r="A514" s="100">
        <v>60</v>
      </c>
      <c r="B514" s="100">
        <v>34</v>
      </c>
      <c r="C514" s="100">
        <v>35</v>
      </c>
      <c r="D514" s="101" t="s">
        <v>399</v>
      </c>
      <c r="E514" s="105"/>
      <c r="F514" s="103">
        <v>283.14999999999998</v>
      </c>
      <c r="G514" s="102">
        <v>61.96</v>
      </c>
      <c r="H514" s="102">
        <v>0.36</v>
      </c>
      <c r="I514" s="102">
        <v>1.97</v>
      </c>
      <c r="J514" s="102">
        <v>24.46</v>
      </c>
      <c r="K514" s="102"/>
      <c r="L514" s="102"/>
      <c r="M514" s="105"/>
      <c r="N514" s="105"/>
      <c r="O514" s="105"/>
      <c r="P514" s="105"/>
      <c r="Q514" s="97"/>
    </row>
    <row r="515" spans="1:17" s="106" customFormat="1" x14ac:dyDescent="0.3">
      <c r="A515" s="100">
        <v>60</v>
      </c>
      <c r="B515" s="100">
        <v>34</v>
      </c>
      <c r="C515" s="100">
        <v>35</v>
      </c>
      <c r="D515" s="101" t="s">
        <v>399</v>
      </c>
      <c r="E515" s="105"/>
      <c r="F515" s="103">
        <v>283.14999999999998</v>
      </c>
      <c r="G515" s="102">
        <v>67.95</v>
      </c>
      <c r="H515" s="102">
        <v>0.24</v>
      </c>
      <c r="I515" s="102">
        <v>1.56</v>
      </c>
      <c r="J515" s="102">
        <v>25.44</v>
      </c>
      <c r="K515" s="102"/>
      <c r="L515" s="102"/>
      <c r="M515" s="105"/>
      <c r="N515" s="105"/>
      <c r="O515" s="105"/>
      <c r="P515" s="105"/>
      <c r="Q515" s="97"/>
    </row>
    <row r="516" spans="1:17" s="106" customFormat="1" x14ac:dyDescent="0.3">
      <c r="A516" s="100">
        <v>60</v>
      </c>
      <c r="B516" s="100">
        <v>34</v>
      </c>
      <c r="C516" s="100">
        <v>35</v>
      </c>
      <c r="D516" s="101" t="s">
        <v>399</v>
      </c>
      <c r="E516" s="105"/>
      <c r="F516" s="103">
        <v>283.14999999999998</v>
      </c>
      <c r="G516" s="102">
        <v>75.569999999999993</v>
      </c>
      <c r="H516" s="102">
        <v>0.17</v>
      </c>
      <c r="I516" s="102">
        <v>1.39</v>
      </c>
      <c r="J516" s="102">
        <v>27.59</v>
      </c>
      <c r="K516" s="102"/>
      <c r="L516" s="102"/>
      <c r="M516" s="105"/>
      <c r="N516" s="105"/>
      <c r="O516" s="105"/>
      <c r="P516" s="105"/>
      <c r="Q516" s="97"/>
    </row>
    <row r="517" spans="1:17" s="106" customFormat="1" x14ac:dyDescent="0.3">
      <c r="A517" s="100">
        <v>60</v>
      </c>
      <c r="B517" s="100">
        <v>34</v>
      </c>
      <c r="C517" s="100">
        <v>35</v>
      </c>
      <c r="D517" s="101" t="s">
        <v>399</v>
      </c>
      <c r="E517" s="105"/>
      <c r="F517" s="103">
        <v>298.14999999999998</v>
      </c>
      <c r="G517" s="102">
        <v>59.52</v>
      </c>
      <c r="H517" s="102">
        <v>0.54</v>
      </c>
      <c r="I517" s="102">
        <v>8.73</v>
      </c>
      <c r="J517" s="102">
        <v>9.69</v>
      </c>
      <c r="K517" s="102"/>
      <c r="L517" s="102"/>
      <c r="M517" s="105"/>
      <c r="N517" s="105"/>
      <c r="O517" s="105"/>
      <c r="P517" s="105"/>
      <c r="Q517" s="97"/>
    </row>
    <row r="518" spans="1:17" s="106" customFormat="1" x14ac:dyDescent="0.3">
      <c r="A518" s="100">
        <v>60</v>
      </c>
      <c r="B518" s="100">
        <v>34</v>
      </c>
      <c r="C518" s="100">
        <v>35</v>
      </c>
      <c r="D518" s="101" t="s">
        <v>399</v>
      </c>
      <c r="E518" s="105"/>
      <c r="F518" s="103">
        <v>298.14999999999998</v>
      </c>
      <c r="G518" s="102">
        <v>62.08</v>
      </c>
      <c r="H518" s="102">
        <v>0.38</v>
      </c>
      <c r="I518" s="102">
        <v>5.72</v>
      </c>
      <c r="J518" s="102">
        <v>12.02</v>
      </c>
      <c r="K518" s="102"/>
      <c r="L518" s="102"/>
      <c r="M518" s="105"/>
      <c r="N518" s="105"/>
      <c r="O518" s="105"/>
      <c r="P518" s="105"/>
      <c r="Q518" s="97"/>
    </row>
    <row r="519" spans="1:17" s="106" customFormat="1" x14ac:dyDescent="0.3">
      <c r="A519" s="100">
        <v>60</v>
      </c>
      <c r="B519" s="100">
        <v>34</v>
      </c>
      <c r="C519" s="100">
        <v>35</v>
      </c>
      <c r="D519" s="101" t="s">
        <v>399</v>
      </c>
      <c r="E519" s="105"/>
      <c r="F519" s="103">
        <v>298.14999999999998</v>
      </c>
      <c r="G519" s="102">
        <v>64.64</v>
      </c>
      <c r="H519" s="102">
        <v>0.25</v>
      </c>
      <c r="I519" s="102">
        <v>2.39</v>
      </c>
      <c r="J519" s="102">
        <v>14.91</v>
      </c>
      <c r="K519" s="102"/>
      <c r="L519" s="102"/>
      <c r="M519" s="105"/>
      <c r="N519" s="105"/>
      <c r="O519" s="105"/>
      <c r="P519" s="105"/>
      <c r="Q519" s="97"/>
    </row>
    <row r="520" spans="1:17" s="106" customFormat="1" x14ac:dyDescent="0.3">
      <c r="A520" s="100">
        <v>60</v>
      </c>
      <c r="B520" s="100">
        <v>34</v>
      </c>
      <c r="C520" s="100">
        <v>35</v>
      </c>
      <c r="D520" s="101" t="s">
        <v>399</v>
      </c>
      <c r="E520" s="105"/>
      <c r="F520" s="103">
        <v>298.14999999999998</v>
      </c>
      <c r="G520" s="102">
        <v>68.97</v>
      </c>
      <c r="H520" s="102">
        <v>0.13</v>
      </c>
      <c r="I520" s="102">
        <v>1.48</v>
      </c>
      <c r="J520" s="102">
        <v>16.86</v>
      </c>
      <c r="K520" s="102"/>
      <c r="L520" s="102"/>
      <c r="M520" s="105"/>
      <c r="N520" s="105"/>
      <c r="O520" s="105"/>
      <c r="P520" s="105"/>
      <c r="Q520" s="97"/>
    </row>
    <row r="521" spans="1:17" s="106" customFormat="1" x14ac:dyDescent="0.3">
      <c r="A521" s="100">
        <v>60</v>
      </c>
      <c r="B521" s="100">
        <v>34</v>
      </c>
      <c r="C521" s="100">
        <v>35</v>
      </c>
      <c r="D521" s="101" t="s">
        <v>399</v>
      </c>
      <c r="E521" s="105"/>
      <c r="F521" s="103">
        <v>298.14999999999998</v>
      </c>
      <c r="G521" s="102">
        <v>72.13</v>
      </c>
      <c r="H521" s="102">
        <v>0.05</v>
      </c>
      <c r="I521" s="102">
        <v>0.01</v>
      </c>
      <c r="J521" s="102">
        <v>20.29</v>
      </c>
      <c r="K521" s="102"/>
      <c r="L521" s="102"/>
      <c r="M521" s="105"/>
      <c r="N521" s="105"/>
      <c r="O521" s="105"/>
      <c r="P521" s="105"/>
      <c r="Q521" s="97"/>
    </row>
    <row r="522" spans="1:17" s="106" customFormat="1" x14ac:dyDescent="0.3">
      <c r="A522" s="100">
        <v>60</v>
      </c>
      <c r="B522" s="100">
        <v>34</v>
      </c>
      <c r="C522" s="100">
        <v>35</v>
      </c>
      <c r="D522" s="101" t="s">
        <v>399</v>
      </c>
      <c r="E522" s="105"/>
      <c r="F522" s="103">
        <v>313.14999999999998</v>
      </c>
      <c r="G522" s="102">
        <v>77.97</v>
      </c>
      <c r="H522" s="102">
        <v>0.04</v>
      </c>
      <c r="I522" s="102">
        <v>3.25</v>
      </c>
      <c r="J522" s="102">
        <v>11.99</v>
      </c>
      <c r="K522" s="102"/>
      <c r="L522" s="102"/>
      <c r="M522" s="105"/>
      <c r="N522" s="105"/>
      <c r="O522" s="105"/>
      <c r="P522" s="105"/>
      <c r="Q522" s="97"/>
    </row>
    <row r="523" spans="1:17" s="106" customFormat="1" x14ac:dyDescent="0.3">
      <c r="A523" s="100">
        <v>60</v>
      </c>
      <c r="B523" s="100">
        <v>34</v>
      </c>
      <c r="C523" s="100">
        <v>35</v>
      </c>
      <c r="D523" s="101" t="s">
        <v>399</v>
      </c>
      <c r="E523" s="105"/>
      <c r="F523" s="103">
        <v>313.14999999999998</v>
      </c>
      <c r="G523" s="102">
        <v>80.05</v>
      </c>
      <c r="H523" s="102">
        <v>0.03</v>
      </c>
      <c r="I523" s="102">
        <v>2.96</v>
      </c>
      <c r="J523" s="102">
        <v>13.23</v>
      </c>
      <c r="K523" s="102"/>
      <c r="L523" s="102"/>
      <c r="M523" s="105"/>
      <c r="N523" s="105"/>
      <c r="O523" s="105"/>
      <c r="P523" s="105"/>
      <c r="Q523" s="97"/>
    </row>
    <row r="524" spans="1:17" s="106" customFormat="1" x14ac:dyDescent="0.3">
      <c r="A524" s="100">
        <v>60</v>
      </c>
      <c r="B524" s="100">
        <v>34</v>
      </c>
      <c r="C524" s="100">
        <v>35</v>
      </c>
      <c r="D524" s="101" t="s">
        <v>399</v>
      </c>
      <c r="E524" s="105"/>
      <c r="F524" s="103">
        <v>313.14999999999998</v>
      </c>
      <c r="G524" s="102">
        <v>79.069999999999993</v>
      </c>
      <c r="H524" s="102">
        <v>0.03</v>
      </c>
      <c r="I524" s="102">
        <v>2.27</v>
      </c>
      <c r="J524" s="102">
        <v>14.51</v>
      </c>
      <c r="K524" s="102"/>
      <c r="L524" s="102"/>
      <c r="M524" s="105"/>
      <c r="N524" s="105"/>
      <c r="O524" s="105"/>
      <c r="P524" s="105"/>
      <c r="Q524" s="97"/>
    </row>
    <row r="525" spans="1:17" s="106" customFormat="1" x14ac:dyDescent="0.3">
      <c r="A525" s="100">
        <v>60</v>
      </c>
      <c r="B525" s="100">
        <v>34</v>
      </c>
      <c r="C525" s="100">
        <v>35</v>
      </c>
      <c r="D525" s="101" t="s">
        <v>399</v>
      </c>
      <c r="E525" s="105"/>
      <c r="F525" s="103">
        <v>313.14999999999998</v>
      </c>
      <c r="G525" s="102">
        <v>82.45</v>
      </c>
      <c r="H525" s="102">
        <v>0.02</v>
      </c>
      <c r="I525" s="102">
        <v>1.03</v>
      </c>
      <c r="J525" s="102">
        <v>17.46</v>
      </c>
      <c r="K525" s="102"/>
      <c r="L525" s="102"/>
      <c r="M525" s="105"/>
      <c r="N525" s="105"/>
      <c r="O525" s="105"/>
      <c r="P525" s="105"/>
      <c r="Q525" s="97"/>
    </row>
    <row r="526" spans="1:17" s="106" customFormat="1" x14ac:dyDescent="0.3">
      <c r="A526" s="100">
        <v>60</v>
      </c>
      <c r="B526" s="100">
        <v>34</v>
      </c>
      <c r="C526" s="100">
        <v>35</v>
      </c>
      <c r="D526" s="101" t="s">
        <v>399</v>
      </c>
      <c r="E526" s="105"/>
      <c r="F526" s="103">
        <v>313.14999999999998</v>
      </c>
      <c r="G526" s="102">
        <v>83.54</v>
      </c>
      <c r="H526" s="102">
        <v>0.02</v>
      </c>
      <c r="I526" s="102">
        <v>1.19</v>
      </c>
      <c r="J526" s="102">
        <v>20.350000000000001</v>
      </c>
      <c r="K526" s="102"/>
      <c r="L526" s="102"/>
      <c r="M526" s="105"/>
      <c r="N526" s="105"/>
      <c r="O526" s="105"/>
      <c r="P526" s="105"/>
      <c r="Q526" s="97"/>
    </row>
    <row r="527" spans="1:17" x14ac:dyDescent="0.3">
      <c r="A527" s="95">
        <v>60</v>
      </c>
      <c r="B527" s="95">
        <v>33</v>
      </c>
      <c r="C527" s="95">
        <v>36</v>
      </c>
      <c r="D527" s="96" t="s">
        <v>399</v>
      </c>
      <c r="F527" s="98">
        <v>298.14999999999998</v>
      </c>
      <c r="G527" s="99">
        <v>33.74</v>
      </c>
      <c r="H527" s="99">
        <v>8.7899999999999991</v>
      </c>
      <c r="I527" s="99">
        <v>3.7</v>
      </c>
      <c r="J527" s="99">
        <v>20.84</v>
      </c>
    </row>
    <row r="528" spans="1:17" x14ac:dyDescent="0.3">
      <c r="A528" s="95">
        <v>60</v>
      </c>
      <c r="B528" s="95">
        <v>33</v>
      </c>
      <c r="C528" s="95">
        <v>36</v>
      </c>
      <c r="D528" s="96" t="s">
        <v>399</v>
      </c>
      <c r="F528" s="98">
        <v>298.14999999999998</v>
      </c>
      <c r="G528" s="99">
        <v>36.99</v>
      </c>
      <c r="H528" s="99">
        <v>8.2200000000000006</v>
      </c>
      <c r="I528" s="99">
        <v>3.6</v>
      </c>
      <c r="J528" s="99">
        <v>21.29</v>
      </c>
    </row>
    <row r="529" spans="1:17" x14ac:dyDescent="0.3">
      <c r="A529" s="95">
        <v>60</v>
      </c>
      <c r="B529" s="95">
        <v>33</v>
      </c>
      <c r="C529" s="95">
        <v>36</v>
      </c>
      <c r="D529" s="96" t="s">
        <v>399</v>
      </c>
      <c r="F529" s="98">
        <v>298.14999999999998</v>
      </c>
      <c r="G529" s="99">
        <v>38.159999999999997</v>
      </c>
      <c r="H529" s="99">
        <v>7.91</v>
      </c>
      <c r="I529" s="99">
        <v>3.44</v>
      </c>
      <c r="J529" s="99">
        <v>21.61</v>
      </c>
      <c r="K529" s="120"/>
      <c r="L529" s="120"/>
      <c r="M529" s="120"/>
      <c r="N529" s="120"/>
      <c r="O529" s="120"/>
      <c r="P529" s="120"/>
      <c r="Q529" s="120"/>
    </row>
    <row r="530" spans="1:17" x14ac:dyDescent="0.3">
      <c r="A530" s="95">
        <v>60</v>
      </c>
      <c r="B530" s="95">
        <v>33</v>
      </c>
      <c r="C530" s="95">
        <v>36</v>
      </c>
      <c r="D530" s="96" t="s">
        <v>399</v>
      </c>
      <c r="F530" s="98">
        <v>298.14999999999998</v>
      </c>
      <c r="G530" s="99">
        <v>40.53</v>
      </c>
      <c r="H530" s="99">
        <v>7.28</v>
      </c>
      <c r="I530" s="99">
        <v>2.06</v>
      </c>
      <c r="J530" s="99">
        <v>23.64</v>
      </c>
      <c r="K530" s="120"/>
      <c r="L530" s="120"/>
      <c r="M530" s="120"/>
      <c r="N530" s="120"/>
      <c r="O530" s="120"/>
      <c r="P530" s="120"/>
      <c r="Q530" s="120"/>
    </row>
    <row r="531" spans="1:17" x14ac:dyDescent="0.3">
      <c r="A531" s="95">
        <v>60</v>
      </c>
      <c r="B531" s="95">
        <v>33</v>
      </c>
      <c r="C531" s="95">
        <v>36</v>
      </c>
      <c r="D531" s="96" t="s">
        <v>399</v>
      </c>
      <c r="F531" s="98">
        <v>313.14999999999998</v>
      </c>
      <c r="G531" s="99">
        <v>40.99</v>
      </c>
      <c r="H531" s="99">
        <v>7.89</v>
      </c>
      <c r="I531" s="99">
        <v>7.35</v>
      </c>
      <c r="J531" s="99">
        <v>15.53</v>
      </c>
      <c r="K531" s="120"/>
      <c r="L531" s="120"/>
      <c r="M531" s="120"/>
      <c r="N531" s="120"/>
      <c r="O531" s="120"/>
      <c r="P531" s="120"/>
      <c r="Q531" s="120"/>
    </row>
    <row r="532" spans="1:17" x14ac:dyDescent="0.3">
      <c r="A532" s="95">
        <v>60</v>
      </c>
      <c r="B532" s="95">
        <v>33</v>
      </c>
      <c r="C532" s="95">
        <v>36</v>
      </c>
      <c r="D532" s="96" t="s">
        <v>399</v>
      </c>
      <c r="F532" s="98">
        <v>313.14999999999998</v>
      </c>
      <c r="G532" s="99">
        <v>44.07</v>
      </c>
      <c r="H532" s="99">
        <v>7.53</v>
      </c>
      <c r="I532" s="99">
        <v>6.32</v>
      </c>
      <c r="J532" s="99">
        <v>16.760000000000002</v>
      </c>
      <c r="K532" s="120"/>
      <c r="L532" s="120"/>
      <c r="M532" s="120"/>
      <c r="N532" s="120"/>
      <c r="O532" s="120"/>
      <c r="P532" s="120"/>
      <c r="Q532" s="120"/>
    </row>
    <row r="533" spans="1:17" x14ac:dyDescent="0.3">
      <c r="A533" s="95">
        <v>60</v>
      </c>
      <c r="B533" s="95">
        <v>33</v>
      </c>
      <c r="C533" s="95">
        <v>36</v>
      </c>
      <c r="D533" s="96" t="s">
        <v>399</v>
      </c>
      <c r="F533" s="98">
        <v>313.14999999999998</v>
      </c>
      <c r="G533" s="99">
        <v>47.88</v>
      </c>
      <c r="H533" s="99">
        <v>6.88</v>
      </c>
      <c r="I533" s="99">
        <v>5.0999999999999996</v>
      </c>
      <c r="J533" s="99">
        <v>18.489999999999998</v>
      </c>
      <c r="K533" s="120"/>
      <c r="L533" s="120"/>
      <c r="M533" s="120"/>
      <c r="N533" s="120"/>
      <c r="O533" s="120"/>
      <c r="P533" s="120"/>
      <c r="Q533" s="120"/>
    </row>
    <row r="534" spans="1:17" x14ac:dyDescent="0.3">
      <c r="A534" s="95">
        <v>60</v>
      </c>
      <c r="B534" s="95">
        <v>33</v>
      </c>
      <c r="C534" s="95">
        <v>36</v>
      </c>
      <c r="D534" s="96" t="s">
        <v>399</v>
      </c>
      <c r="F534" s="98">
        <v>313.14999999999998</v>
      </c>
      <c r="G534" s="99">
        <v>54.38</v>
      </c>
      <c r="H534" s="99">
        <v>5.95</v>
      </c>
      <c r="I534" s="99">
        <v>4.59</v>
      </c>
      <c r="J534" s="99">
        <v>19.309999999999999</v>
      </c>
      <c r="K534" s="120"/>
      <c r="L534" s="120"/>
      <c r="M534" s="120"/>
      <c r="N534" s="120"/>
      <c r="O534" s="120"/>
      <c r="P534" s="120"/>
      <c r="Q534" s="120"/>
    </row>
    <row r="535" spans="1:17" x14ac:dyDescent="0.3">
      <c r="A535" s="95">
        <v>60</v>
      </c>
      <c r="B535" s="95">
        <v>34</v>
      </c>
      <c r="C535" s="95">
        <v>36</v>
      </c>
      <c r="D535" s="96" t="s">
        <v>399</v>
      </c>
      <c r="F535" s="98">
        <v>298.14999999999998</v>
      </c>
      <c r="G535" s="99">
        <v>60.98</v>
      </c>
      <c r="H535" s="99">
        <v>0.39</v>
      </c>
      <c r="I535" s="99">
        <v>15.83</v>
      </c>
      <c r="J535" s="99">
        <v>5.16</v>
      </c>
      <c r="K535" s="120"/>
      <c r="L535" s="120"/>
      <c r="M535" s="120"/>
      <c r="N535" s="120"/>
      <c r="O535" s="120"/>
      <c r="P535" s="120"/>
      <c r="Q535" s="120"/>
    </row>
    <row r="536" spans="1:17" x14ac:dyDescent="0.3">
      <c r="A536" s="95">
        <v>60</v>
      </c>
      <c r="B536" s="95">
        <v>34</v>
      </c>
      <c r="C536" s="95">
        <v>36</v>
      </c>
      <c r="D536" s="96" t="s">
        <v>399</v>
      </c>
      <c r="F536" s="98">
        <v>298.14999999999998</v>
      </c>
      <c r="G536" s="99">
        <v>72.41</v>
      </c>
      <c r="H536" s="99">
        <v>0.2</v>
      </c>
      <c r="I536" s="99">
        <v>10.55</v>
      </c>
      <c r="J536" s="99">
        <v>7.5</v>
      </c>
      <c r="K536" s="120"/>
      <c r="L536" s="120"/>
      <c r="M536" s="120"/>
      <c r="N536" s="120"/>
      <c r="O536" s="120"/>
      <c r="P536" s="120"/>
      <c r="Q536" s="120"/>
    </row>
    <row r="537" spans="1:17" x14ac:dyDescent="0.3">
      <c r="A537" s="95">
        <v>60</v>
      </c>
      <c r="B537" s="95">
        <v>34</v>
      </c>
      <c r="C537" s="95">
        <v>36</v>
      </c>
      <c r="D537" s="96" t="s">
        <v>399</v>
      </c>
      <c r="F537" s="98">
        <v>298.14999999999998</v>
      </c>
      <c r="G537" s="99">
        <v>75.930000000000007</v>
      </c>
      <c r="H537" s="99">
        <v>0.11</v>
      </c>
      <c r="I537" s="99">
        <v>7.34</v>
      </c>
      <c r="J537" s="99">
        <v>9.67</v>
      </c>
      <c r="K537" s="120"/>
      <c r="L537" s="120"/>
      <c r="M537" s="120"/>
      <c r="N537" s="120"/>
      <c r="O537" s="120"/>
      <c r="P537" s="120"/>
      <c r="Q537" s="120"/>
    </row>
    <row r="538" spans="1:17" x14ac:dyDescent="0.3">
      <c r="A538" s="95">
        <v>60</v>
      </c>
      <c r="B538" s="95">
        <v>34</v>
      </c>
      <c r="C538" s="95">
        <v>36</v>
      </c>
      <c r="D538" s="96" t="s">
        <v>399</v>
      </c>
      <c r="F538" s="98">
        <v>298.14999999999998</v>
      </c>
      <c r="G538" s="99">
        <v>78.34</v>
      </c>
      <c r="H538" s="99">
        <v>0.08</v>
      </c>
      <c r="I538" s="99">
        <v>4.6100000000000003</v>
      </c>
      <c r="J538" s="99">
        <v>12.58</v>
      </c>
      <c r="K538" s="120"/>
      <c r="L538" s="120"/>
      <c r="M538" s="120"/>
      <c r="N538" s="120"/>
      <c r="O538" s="120"/>
      <c r="P538" s="120"/>
      <c r="Q538" s="120"/>
    </row>
    <row r="539" spans="1:17" x14ac:dyDescent="0.3">
      <c r="A539" s="95">
        <v>60</v>
      </c>
      <c r="B539" s="95">
        <v>34</v>
      </c>
      <c r="C539" s="95">
        <v>36</v>
      </c>
      <c r="D539" s="96" t="s">
        <v>399</v>
      </c>
      <c r="F539" s="98">
        <v>298.14999999999998</v>
      </c>
      <c r="G539" s="99">
        <v>79.31</v>
      </c>
      <c r="H539" s="99">
        <v>7.0000000000000007E-2</v>
      </c>
      <c r="I539" s="99">
        <v>3.69</v>
      </c>
      <c r="J539" s="99">
        <v>13.44</v>
      </c>
      <c r="K539" s="120"/>
      <c r="L539" s="120"/>
      <c r="M539" s="120"/>
      <c r="N539" s="120"/>
      <c r="O539" s="120"/>
      <c r="P539" s="120"/>
      <c r="Q539" s="120"/>
    </row>
    <row r="540" spans="1:17" x14ac:dyDescent="0.3">
      <c r="A540" s="95">
        <v>60</v>
      </c>
      <c r="B540" s="95">
        <v>34</v>
      </c>
      <c r="C540" s="95">
        <v>36</v>
      </c>
      <c r="D540" s="96" t="s">
        <v>399</v>
      </c>
      <c r="F540" s="98">
        <v>313.14999999999998</v>
      </c>
      <c r="G540" s="99">
        <v>78.09</v>
      </c>
      <c r="H540" s="99">
        <v>0.06</v>
      </c>
      <c r="I540" s="99">
        <v>11.16</v>
      </c>
      <c r="J540" s="99">
        <v>3.57</v>
      </c>
      <c r="K540" s="120"/>
      <c r="L540" s="120"/>
      <c r="M540" s="120"/>
      <c r="N540" s="120"/>
      <c r="O540" s="120"/>
      <c r="P540" s="120"/>
      <c r="Q540" s="120"/>
    </row>
    <row r="541" spans="1:17" x14ac:dyDescent="0.3">
      <c r="A541" s="95">
        <v>60</v>
      </c>
      <c r="B541" s="95">
        <v>34</v>
      </c>
      <c r="C541" s="95">
        <v>36</v>
      </c>
      <c r="D541" s="96" t="s">
        <v>399</v>
      </c>
      <c r="F541" s="98">
        <v>313.14999999999998</v>
      </c>
      <c r="G541" s="99">
        <v>80.11</v>
      </c>
      <c r="H541" s="99">
        <v>0.06</v>
      </c>
      <c r="I541" s="99">
        <v>9.14</v>
      </c>
      <c r="J541" s="99">
        <v>4.68</v>
      </c>
      <c r="K541" s="120"/>
      <c r="L541" s="120"/>
      <c r="M541" s="120"/>
      <c r="N541" s="120"/>
      <c r="O541" s="120"/>
      <c r="P541" s="120"/>
      <c r="Q541" s="120"/>
    </row>
    <row r="542" spans="1:17" x14ac:dyDescent="0.3">
      <c r="A542" s="95">
        <v>60</v>
      </c>
      <c r="B542" s="95">
        <v>34</v>
      </c>
      <c r="C542" s="95">
        <v>36</v>
      </c>
      <c r="D542" s="96" t="s">
        <v>399</v>
      </c>
      <c r="F542" s="98">
        <v>313.14999999999998</v>
      </c>
      <c r="G542" s="99">
        <v>81.03</v>
      </c>
      <c r="H542" s="99">
        <v>0.05</v>
      </c>
      <c r="I542" s="99">
        <v>7.05</v>
      </c>
      <c r="J542" s="99">
        <v>6.13</v>
      </c>
      <c r="K542" s="120"/>
      <c r="L542" s="120"/>
      <c r="M542" s="120"/>
      <c r="N542" s="120"/>
      <c r="O542" s="120"/>
      <c r="P542" s="120"/>
      <c r="Q542" s="120"/>
    </row>
    <row r="543" spans="1:17" x14ac:dyDescent="0.3">
      <c r="A543" s="95">
        <v>60</v>
      </c>
      <c r="B543" s="95">
        <v>34</v>
      </c>
      <c r="C543" s="95">
        <v>36</v>
      </c>
      <c r="D543" s="96" t="s">
        <v>399</v>
      </c>
      <c r="F543" s="98">
        <v>313.14999999999998</v>
      </c>
      <c r="G543" s="99">
        <v>84.64</v>
      </c>
      <c r="H543" s="99">
        <v>0.04</v>
      </c>
      <c r="I543" s="99">
        <v>3.16</v>
      </c>
      <c r="J543" s="99">
        <v>10.39</v>
      </c>
      <c r="K543" s="120"/>
      <c r="L543" s="120"/>
      <c r="M543" s="120"/>
      <c r="N543" s="120"/>
      <c r="O543" s="120"/>
      <c r="P543" s="120"/>
      <c r="Q543" s="120"/>
    </row>
    <row r="544" spans="1:17" x14ac:dyDescent="0.3">
      <c r="A544" s="95">
        <v>60</v>
      </c>
      <c r="B544" s="95">
        <v>33</v>
      </c>
      <c r="C544" s="95">
        <v>37</v>
      </c>
      <c r="D544" s="96" t="s">
        <v>399</v>
      </c>
      <c r="F544" s="98">
        <v>283.14999999999998</v>
      </c>
      <c r="G544" s="99">
        <v>25.17</v>
      </c>
      <c r="H544" s="99">
        <v>6.94</v>
      </c>
      <c r="I544" s="99">
        <v>3.1</v>
      </c>
      <c r="J544" s="99">
        <v>16.98</v>
      </c>
      <c r="K544" s="120"/>
      <c r="L544" s="120"/>
      <c r="M544" s="120"/>
      <c r="N544" s="120"/>
      <c r="O544" s="120"/>
      <c r="P544" s="120"/>
      <c r="Q544" s="120"/>
    </row>
    <row r="545" spans="1:17" x14ac:dyDescent="0.3">
      <c r="A545" s="95">
        <v>60</v>
      </c>
      <c r="B545" s="95">
        <v>33</v>
      </c>
      <c r="C545" s="95">
        <v>37</v>
      </c>
      <c r="D545" s="96" t="s">
        <v>399</v>
      </c>
      <c r="F545" s="98">
        <v>283.14999999999998</v>
      </c>
      <c r="G545" s="99">
        <v>32.31</v>
      </c>
      <c r="H545" s="99">
        <v>4.51</v>
      </c>
      <c r="I545" s="99">
        <v>1.1299999999999999</v>
      </c>
      <c r="J545" s="99">
        <v>22.77</v>
      </c>
      <c r="K545" s="120"/>
      <c r="L545" s="120"/>
      <c r="M545" s="120"/>
      <c r="N545" s="120"/>
      <c r="O545" s="120"/>
      <c r="P545" s="120"/>
      <c r="Q545" s="120"/>
    </row>
    <row r="546" spans="1:17" x14ac:dyDescent="0.3">
      <c r="A546" s="95">
        <v>60</v>
      </c>
      <c r="B546" s="95">
        <v>33</v>
      </c>
      <c r="C546" s="95">
        <v>37</v>
      </c>
      <c r="D546" s="96" t="s">
        <v>399</v>
      </c>
      <c r="F546" s="98">
        <v>283.14999999999998</v>
      </c>
      <c r="G546" s="99">
        <v>37.06</v>
      </c>
      <c r="H546" s="99">
        <v>3.37</v>
      </c>
      <c r="I546" s="99">
        <v>0.31</v>
      </c>
      <c r="J546" s="99">
        <v>26.27</v>
      </c>
      <c r="K546" s="120"/>
      <c r="L546" s="120"/>
      <c r="M546" s="120"/>
      <c r="N546" s="120"/>
      <c r="O546" s="120"/>
      <c r="P546" s="120"/>
      <c r="Q546" s="120"/>
    </row>
    <row r="547" spans="1:17" x14ac:dyDescent="0.3">
      <c r="A547" s="95">
        <v>60</v>
      </c>
      <c r="B547" s="95">
        <v>33</v>
      </c>
      <c r="C547" s="95">
        <v>37</v>
      </c>
      <c r="D547" s="96" t="s">
        <v>399</v>
      </c>
      <c r="F547" s="98">
        <v>283.14999999999998</v>
      </c>
      <c r="G547" s="99">
        <v>42.24</v>
      </c>
      <c r="H547" s="99">
        <v>2.2999999999999998</v>
      </c>
      <c r="I547" s="99">
        <v>0.1</v>
      </c>
      <c r="J547" s="99">
        <v>30.74</v>
      </c>
      <c r="K547" s="120"/>
      <c r="L547" s="120"/>
      <c r="M547" s="120"/>
      <c r="N547" s="120"/>
      <c r="O547" s="120"/>
      <c r="P547" s="120"/>
      <c r="Q547" s="120"/>
    </row>
    <row r="548" spans="1:17" x14ac:dyDescent="0.3">
      <c r="A548" s="95">
        <v>60</v>
      </c>
      <c r="B548" s="95">
        <v>33</v>
      </c>
      <c r="C548" s="95">
        <v>37</v>
      </c>
      <c r="D548" s="96" t="s">
        <v>399</v>
      </c>
      <c r="F548" s="98">
        <v>283.14999999999998</v>
      </c>
      <c r="G548" s="99">
        <v>45.63</v>
      </c>
      <c r="H548" s="99">
        <v>1.89</v>
      </c>
      <c r="I548" s="99">
        <v>0.05</v>
      </c>
      <c r="J548" s="99">
        <v>31.65</v>
      </c>
      <c r="K548" s="120"/>
      <c r="L548" s="120"/>
      <c r="M548" s="120"/>
      <c r="N548" s="120"/>
      <c r="O548" s="120"/>
      <c r="P548" s="120"/>
      <c r="Q548" s="120"/>
    </row>
    <row r="549" spans="1:17" x14ac:dyDescent="0.3">
      <c r="A549" s="95">
        <v>60</v>
      </c>
      <c r="B549" s="95">
        <v>33</v>
      </c>
      <c r="C549" s="95">
        <v>37</v>
      </c>
      <c r="D549" s="96" t="s">
        <v>399</v>
      </c>
      <c r="F549" s="98">
        <v>298.14999999999998</v>
      </c>
      <c r="G549" s="99">
        <v>25.17</v>
      </c>
      <c r="H549" s="99">
        <v>6.35</v>
      </c>
      <c r="I549" s="99">
        <v>1.84</v>
      </c>
      <c r="J549" s="99">
        <v>18.78</v>
      </c>
      <c r="K549" s="120"/>
      <c r="L549" s="120"/>
      <c r="M549" s="120"/>
      <c r="N549" s="120"/>
      <c r="O549" s="120"/>
      <c r="P549" s="120"/>
      <c r="Q549" s="120"/>
    </row>
    <row r="550" spans="1:17" x14ac:dyDescent="0.3">
      <c r="A550" s="95">
        <v>60</v>
      </c>
      <c r="B550" s="95">
        <v>33</v>
      </c>
      <c r="C550" s="95">
        <v>37</v>
      </c>
      <c r="D550" s="96" t="s">
        <v>399</v>
      </c>
      <c r="F550" s="98">
        <v>298.14999999999998</v>
      </c>
      <c r="G550" s="99">
        <v>32.31</v>
      </c>
      <c r="H550" s="99">
        <v>4.3899999999999997</v>
      </c>
      <c r="I550" s="99">
        <v>0.46</v>
      </c>
      <c r="J550" s="99">
        <v>22.29</v>
      </c>
      <c r="K550" s="120"/>
      <c r="L550" s="120"/>
      <c r="M550" s="120"/>
      <c r="N550" s="120"/>
      <c r="O550" s="120"/>
      <c r="P550" s="120"/>
      <c r="Q550" s="120"/>
    </row>
    <row r="551" spans="1:17" x14ac:dyDescent="0.3">
      <c r="A551" s="95">
        <v>60</v>
      </c>
      <c r="B551" s="95">
        <v>33</v>
      </c>
      <c r="C551" s="95">
        <v>37</v>
      </c>
      <c r="D551" s="96" t="s">
        <v>399</v>
      </c>
      <c r="F551" s="98">
        <v>298.14999999999998</v>
      </c>
      <c r="G551" s="99">
        <v>37.06</v>
      </c>
      <c r="H551" s="99">
        <v>3.02</v>
      </c>
      <c r="I551" s="99">
        <v>0.18</v>
      </c>
      <c r="J551" s="99">
        <v>24.88</v>
      </c>
      <c r="K551" s="120"/>
      <c r="L551" s="120"/>
      <c r="M551" s="120"/>
      <c r="N551" s="120"/>
      <c r="O551" s="120"/>
      <c r="P551" s="120"/>
      <c r="Q551" s="120"/>
    </row>
    <row r="552" spans="1:17" x14ac:dyDescent="0.3">
      <c r="A552" s="95">
        <v>60</v>
      </c>
      <c r="B552" s="95">
        <v>33</v>
      </c>
      <c r="C552" s="95">
        <v>37</v>
      </c>
      <c r="D552" s="96" t="s">
        <v>399</v>
      </c>
      <c r="F552" s="98">
        <v>298.14999999999998</v>
      </c>
      <c r="G552" s="99">
        <v>42.24</v>
      </c>
      <c r="H552" s="99">
        <v>2.13</v>
      </c>
      <c r="I552" s="99">
        <v>0.01</v>
      </c>
      <c r="J552" s="99">
        <v>28.28</v>
      </c>
      <c r="K552" s="120"/>
      <c r="L552" s="120"/>
      <c r="M552" s="120"/>
      <c r="N552" s="120"/>
      <c r="O552" s="120"/>
      <c r="P552" s="120"/>
      <c r="Q552" s="120"/>
    </row>
    <row r="553" spans="1:17" x14ac:dyDescent="0.3">
      <c r="A553" s="95">
        <v>60</v>
      </c>
      <c r="B553" s="95">
        <v>33</v>
      </c>
      <c r="C553" s="95">
        <v>37</v>
      </c>
      <c r="D553" s="96" t="s">
        <v>399</v>
      </c>
      <c r="F553" s="98">
        <v>298.14999999999998</v>
      </c>
      <c r="G553" s="99">
        <v>45.63</v>
      </c>
      <c r="H553" s="99">
        <v>1.7</v>
      </c>
      <c r="I553" s="99">
        <v>0.01</v>
      </c>
      <c r="J553" s="99">
        <v>30.29</v>
      </c>
      <c r="K553" s="120"/>
      <c r="L553" s="120"/>
      <c r="M553" s="120"/>
      <c r="N553" s="120"/>
      <c r="O553" s="120"/>
      <c r="P553" s="120"/>
      <c r="Q553" s="120"/>
    </row>
    <row r="554" spans="1:17" x14ac:dyDescent="0.3">
      <c r="A554" s="95">
        <v>60</v>
      </c>
      <c r="B554" s="95">
        <v>33</v>
      </c>
      <c r="C554" s="95">
        <v>37</v>
      </c>
      <c r="D554" s="96" t="s">
        <v>399</v>
      </c>
      <c r="F554" s="98">
        <v>313.14999999999998</v>
      </c>
      <c r="G554" s="99">
        <v>30.62</v>
      </c>
      <c r="H554" s="99">
        <v>4.9400000000000004</v>
      </c>
      <c r="I554" s="99">
        <v>0.82</v>
      </c>
      <c r="J554" s="99">
        <v>18.91</v>
      </c>
      <c r="K554" s="120"/>
      <c r="L554" s="120"/>
      <c r="M554" s="120"/>
      <c r="N554" s="120"/>
      <c r="O554" s="120"/>
      <c r="P554" s="120"/>
      <c r="Q554" s="120"/>
    </row>
    <row r="555" spans="1:17" x14ac:dyDescent="0.3">
      <c r="A555" s="95">
        <v>60</v>
      </c>
      <c r="B555" s="95">
        <v>33</v>
      </c>
      <c r="C555" s="95">
        <v>37</v>
      </c>
      <c r="D555" s="96" t="s">
        <v>399</v>
      </c>
      <c r="F555" s="98">
        <v>313.14999999999998</v>
      </c>
      <c r="G555" s="99">
        <v>36.35</v>
      </c>
      <c r="H555" s="99">
        <v>3.54</v>
      </c>
      <c r="I555" s="99">
        <v>0.35</v>
      </c>
      <c r="J555" s="99">
        <v>21.47</v>
      </c>
      <c r="K555" s="120"/>
      <c r="L555" s="120"/>
      <c r="M555" s="120"/>
      <c r="N555" s="120"/>
      <c r="O555" s="120"/>
      <c r="P555" s="120"/>
      <c r="Q555" s="120"/>
    </row>
    <row r="556" spans="1:17" x14ac:dyDescent="0.3">
      <c r="A556" s="95">
        <v>60</v>
      </c>
      <c r="B556" s="95">
        <v>33</v>
      </c>
      <c r="C556" s="95">
        <v>37</v>
      </c>
      <c r="D556" s="96" t="s">
        <v>399</v>
      </c>
      <c r="F556" s="98">
        <v>313.14999999999998</v>
      </c>
      <c r="G556" s="99">
        <v>41.26</v>
      </c>
      <c r="H556" s="99">
        <v>2.56</v>
      </c>
      <c r="I556" s="99">
        <v>0.04</v>
      </c>
      <c r="J556" s="99">
        <v>24.05</v>
      </c>
      <c r="K556" s="120"/>
      <c r="L556" s="120"/>
      <c r="M556" s="120"/>
      <c r="N556" s="120"/>
      <c r="O556" s="120"/>
      <c r="P556" s="120"/>
      <c r="Q556" s="120"/>
    </row>
    <row r="557" spans="1:17" x14ac:dyDescent="0.3">
      <c r="A557" s="95">
        <v>60</v>
      </c>
      <c r="B557" s="95">
        <v>33</v>
      </c>
      <c r="C557" s="95">
        <v>37</v>
      </c>
      <c r="D557" s="96" t="s">
        <v>399</v>
      </c>
      <c r="F557" s="98">
        <v>313.14999999999998</v>
      </c>
      <c r="G557" s="99">
        <v>45.87</v>
      </c>
      <c r="H557" s="99">
        <v>1.97</v>
      </c>
      <c r="I557" s="99">
        <v>0.01</v>
      </c>
      <c r="J557" s="99">
        <v>28.1</v>
      </c>
      <c r="K557" s="120"/>
      <c r="L557" s="120"/>
      <c r="M557" s="120"/>
      <c r="N557" s="120"/>
      <c r="O557" s="120"/>
      <c r="P557" s="120"/>
      <c r="Q557" s="120"/>
    </row>
    <row r="558" spans="1:17" x14ac:dyDescent="0.3">
      <c r="A558" s="95">
        <v>60</v>
      </c>
      <c r="B558" s="95">
        <v>33</v>
      </c>
      <c r="C558" s="95">
        <v>37</v>
      </c>
      <c r="D558" s="96" t="s">
        <v>399</v>
      </c>
      <c r="F558" s="98">
        <v>313.14999999999998</v>
      </c>
      <c r="G558" s="99">
        <v>48.99</v>
      </c>
      <c r="H558" s="99">
        <v>1.51</v>
      </c>
      <c r="I558" s="99">
        <v>0.01</v>
      </c>
      <c r="J558" s="99">
        <v>30.56</v>
      </c>
      <c r="K558" s="120"/>
      <c r="L558" s="120"/>
      <c r="M558" s="120"/>
      <c r="N558" s="120"/>
      <c r="O558" s="120"/>
      <c r="P558" s="120"/>
      <c r="Q558" s="120"/>
    </row>
    <row r="559" spans="1:17" x14ac:dyDescent="0.3">
      <c r="A559" s="95">
        <v>60</v>
      </c>
      <c r="B559" s="95">
        <v>34</v>
      </c>
      <c r="C559" s="95">
        <v>37</v>
      </c>
      <c r="D559" s="96" t="s">
        <v>399</v>
      </c>
      <c r="F559" s="98">
        <v>283.14999999999998</v>
      </c>
      <c r="G559" s="99">
        <v>50.06</v>
      </c>
      <c r="H559" s="99">
        <v>1.1499999999999999</v>
      </c>
      <c r="I559" s="99">
        <v>4.2</v>
      </c>
      <c r="J559" s="99">
        <v>18.989999999999998</v>
      </c>
      <c r="K559" s="120"/>
      <c r="L559" s="120"/>
      <c r="M559" s="120"/>
      <c r="N559" s="120"/>
      <c r="O559" s="120"/>
      <c r="P559" s="120"/>
      <c r="Q559" s="120"/>
    </row>
    <row r="560" spans="1:17" x14ac:dyDescent="0.3">
      <c r="A560" s="95">
        <v>60</v>
      </c>
      <c r="B560" s="95">
        <v>34</v>
      </c>
      <c r="C560" s="95">
        <v>37</v>
      </c>
      <c r="D560" s="96" t="s">
        <v>399</v>
      </c>
      <c r="F560" s="98">
        <v>283.14999999999998</v>
      </c>
      <c r="G560" s="99">
        <v>55.02</v>
      </c>
      <c r="H560" s="99">
        <v>0.73</v>
      </c>
      <c r="I560" s="99">
        <v>3.88</v>
      </c>
      <c r="J560" s="99">
        <v>20.25</v>
      </c>
      <c r="K560" s="120"/>
      <c r="L560" s="120"/>
      <c r="M560" s="120"/>
      <c r="N560" s="120"/>
      <c r="O560" s="120"/>
      <c r="P560" s="120"/>
      <c r="Q560" s="120"/>
    </row>
    <row r="561" spans="1:17" x14ac:dyDescent="0.3">
      <c r="A561" s="95">
        <v>60</v>
      </c>
      <c r="B561" s="95">
        <v>34</v>
      </c>
      <c r="C561" s="95">
        <v>37</v>
      </c>
      <c r="D561" s="96" t="s">
        <v>399</v>
      </c>
      <c r="F561" s="98">
        <v>283.14999999999998</v>
      </c>
      <c r="G561" s="99">
        <v>59.34</v>
      </c>
      <c r="H561" s="99">
        <v>0.44</v>
      </c>
      <c r="I561" s="99">
        <v>3.87</v>
      </c>
      <c r="J561" s="99">
        <v>21.02</v>
      </c>
      <c r="K561" s="120"/>
      <c r="L561" s="120"/>
      <c r="M561" s="120"/>
      <c r="N561" s="120"/>
      <c r="O561" s="120"/>
      <c r="P561" s="120"/>
      <c r="Q561" s="120"/>
    </row>
    <row r="562" spans="1:17" x14ac:dyDescent="0.3">
      <c r="A562" s="95">
        <v>60</v>
      </c>
      <c r="B562" s="95">
        <v>34</v>
      </c>
      <c r="C562" s="95">
        <v>37</v>
      </c>
      <c r="D562" s="96" t="s">
        <v>399</v>
      </c>
      <c r="F562" s="98">
        <v>283.14999999999998</v>
      </c>
      <c r="G562" s="99">
        <v>63.85</v>
      </c>
      <c r="H562" s="99">
        <v>0.2</v>
      </c>
      <c r="I562" s="99">
        <v>3.51</v>
      </c>
      <c r="J562" s="99">
        <v>21.52</v>
      </c>
      <c r="K562" s="120"/>
      <c r="L562" s="120"/>
      <c r="M562" s="120"/>
      <c r="N562" s="120"/>
      <c r="O562" s="120"/>
      <c r="P562" s="120"/>
      <c r="Q562" s="120"/>
    </row>
    <row r="563" spans="1:17" x14ac:dyDescent="0.3">
      <c r="A563" s="95">
        <v>60</v>
      </c>
      <c r="B563" s="95">
        <v>34</v>
      </c>
      <c r="C563" s="95">
        <v>37</v>
      </c>
      <c r="D563" s="96" t="s">
        <v>399</v>
      </c>
      <c r="F563" s="98">
        <v>283.14999999999998</v>
      </c>
      <c r="G563" s="99">
        <v>65.239999999999995</v>
      </c>
      <c r="H563" s="99">
        <v>0.09</v>
      </c>
      <c r="I563" s="99">
        <v>3.4</v>
      </c>
      <c r="J563" s="99">
        <v>24.36</v>
      </c>
      <c r="K563" s="120"/>
      <c r="L563" s="120"/>
      <c r="M563" s="120"/>
      <c r="N563" s="120"/>
      <c r="O563" s="120"/>
      <c r="P563" s="120"/>
      <c r="Q563" s="120"/>
    </row>
    <row r="564" spans="1:17" x14ac:dyDescent="0.3">
      <c r="A564" s="95">
        <v>60</v>
      </c>
      <c r="B564" s="95">
        <v>34</v>
      </c>
      <c r="C564" s="95">
        <v>37</v>
      </c>
      <c r="D564" s="96" t="s">
        <v>399</v>
      </c>
      <c r="F564" s="98">
        <v>298.14999999999998</v>
      </c>
      <c r="G564" s="99">
        <v>58.87</v>
      </c>
      <c r="H564" s="99">
        <v>0.56000000000000005</v>
      </c>
      <c r="I564" s="99">
        <v>6.6</v>
      </c>
      <c r="J564" s="99">
        <v>12.52</v>
      </c>
      <c r="K564" s="120"/>
      <c r="L564" s="120"/>
      <c r="M564" s="120"/>
      <c r="N564" s="120"/>
      <c r="O564" s="120"/>
      <c r="P564" s="120"/>
      <c r="Q564" s="120"/>
    </row>
    <row r="565" spans="1:17" x14ac:dyDescent="0.3">
      <c r="A565" s="95">
        <v>60</v>
      </c>
      <c r="B565" s="95">
        <v>34</v>
      </c>
      <c r="C565" s="95">
        <v>37</v>
      </c>
      <c r="D565" s="96" t="s">
        <v>399</v>
      </c>
      <c r="F565" s="98">
        <v>298.14999999999998</v>
      </c>
      <c r="G565" s="99">
        <v>63.98</v>
      </c>
      <c r="H565" s="99">
        <v>0.3</v>
      </c>
      <c r="I565" s="99">
        <v>3.97</v>
      </c>
      <c r="J565" s="99">
        <v>15.14</v>
      </c>
      <c r="K565" s="120"/>
      <c r="L565" s="120"/>
      <c r="M565" s="120"/>
      <c r="N565" s="120"/>
      <c r="O565" s="120"/>
      <c r="P565" s="120"/>
      <c r="Q565" s="120"/>
    </row>
    <row r="566" spans="1:17" x14ac:dyDescent="0.3">
      <c r="A566" s="95">
        <v>60</v>
      </c>
      <c r="B566" s="95">
        <v>34</v>
      </c>
      <c r="C566" s="95">
        <v>37</v>
      </c>
      <c r="D566" s="96" t="s">
        <v>399</v>
      </c>
      <c r="F566" s="98">
        <v>298.14999999999998</v>
      </c>
      <c r="G566" s="99">
        <v>66.92</v>
      </c>
      <c r="H566" s="99">
        <v>0.2</v>
      </c>
      <c r="I566" s="99">
        <v>1.22</v>
      </c>
      <c r="J566" s="99">
        <v>18.75</v>
      </c>
      <c r="K566" s="120"/>
      <c r="L566" s="120"/>
      <c r="M566" s="120"/>
      <c r="N566" s="120"/>
      <c r="O566" s="120"/>
      <c r="P566" s="120"/>
      <c r="Q566" s="120"/>
    </row>
    <row r="567" spans="1:17" x14ac:dyDescent="0.3">
      <c r="A567" s="95">
        <v>60</v>
      </c>
      <c r="B567" s="95">
        <v>34</v>
      </c>
      <c r="C567" s="95">
        <v>37</v>
      </c>
      <c r="D567" s="96" t="s">
        <v>399</v>
      </c>
      <c r="F567" s="98">
        <v>298.14999999999998</v>
      </c>
      <c r="G567" s="99">
        <v>72.03</v>
      </c>
      <c r="H567" s="99">
        <v>0.11</v>
      </c>
      <c r="I567" s="99">
        <v>1.28</v>
      </c>
      <c r="J567" s="99">
        <v>19.93</v>
      </c>
      <c r="K567" s="120"/>
      <c r="L567" s="120"/>
      <c r="M567" s="120"/>
      <c r="N567" s="120"/>
      <c r="O567" s="120"/>
      <c r="P567" s="120"/>
      <c r="Q567" s="120"/>
    </row>
    <row r="568" spans="1:17" x14ac:dyDescent="0.3">
      <c r="A568" s="95">
        <v>60</v>
      </c>
      <c r="B568" s="95">
        <v>34</v>
      </c>
      <c r="C568" s="95">
        <v>37</v>
      </c>
      <c r="D568" s="96" t="s">
        <v>399</v>
      </c>
      <c r="F568" s="98">
        <v>298.14999999999998</v>
      </c>
      <c r="G568" s="99">
        <v>74.09</v>
      </c>
      <c r="H568" s="99">
        <v>0.05</v>
      </c>
      <c r="I568" s="99">
        <v>1.35</v>
      </c>
      <c r="J568" s="99">
        <v>22.25</v>
      </c>
      <c r="K568" s="120"/>
      <c r="L568" s="120"/>
      <c r="M568" s="120"/>
      <c r="N568" s="120"/>
      <c r="O568" s="120"/>
      <c r="P568" s="120"/>
      <c r="Q568" s="120"/>
    </row>
    <row r="569" spans="1:17" x14ac:dyDescent="0.3">
      <c r="A569" s="95">
        <v>60</v>
      </c>
      <c r="B569" s="95">
        <v>34</v>
      </c>
      <c r="C569" s="95">
        <v>37</v>
      </c>
      <c r="D569" s="96" t="s">
        <v>399</v>
      </c>
      <c r="F569" s="98">
        <v>313.14999999999998</v>
      </c>
      <c r="G569" s="99">
        <v>76.81</v>
      </c>
      <c r="H569" s="99">
        <v>0.05</v>
      </c>
      <c r="I569" s="99">
        <v>2.77</v>
      </c>
      <c r="J569" s="99">
        <v>13.62</v>
      </c>
      <c r="K569" s="120"/>
      <c r="L569" s="120"/>
      <c r="M569" s="120"/>
      <c r="N569" s="120"/>
      <c r="O569" s="120"/>
      <c r="P569" s="120"/>
      <c r="Q569" s="120"/>
    </row>
    <row r="570" spans="1:17" x14ac:dyDescent="0.3">
      <c r="A570" s="95">
        <v>60</v>
      </c>
      <c r="B570" s="95">
        <v>34</v>
      </c>
      <c r="C570" s="95">
        <v>37</v>
      </c>
      <c r="D570" s="96" t="s">
        <v>399</v>
      </c>
      <c r="F570" s="98">
        <v>313.14999999999998</v>
      </c>
      <c r="G570" s="99">
        <v>77.31</v>
      </c>
      <c r="H570" s="99">
        <v>0.05</v>
      </c>
      <c r="I570" s="99">
        <v>1.89</v>
      </c>
      <c r="J570" s="99">
        <v>14.87</v>
      </c>
      <c r="K570" s="120"/>
      <c r="L570" s="120"/>
      <c r="M570" s="120"/>
      <c r="N570" s="120"/>
      <c r="O570" s="120"/>
      <c r="P570" s="120"/>
      <c r="Q570" s="120"/>
    </row>
    <row r="571" spans="1:17" x14ac:dyDescent="0.3">
      <c r="A571" s="95">
        <v>60</v>
      </c>
      <c r="B571" s="95">
        <v>34</v>
      </c>
      <c r="C571" s="95">
        <v>37</v>
      </c>
      <c r="D571" s="96" t="s">
        <v>399</v>
      </c>
      <c r="F571" s="98">
        <v>313.14999999999998</v>
      </c>
      <c r="G571" s="99">
        <v>82.84</v>
      </c>
      <c r="H571" s="99">
        <v>0.05</v>
      </c>
      <c r="I571" s="99">
        <v>1.76</v>
      </c>
      <c r="J571" s="99">
        <v>15.89</v>
      </c>
      <c r="K571" s="120"/>
      <c r="L571" s="120"/>
      <c r="M571" s="120"/>
      <c r="N571" s="120"/>
      <c r="O571" s="120"/>
      <c r="P571" s="120"/>
      <c r="Q571" s="120"/>
    </row>
    <row r="572" spans="1:17" x14ac:dyDescent="0.3">
      <c r="A572" s="95">
        <v>60</v>
      </c>
      <c r="B572" s="95">
        <v>34</v>
      </c>
      <c r="C572" s="95">
        <v>37</v>
      </c>
      <c r="D572" s="96" t="s">
        <v>399</v>
      </c>
      <c r="F572" s="98">
        <v>313.14999999999998</v>
      </c>
      <c r="G572" s="99">
        <v>80.61</v>
      </c>
      <c r="H572" s="99">
        <v>0.05</v>
      </c>
      <c r="I572" s="99">
        <v>1.24</v>
      </c>
      <c r="J572" s="99">
        <v>18.18</v>
      </c>
      <c r="K572" s="120"/>
      <c r="L572" s="120"/>
      <c r="M572" s="120"/>
      <c r="N572" s="120"/>
      <c r="O572" s="120"/>
      <c r="P572" s="120"/>
      <c r="Q572" s="120"/>
    </row>
    <row r="573" spans="1:17" x14ac:dyDescent="0.3">
      <c r="A573" s="95">
        <v>60</v>
      </c>
      <c r="B573" s="95">
        <v>34</v>
      </c>
      <c r="C573" s="95">
        <v>37</v>
      </c>
      <c r="D573" s="96" t="s">
        <v>399</v>
      </c>
      <c r="F573" s="98">
        <v>313.14999999999998</v>
      </c>
      <c r="G573" s="99">
        <v>83.55</v>
      </c>
      <c r="H573" s="99">
        <v>0.05</v>
      </c>
      <c r="I573" s="99">
        <v>1.03</v>
      </c>
      <c r="J573" s="99">
        <v>19.87</v>
      </c>
      <c r="K573" s="120"/>
      <c r="L573" s="120"/>
      <c r="M573" s="120"/>
      <c r="N573" s="120"/>
      <c r="O573" s="120"/>
      <c r="P573" s="120"/>
      <c r="Q573" s="120"/>
    </row>
    <row r="574" spans="1:17" x14ac:dyDescent="0.3">
      <c r="A574" s="95">
        <v>60</v>
      </c>
      <c r="B574" s="95">
        <v>34</v>
      </c>
      <c r="C574" s="95">
        <v>38</v>
      </c>
      <c r="D574" s="96" t="s">
        <v>399</v>
      </c>
      <c r="F574" s="98">
        <v>283.14999999999998</v>
      </c>
      <c r="G574" s="99">
        <v>70.59</v>
      </c>
      <c r="H574" s="99">
        <v>0.46</v>
      </c>
      <c r="I574" s="99">
        <v>11.71</v>
      </c>
      <c r="J574" s="99">
        <v>11.39</v>
      </c>
      <c r="K574" s="120"/>
      <c r="L574" s="120"/>
      <c r="M574" s="120"/>
      <c r="N574" s="120"/>
      <c r="O574" s="120"/>
      <c r="P574" s="120"/>
      <c r="Q574" s="120"/>
    </row>
    <row r="575" spans="1:17" x14ac:dyDescent="0.3">
      <c r="A575" s="95">
        <v>60</v>
      </c>
      <c r="B575" s="95">
        <v>34</v>
      </c>
      <c r="C575" s="95">
        <v>38</v>
      </c>
      <c r="D575" s="96" t="s">
        <v>399</v>
      </c>
      <c r="F575" s="98">
        <v>283.14999999999998</v>
      </c>
      <c r="G575" s="99">
        <v>70.790000000000006</v>
      </c>
      <c r="H575" s="99">
        <v>0.47</v>
      </c>
      <c r="I575" s="99">
        <v>9.57</v>
      </c>
      <c r="J575" s="99">
        <v>13.45</v>
      </c>
      <c r="K575" s="120"/>
      <c r="L575" s="120"/>
      <c r="M575" s="120"/>
      <c r="N575" s="120"/>
      <c r="O575" s="120"/>
      <c r="P575" s="120"/>
      <c r="Q575" s="120"/>
    </row>
    <row r="576" spans="1:17" x14ac:dyDescent="0.3">
      <c r="A576" s="95">
        <v>60</v>
      </c>
      <c r="B576" s="95">
        <v>34</v>
      </c>
      <c r="C576" s="95">
        <v>38</v>
      </c>
      <c r="D576" s="96" t="s">
        <v>399</v>
      </c>
      <c r="F576" s="98">
        <v>283.14999999999998</v>
      </c>
      <c r="G576" s="99">
        <v>81.08</v>
      </c>
      <c r="H576" s="99">
        <v>0.46</v>
      </c>
      <c r="I576" s="99">
        <v>9.74</v>
      </c>
      <c r="J576" s="99">
        <v>14.04</v>
      </c>
      <c r="K576" s="120"/>
      <c r="L576" s="120"/>
      <c r="M576" s="120"/>
      <c r="N576" s="120"/>
      <c r="O576" s="120"/>
      <c r="P576" s="120"/>
      <c r="Q576" s="120"/>
    </row>
    <row r="577" spans="1:17" x14ac:dyDescent="0.3">
      <c r="A577" s="95">
        <v>60</v>
      </c>
      <c r="B577" s="95">
        <v>34</v>
      </c>
      <c r="C577" s="95">
        <v>38</v>
      </c>
      <c r="D577" s="96" t="s">
        <v>399</v>
      </c>
      <c r="F577" s="98">
        <v>283.14999999999998</v>
      </c>
      <c r="G577" s="99">
        <v>82.35</v>
      </c>
      <c r="H577" s="99">
        <v>0.48</v>
      </c>
      <c r="I577" s="99">
        <v>6.49</v>
      </c>
      <c r="J577" s="99">
        <v>16.3</v>
      </c>
      <c r="K577" s="120"/>
      <c r="L577" s="120"/>
      <c r="M577" s="120"/>
      <c r="N577" s="120"/>
      <c r="O577" s="120"/>
      <c r="P577" s="120"/>
      <c r="Q577" s="120"/>
    </row>
    <row r="578" spans="1:17" x14ac:dyDescent="0.3">
      <c r="A578" s="95">
        <v>60</v>
      </c>
      <c r="B578" s="95">
        <v>34</v>
      </c>
      <c r="C578" s="95">
        <v>38</v>
      </c>
      <c r="D578" s="96" t="s">
        <v>399</v>
      </c>
      <c r="F578" s="98">
        <v>298.14999999999998</v>
      </c>
      <c r="G578" s="99">
        <v>83.18</v>
      </c>
      <c r="H578" s="99">
        <v>0.16</v>
      </c>
      <c r="I578" s="99">
        <v>5.18</v>
      </c>
      <c r="J578" s="99">
        <v>11.91</v>
      </c>
      <c r="K578" s="120"/>
      <c r="L578" s="120"/>
      <c r="M578" s="120"/>
      <c r="N578" s="120"/>
      <c r="O578" s="120"/>
      <c r="P578" s="120"/>
      <c r="Q578" s="120"/>
    </row>
    <row r="579" spans="1:17" x14ac:dyDescent="0.3">
      <c r="A579" s="95">
        <v>60</v>
      </c>
      <c r="B579" s="95">
        <v>34</v>
      </c>
      <c r="C579" s="95">
        <v>38</v>
      </c>
      <c r="D579" s="96" t="s">
        <v>399</v>
      </c>
      <c r="F579" s="98">
        <v>298.14999999999998</v>
      </c>
      <c r="G579" s="99">
        <v>83.81</v>
      </c>
      <c r="H579" s="99">
        <v>0.18</v>
      </c>
      <c r="I579" s="99">
        <v>3.73</v>
      </c>
      <c r="J579" s="99">
        <v>13.35</v>
      </c>
      <c r="K579" s="120"/>
      <c r="L579" s="120"/>
      <c r="M579" s="120"/>
      <c r="N579" s="120"/>
      <c r="O579" s="120"/>
      <c r="P579" s="120"/>
      <c r="Q579" s="120"/>
    </row>
    <row r="580" spans="1:17" x14ac:dyDescent="0.3">
      <c r="A580" s="95">
        <v>60</v>
      </c>
      <c r="B580" s="95">
        <v>34</v>
      </c>
      <c r="C580" s="95">
        <v>38</v>
      </c>
      <c r="D580" s="96" t="s">
        <v>399</v>
      </c>
      <c r="F580" s="98">
        <v>298.14999999999998</v>
      </c>
      <c r="G580" s="99">
        <v>84.01</v>
      </c>
      <c r="H580" s="99">
        <v>0.2</v>
      </c>
      <c r="I580" s="99">
        <v>3.31</v>
      </c>
      <c r="J580" s="99">
        <v>13.84</v>
      </c>
      <c r="K580" s="120"/>
      <c r="L580" s="120"/>
      <c r="M580" s="120"/>
      <c r="N580" s="120"/>
      <c r="O580" s="120"/>
      <c r="P580" s="120"/>
      <c r="Q580" s="120"/>
    </row>
    <row r="581" spans="1:17" x14ac:dyDescent="0.3">
      <c r="A581" s="95">
        <v>60</v>
      </c>
      <c r="B581" s="95">
        <v>34</v>
      </c>
      <c r="C581" s="95">
        <v>38</v>
      </c>
      <c r="D581" s="96" t="s">
        <v>399</v>
      </c>
      <c r="F581" s="98">
        <v>298.14999999999998</v>
      </c>
      <c r="G581" s="99">
        <v>85.22</v>
      </c>
      <c r="H581" s="99">
        <v>0.22</v>
      </c>
      <c r="I581" s="99">
        <v>1.49</v>
      </c>
      <c r="J581" s="99">
        <v>16.78</v>
      </c>
      <c r="K581" s="120"/>
      <c r="L581" s="120"/>
      <c r="M581" s="120"/>
      <c r="N581" s="120"/>
      <c r="O581" s="120"/>
      <c r="P581" s="120"/>
      <c r="Q581" s="120"/>
    </row>
    <row r="582" spans="1:17" x14ac:dyDescent="0.3">
      <c r="A582" s="95">
        <v>60</v>
      </c>
      <c r="B582" s="95">
        <v>34</v>
      </c>
      <c r="C582" s="95">
        <v>38</v>
      </c>
      <c r="D582" s="96" t="s">
        <v>399</v>
      </c>
      <c r="F582" s="98">
        <v>298.14999999999998</v>
      </c>
      <c r="G582" s="99">
        <v>86.12</v>
      </c>
      <c r="H582" s="99">
        <v>0.22</v>
      </c>
      <c r="I582" s="99">
        <v>0.81</v>
      </c>
      <c r="J582" s="99">
        <v>18.940000000000001</v>
      </c>
      <c r="K582" s="120"/>
      <c r="L582" s="120"/>
      <c r="M582" s="120"/>
      <c r="N582" s="120"/>
      <c r="O582" s="120"/>
      <c r="P582" s="120"/>
      <c r="Q582" s="120"/>
    </row>
    <row r="583" spans="1:17" x14ac:dyDescent="0.3">
      <c r="A583" s="95">
        <v>61</v>
      </c>
      <c r="B583" s="95">
        <v>21</v>
      </c>
      <c r="C583" s="95">
        <v>22</v>
      </c>
      <c r="D583" s="96" t="s">
        <v>399</v>
      </c>
      <c r="F583" s="98">
        <v>283.14999999999998</v>
      </c>
      <c r="G583" s="99">
        <v>41.86</v>
      </c>
      <c r="H583" s="99">
        <v>6.94</v>
      </c>
      <c r="I583" s="99">
        <v>2.2200000000000002</v>
      </c>
      <c r="J583" s="99">
        <v>32.049999999999997</v>
      </c>
      <c r="K583" s="120"/>
      <c r="L583" s="120"/>
      <c r="M583" s="120"/>
      <c r="N583" s="120"/>
      <c r="O583" s="120"/>
      <c r="P583" s="120"/>
      <c r="Q583" s="120"/>
    </row>
    <row r="584" spans="1:17" x14ac:dyDescent="0.3">
      <c r="A584" s="95">
        <v>61</v>
      </c>
      <c r="B584" s="95">
        <v>21</v>
      </c>
      <c r="C584" s="95">
        <v>22</v>
      </c>
      <c r="D584" s="96" t="s">
        <v>399</v>
      </c>
      <c r="F584" s="98">
        <v>283.14999999999998</v>
      </c>
      <c r="G584" s="99">
        <v>45.28</v>
      </c>
      <c r="H584" s="99">
        <v>5.33</v>
      </c>
      <c r="I584" s="99">
        <v>2</v>
      </c>
      <c r="J584" s="99">
        <v>34.590000000000003</v>
      </c>
      <c r="K584" s="120"/>
      <c r="L584" s="120"/>
      <c r="M584" s="120"/>
      <c r="N584" s="120"/>
      <c r="O584" s="120"/>
      <c r="P584" s="120"/>
      <c r="Q584" s="120"/>
    </row>
    <row r="585" spans="1:17" x14ac:dyDescent="0.3">
      <c r="A585" s="95">
        <v>61</v>
      </c>
      <c r="B585" s="95">
        <v>21</v>
      </c>
      <c r="C585" s="95">
        <v>22</v>
      </c>
      <c r="D585" s="96" t="s">
        <v>399</v>
      </c>
      <c r="F585" s="98">
        <v>283.14999999999998</v>
      </c>
      <c r="G585" s="99">
        <v>51.39</v>
      </c>
      <c r="H585" s="99">
        <v>4.37</v>
      </c>
      <c r="I585" s="99">
        <v>1.42</v>
      </c>
      <c r="J585" s="99">
        <v>37.64</v>
      </c>
      <c r="K585" s="120"/>
      <c r="L585" s="120"/>
      <c r="M585" s="120"/>
      <c r="N585" s="120"/>
      <c r="O585" s="120"/>
      <c r="P585" s="120"/>
      <c r="Q585" s="120"/>
    </row>
    <row r="586" spans="1:17" x14ac:dyDescent="0.3">
      <c r="A586" s="95">
        <v>61</v>
      </c>
      <c r="B586" s="95">
        <v>21</v>
      </c>
      <c r="C586" s="95">
        <v>22</v>
      </c>
      <c r="D586" s="96" t="s">
        <v>399</v>
      </c>
      <c r="F586" s="98">
        <v>283.14999999999998</v>
      </c>
      <c r="G586" s="99">
        <v>55.65</v>
      </c>
      <c r="H586" s="99">
        <v>3.42</v>
      </c>
      <c r="I586" s="99">
        <v>2.7</v>
      </c>
      <c r="J586" s="99">
        <v>40.6</v>
      </c>
      <c r="K586" s="120"/>
      <c r="L586" s="120"/>
      <c r="M586" s="120"/>
      <c r="N586" s="120"/>
      <c r="O586" s="120"/>
      <c r="P586" s="120"/>
      <c r="Q586" s="120"/>
    </row>
    <row r="587" spans="1:17" x14ac:dyDescent="0.3">
      <c r="A587" s="95">
        <v>61</v>
      </c>
      <c r="B587" s="95">
        <v>21</v>
      </c>
      <c r="C587" s="95">
        <v>22</v>
      </c>
      <c r="D587" s="96" t="s">
        <v>399</v>
      </c>
      <c r="F587" s="98">
        <v>298.14999999999998</v>
      </c>
      <c r="G587" s="99">
        <v>39.770000000000003</v>
      </c>
      <c r="H587" s="99">
        <v>6.23</v>
      </c>
      <c r="I587" s="99">
        <v>3.22</v>
      </c>
      <c r="J587" s="99">
        <v>29.75</v>
      </c>
      <c r="K587" s="120"/>
      <c r="L587" s="120"/>
      <c r="M587" s="120"/>
      <c r="N587" s="120"/>
      <c r="O587" s="120"/>
      <c r="P587" s="120"/>
      <c r="Q587" s="120"/>
    </row>
    <row r="588" spans="1:17" x14ac:dyDescent="0.3">
      <c r="A588" s="95">
        <v>61</v>
      </c>
      <c r="B588" s="95">
        <v>21</v>
      </c>
      <c r="C588" s="95">
        <v>22</v>
      </c>
      <c r="D588" s="96" t="s">
        <v>399</v>
      </c>
      <c r="F588" s="98">
        <v>298.14999999999998</v>
      </c>
      <c r="G588" s="99">
        <v>44.49</v>
      </c>
      <c r="H588" s="99">
        <v>4.76</v>
      </c>
      <c r="I588" s="99">
        <v>0.72</v>
      </c>
      <c r="J588" s="99">
        <v>33.24</v>
      </c>
      <c r="K588" s="120"/>
      <c r="L588" s="120"/>
      <c r="M588" s="120"/>
      <c r="N588" s="120"/>
      <c r="O588" s="120"/>
      <c r="P588" s="120"/>
      <c r="Q588" s="120"/>
    </row>
    <row r="589" spans="1:17" x14ac:dyDescent="0.3">
      <c r="A589" s="95">
        <v>61</v>
      </c>
      <c r="B589" s="95">
        <v>21</v>
      </c>
      <c r="C589" s="95">
        <v>22</v>
      </c>
      <c r="D589" s="96" t="s">
        <v>399</v>
      </c>
      <c r="F589" s="98">
        <v>298.14999999999998</v>
      </c>
      <c r="G589" s="99">
        <v>48.97</v>
      </c>
      <c r="H589" s="99">
        <v>3.81</v>
      </c>
      <c r="I589" s="99">
        <v>1.08</v>
      </c>
      <c r="J589" s="99">
        <v>36.29</v>
      </c>
      <c r="K589" s="120"/>
      <c r="L589" s="120"/>
      <c r="M589" s="120"/>
      <c r="N589" s="120"/>
      <c r="O589" s="120"/>
      <c r="P589" s="120"/>
      <c r="Q589" s="120"/>
    </row>
    <row r="590" spans="1:17" x14ac:dyDescent="0.3">
      <c r="A590" s="95">
        <v>61</v>
      </c>
      <c r="B590" s="95">
        <v>21</v>
      </c>
      <c r="C590" s="95">
        <v>22</v>
      </c>
      <c r="D590" s="96" t="s">
        <v>399</v>
      </c>
      <c r="F590" s="98">
        <v>298.14999999999998</v>
      </c>
      <c r="G590" s="99">
        <v>52.97</v>
      </c>
      <c r="H590" s="99">
        <v>2.96</v>
      </c>
      <c r="I590" s="99">
        <v>0.81</v>
      </c>
      <c r="J590" s="99">
        <v>39.07</v>
      </c>
      <c r="K590" s="120"/>
      <c r="L590" s="120"/>
      <c r="M590" s="120"/>
      <c r="N590" s="120"/>
      <c r="O590" s="120"/>
      <c r="P590" s="120"/>
      <c r="Q590" s="120"/>
    </row>
    <row r="591" spans="1:17" x14ac:dyDescent="0.3">
      <c r="A591" s="95">
        <v>61</v>
      </c>
      <c r="B591" s="95">
        <v>21</v>
      </c>
      <c r="C591" s="95">
        <v>22</v>
      </c>
      <c r="D591" s="96" t="s">
        <v>399</v>
      </c>
      <c r="F591" s="98">
        <v>298.14999999999998</v>
      </c>
      <c r="G591" s="99">
        <v>57.43</v>
      </c>
      <c r="H591" s="99">
        <v>2.37</v>
      </c>
      <c r="I591" s="99">
        <v>1.32</v>
      </c>
      <c r="J591" s="99">
        <v>42.13</v>
      </c>
      <c r="K591" s="120"/>
      <c r="L591" s="120"/>
      <c r="M591" s="120"/>
      <c r="N591" s="120"/>
      <c r="O591" s="120"/>
      <c r="P591" s="120"/>
      <c r="Q591" s="120"/>
    </row>
    <row r="592" spans="1:17" x14ac:dyDescent="0.3">
      <c r="A592" s="95">
        <v>61</v>
      </c>
      <c r="B592" s="95">
        <v>21</v>
      </c>
      <c r="C592" s="95">
        <v>22</v>
      </c>
      <c r="D592" s="96" t="s">
        <v>399</v>
      </c>
      <c r="F592" s="98">
        <v>313.14999999999998</v>
      </c>
      <c r="G592" s="99">
        <v>42.32</v>
      </c>
      <c r="H592" s="99">
        <v>5.43</v>
      </c>
      <c r="I592" s="99">
        <v>2.5299999999999998</v>
      </c>
      <c r="J592" s="99">
        <v>29.36</v>
      </c>
      <c r="K592" s="120"/>
      <c r="L592" s="120"/>
      <c r="M592" s="120"/>
      <c r="N592" s="120"/>
      <c r="O592" s="120"/>
      <c r="P592" s="120"/>
      <c r="Q592" s="120"/>
    </row>
    <row r="593" spans="1:17" x14ac:dyDescent="0.3">
      <c r="A593" s="95">
        <v>61</v>
      </c>
      <c r="B593" s="95">
        <v>21</v>
      </c>
      <c r="C593" s="95">
        <v>22</v>
      </c>
      <c r="D593" s="96" t="s">
        <v>399</v>
      </c>
      <c r="F593" s="98">
        <v>313.14999999999998</v>
      </c>
      <c r="G593" s="99">
        <v>47.56</v>
      </c>
      <c r="H593" s="99">
        <v>4.1399999999999997</v>
      </c>
      <c r="I593" s="99">
        <v>2.81</v>
      </c>
      <c r="J593" s="99">
        <v>31.65</v>
      </c>
      <c r="K593" s="120"/>
      <c r="L593" s="120"/>
      <c r="M593" s="120"/>
      <c r="N593" s="120"/>
      <c r="O593" s="120"/>
      <c r="P593" s="120"/>
      <c r="Q593" s="120"/>
    </row>
    <row r="594" spans="1:17" x14ac:dyDescent="0.3">
      <c r="A594" s="95">
        <v>61</v>
      </c>
      <c r="B594" s="95">
        <v>21</v>
      </c>
      <c r="C594" s="95">
        <v>22</v>
      </c>
      <c r="D594" s="96" t="s">
        <v>399</v>
      </c>
      <c r="F594" s="98">
        <v>313.14999999999998</v>
      </c>
      <c r="G594" s="99">
        <v>52.17</v>
      </c>
      <c r="H594" s="99">
        <v>3.22</v>
      </c>
      <c r="I594" s="99">
        <v>2.1</v>
      </c>
      <c r="J594" s="99">
        <v>31.71</v>
      </c>
      <c r="K594" s="120"/>
      <c r="L594" s="120"/>
      <c r="M594" s="120"/>
      <c r="N594" s="120"/>
      <c r="O594" s="120"/>
      <c r="P594" s="120"/>
      <c r="Q594" s="120"/>
    </row>
    <row r="595" spans="1:17" x14ac:dyDescent="0.3">
      <c r="A595" s="95">
        <v>61</v>
      </c>
      <c r="B595" s="95">
        <v>21</v>
      </c>
      <c r="C595" s="95">
        <v>22</v>
      </c>
      <c r="D595" s="96" t="s">
        <v>399</v>
      </c>
      <c r="F595" s="98">
        <v>313.14999999999998</v>
      </c>
      <c r="G595" s="99">
        <v>56.68</v>
      </c>
      <c r="H595" s="99">
        <v>2.52</v>
      </c>
      <c r="I595" s="99">
        <v>0.96</v>
      </c>
      <c r="J595" s="99">
        <v>38.69</v>
      </c>
      <c r="K595" s="120"/>
      <c r="L595" s="120"/>
      <c r="M595" s="120"/>
      <c r="N595" s="120"/>
      <c r="O595" s="120"/>
      <c r="P595" s="120"/>
      <c r="Q595" s="120"/>
    </row>
    <row r="596" spans="1:17" x14ac:dyDescent="0.3">
      <c r="A596" s="95">
        <v>61</v>
      </c>
      <c r="B596" s="95">
        <v>21</v>
      </c>
      <c r="C596" s="95">
        <v>22</v>
      </c>
      <c r="D596" s="96" t="s">
        <v>399</v>
      </c>
      <c r="F596" s="98">
        <v>313.14999999999998</v>
      </c>
      <c r="G596" s="99">
        <v>60.77</v>
      </c>
      <c r="H596" s="99">
        <v>1.98</v>
      </c>
      <c r="I596" s="99">
        <v>1.45</v>
      </c>
      <c r="J596" s="99">
        <v>41.47</v>
      </c>
      <c r="K596" s="120"/>
      <c r="L596" s="120"/>
      <c r="M596" s="120"/>
      <c r="N596" s="120"/>
      <c r="O596" s="120"/>
      <c r="P596" s="120"/>
      <c r="Q596" s="120"/>
    </row>
    <row r="597" spans="1:17" x14ac:dyDescent="0.3">
      <c r="A597" s="95">
        <v>61</v>
      </c>
      <c r="B597" s="95">
        <v>23</v>
      </c>
      <c r="C597" s="95">
        <v>22</v>
      </c>
      <c r="D597" s="96" t="s">
        <v>399</v>
      </c>
      <c r="F597" s="98">
        <v>283.14999999999998</v>
      </c>
      <c r="G597" s="99">
        <v>21.8</v>
      </c>
      <c r="H597" s="99">
        <v>5.27</v>
      </c>
      <c r="I597" s="99">
        <v>0.95</v>
      </c>
      <c r="J597" s="99">
        <v>16.89</v>
      </c>
      <c r="K597" s="120"/>
      <c r="L597" s="120"/>
      <c r="M597" s="120"/>
      <c r="N597" s="120"/>
      <c r="O597" s="120"/>
      <c r="P597" s="120"/>
      <c r="Q597" s="120"/>
    </row>
    <row r="598" spans="1:17" x14ac:dyDescent="0.3">
      <c r="A598" s="95">
        <v>61</v>
      </c>
      <c r="B598" s="95">
        <v>23</v>
      </c>
      <c r="C598" s="95">
        <v>22</v>
      </c>
      <c r="D598" s="96" t="s">
        <v>399</v>
      </c>
      <c r="F598" s="98">
        <v>283.14999999999998</v>
      </c>
      <c r="G598" s="99">
        <v>27.81</v>
      </c>
      <c r="H598" s="99">
        <v>4.46</v>
      </c>
      <c r="I598" s="99">
        <v>0.14000000000000001</v>
      </c>
      <c r="J598" s="99">
        <v>18.57</v>
      </c>
      <c r="K598" s="120"/>
      <c r="L598" s="120"/>
      <c r="M598" s="120"/>
      <c r="N598" s="120"/>
      <c r="O598" s="120"/>
      <c r="P598" s="120"/>
      <c r="Q598" s="120"/>
    </row>
    <row r="599" spans="1:17" x14ac:dyDescent="0.3">
      <c r="A599" s="95">
        <v>61</v>
      </c>
      <c r="B599" s="95">
        <v>23</v>
      </c>
      <c r="C599" s="95">
        <v>22</v>
      </c>
      <c r="D599" s="96" t="s">
        <v>399</v>
      </c>
      <c r="F599" s="98">
        <v>283.14999999999998</v>
      </c>
      <c r="G599" s="99">
        <v>35.58</v>
      </c>
      <c r="H599" s="99">
        <v>3.52</v>
      </c>
      <c r="I599" s="99">
        <v>0.49</v>
      </c>
      <c r="J599" s="99">
        <v>21.5</v>
      </c>
      <c r="K599" s="120"/>
      <c r="L599" s="120"/>
      <c r="M599" s="120"/>
      <c r="N599" s="120"/>
      <c r="O599" s="120"/>
      <c r="P599" s="120"/>
      <c r="Q599" s="120"/>
    </row>
    <row r="600" spans="1:17" x14ac:dyDescent="0.3">
      <c r="A600" s="95">
        <v>61</v>
      </c>
      <c r="B600" s="95">
        <v>23</v>
      </c>
      <c r="C600" s="95">
        <v>22</v>
      </c>
      <c r="D600" s="96" t="s">
        <v>399</v>
      </c>
      <c r="F600" s="98">
        <v>283.14999999999998</v>
      </c>
      <c r="G600" s="99">
        <v>38.229999999999997</v>
      </c>
      <c r="H600" s="99">
        <v>2.5</v>
      </c>
      <c r="I600" s="99">
        <v>0.2</v>
      </c>
      <c r="J600" s="99">
        <v>25.95</v>
      </c>
      <c r="K600" s="120"/>
      <c r="L600" s="120"/>
      <c r="M600" s="120"/>
      <c r="N600" s="120"/>
      <c r="O600" s="120"/>
      <c r="P600" s="120"/>
      <c r="Q600" s="120"/>
    </row>
    <row r="601" spans="1:17" x14ac:dyDescent="0.3">
      <c r="A601" s="95">
        <v>61</v>
      </c>
      <c r="B601" s="95">
        <v>23</v>
      </c>
      <c r="C601" s="95">
        <v>22</v>
      </c>
      <c r="D601" s="96" t="s">
        <v>399</v>
      </c>
      <c r="F601" s="98">
        <v>283.14999999999998</v>
      </c>
      <c r="G601" s="99">
        <v>44.26</v>
      </c>
      <c r="H601" s="99">
        <v>1.94</v>
      </c>
      <c r="I601" s="99">
        <v>0.77</v>
      </c>
      <c r="J601" s="99">
        <v>30.31</v>
      </c>
      <c r="K601" s="120"/>
      <c r="L601" s="120"/>
      <c r="M601" s="120"/>
      <c r="N601" s="120"/>
      <c r="O601" s="120"/>
      <c r="P601" s="120"/>
      <c r="Q601" s="120"/>
    </row>
    <row r="602" spans="1:17" x14ac:dyDescent="0.3">
      <c r="A602" s="95">
        <v>61</v>
      </c>
      <c r="B602" s="95">
        <v>23</v>
      </c>
      <c r="C602" s="95">
        <v>22</v>
      </c>
      <c r="D602" s="96" t="s">
        <v>399</v>
      </c>
      <c r="F602" s="98">
        <v>298.14999999999998</v>
      </c>
      <c r="G602" s="99">
        <v>29.78</v>
      </c>
      <c r="H602" s="99">
        <v>4.24</v>
      </c>
      <c r="I602" s="99">
        <v>0.3</v>
      </c>
      <c r="J602" s="99">
        <v>14.96</v>
      </c>
      <c r="K602" s="120"/>
      <c r="L602" s="120"/>
      <c r="M602" s="120"/>
      <c r="N602" s="120"/>
      <c r="O602" s="120"/>
      <c r="P602" s="120"/>
      <c r="Q602" s="120"/>
    </row>
    <row r="603" spans="1:17" x14ac:dyDescent="0.3">
      <c r="A603" s="95">
        <v>61</v>
      </c>
      <c r="B603" s="95">
        <v>23</v>
      </c>
      <c r="C603" s="95">
        <v>22</v>
      </c>
      <c r="D603" s="96" t="s">
        <v>399</v>
      </c>
      <c r="F603" s="98">
        <v>298.14999999999998</v>
      </c>
      <c r="G603" s="99">
        <v>34.909999999999997</v>
      </c>
      <c r="H603" s="99">
        <v>3.45</v>
      </c>
      <c r="I603" s="99">
        <v>0.12</v>
      </c>
      <c r="J603" s="99">
        <v>17.29</v>
      </c>
      <c r="K603" s="120"/>
      <c r="L603" s="120"/>
      <c r="M603" s="120"/>
      <c r="N603" s="120"/>
      <c r="O603" s="120"/>
      <c r="P603" s="120"/>
      <c r="Q603" s="120"/>
    </row>
    <row r="604" spans="1:17" x14ac:dyDescent="0.3">
      <c r="A604" s="95">
        <v>61</v>
      </c>
      <c r="B604" s="95">
        <v>23</v>
      </c>
      <c r="C604" s="95">
        <v>22</v>
      </c>
      <c r="D604" s="96" t="s">
        <v>399</v>
      </c>
      <c r="F604" s="98">
        <v>298.14999999999998</v>
      </c>
      <c r="G604" s="99">
        <v>37.369999999999997</v>
      </c>
      <c r="H604" s="99">
        <v>2.82</v>
      </c>
      <c r="I604" s="99">
        <v>0.22</v>
      </c>
      <c r="J604" s="99">
        <v>19.46</v>
      </c>
      <c r="K604" s="120"/>
      <c r="L604" s="120"/>
      <c r="M604" s="120"/>
      <c r="N604" s="120"/>
      <c r="O604" s="120"/>
      <c r="P604" s="120"/>
      <c r="Q604" s="120"/>
    </row>
    <row r="605" spans="1:17" x14ac:dyDescent="0.3">
      <c r="A605" s="95">
        <v>61</v>
      </c>
      <c r="B605" s="95">
        <v>23</v>
      </c>
      <c r="C605" s="95">
        <v>22</v>
      </c>
      <c r="D605" s="96" t="s">
        <v>399</v>
      </c>
      <c r="F605" s="98">
        <v>298.14999999999998</v>
      </c>
      <c r="G605" s="99">
        <v>44.27</v>
      </c>
      <c r="H605" s="99">
        <v>2.1800000000000002</v>
      </c>
      <c r="I605" s="99">
        <v>0.02</v>
      </c>
      <c r="J605" s="99">
        <v>23.66</v>
      </c>
      <c r="K605" s="120"/>
      <c r="L605" s="120"/>
      <c r="M605" s="120"/>
      <c r="N605" s="120"/>
      <c r="O605" s="120"/>
      <c r="P605" s="120"/>
      <c r="Q605" s="120"/>
    </row>
    <row r="606" spans="1:17" x14ac:dyDescent="0.3">
      <c r="A606" s="95">
        <v>61</v>
      </c>
      <c r="B606" s="95">
        <v>23</v>
      </c>
      <c r="C606" s="95">
        <v>22</v>
      </c>
      <c r="D606" s="96" t="s">
        <v>399</v>
      </c>
      <c r="F606" s="98">
        <v>298.14999999999998</v>
      </c>
      <c r="G606" s="99">
        <v>48</v>
      </c>
      <c r="H606" s="99">
        <v>1.58</v>
      </c>
      <c r="I606" s="99">
        <v>0.8</v>
      </c>
      <c r="J606" s="99">
        <v>28.72</v>
      </c>
      <c r="K606" s="120"/>
      <c r="L606" s="120"/>
      <c r="M606" s="120"/>
      <c r="N606" s="120"/>
      <c r="O606" s="120"/>
      <c r="P606" s="120"/>
      <c r="Q606" s="120"/>
    </row>
    <row r="607" spans="1:17" x14ac:dyDescent="0.3">
      <c r="A607" s="95">
        <v>61</v>
      </c>
      <c r="B607" s="95">
        <v>23</v>
      </c>
      <c r="C607" s="95">
        <v>22</v>
      </c>
      <c r="D607" s="96" t="s">
        <v>399</v>
      </c>
      <c r="F607" s="98">
        <v>313.14999999999998</v>
      </c>
      <c r="G607" s="99">
        <v>33.57</v>
      </c>
      <c r="H607" s="99">
        <v>3.03</v>
      </c>
      <c r="I607" s="99">
        <v>0.46</v>
      </c>
      <c r="J607" s="99">
        <v>15.41</v>
      </c>
      <c r="K607" s="120"/>
      <c r="L607" s="120"/>
      <c r="M607" s="120"/>
      <c r="N607" s="120"/>
      <c r="O607" s="120"/>
      <c r="P607" s="120"/>
      <c r="Q607" s="120"/>
    </row>
    <row r="608" spans="1:17" x14ac:dyDescent="0.3">
      <c r="A608" s="95">
        <v>61</v>
      </c>
      <c r="B608" s="95">
        <v>23</v>
      </c>
      <c r="C608" s="95">
        <v>22</v>
      </c>
      <c r="D608" s="96" t="s">
        <v>399</v>
      </c>
      <c r="F608" s="98">
        <v>313.14999999999998</v>
      </c>
      <c r="G608" s="99">
        <v>41.32</v>
      </c>
      <c r="H608" s="99">
        <v>2.19</v>
      </c>
      <c r="I608" s="99">
        <v>0.88</v>
      </c>
      <c r="J608" s="99">
        <v>20.010000000000002</v>
      </c>
      <c r="K608" s="120"/>
      <c r="L608" s="120"/>
      <c r="M608" s="120"/>
      <c r="N608" s="120"/>
      <c r="O608" s="120"/>
      <c r="P608" s="120"/>
      <c r="Q608" s="120"/>
    </row>
    <row r="609" spans="1:17" x14ac:dyDescent="0.3">
      <c r="A609" s="95">
        <v>61</v>
      </c>
      <c r="B609" s="95">
        <v>23</v>
      </c>
      <c r="C609" s="95">
        <v>22</v>
      </c>
      <c r="D609" s="96" t="s">
        <v>399</v>
      </c>
      <c r="F609" s="98">
        <v>313.14999999999998</v>
      </c>
      <c r="G609" s="99">
        <v>47.91</v>
      </c>
      <c r="H609" s="99">
        <v>1.61</v>
      </c>
      <c r="I609" s="99">
        <v>0.08</v>
      </c>
      <c r="J609" s="99">
        <v>23.96</v>
      </c>
      <c r="K609" s="120"/>
      <c r="L609" s="120"/>
      <c r="M609" s="120"/>
      <c r="N609" s="120"/>
      <c r="O609" s="120"/>
      <c r="P609" s="120"/>
      <c r="Q609" s="120"/>
    </row>
    <row r="610" spans="1:17" x14ac:dyDescent="0.3">
      <c r="A610" s="95">
        <v>61</v>
      </c>
      <c r="B610" s="95">
        <v>23</v>
      </c>
      <c r="C610" s="95">
        <v>22</v>
      </c>
      <c r="D610" s="96" t="s">
        <v>399</v>
      </c>
      <c r="F610" s="98">
        <v>313.14999999999998</v>
      </c>
      <c r="G610" s="99">
        <v>56.03</v>
      </c>
      <c r="H610" s="99">
        <v>1.23</v>
      </c>
      <c r="I610" s="99">
        <v>0.21</v>
      </c>
      <c r="J610" s="99">
        <v>28.47</v>
      </c>
      <c r="K610" s="120"/>
      <c r="L610" s="120"/>
      <c r="M610" s="120"/>
      <c r="N610" s="120"/>
      <c r="O610" s="120"/>
      <c r="P610" s="120"/>
      <c r="Q610" s="120"/>
    </row>
    <row r="611" spans="1:17" x14ac:dyDescent="0.3">
      <c r="A611" s="95">
        <v>61</v>
      </c>
      <c r="B611" s="95">
        <v>24</v>
      </c>
      <c r="C611" s="95">
        <v>22</v>
      </c>
      <c r="D611" s="96" t="s">
        <v>399</v>
      </c>
      <c r="F611" s="98">
        <v>283.14999999999998</v>
      </c>
      <c r="G611" s="99">
        <v>23.95</v>
      </c>
      <c r="H611" s="99">
        <v>5.0999999999999996</v>
      </c>
      <c r="I611" s="99">
        <v>0.14000000000000001</v>
      </c>
      <c r="J611" s="99">
        <v>16.16</v>
      </c>
      <c r="K611" s="120"/>
      <c r="L611" s="120"/>
      <c r="M611" s="120"/>
      <c r="N611" s="120"/>
      <c r="O611" s="120"/>
      <c r="P611" s="120"/>
      <c r="Q611" s="120"/>
    </row>
    <row r="612" spans="1:17" x14ac:dyDescent="0.3">
      <c r="A612" s="95">
        <v>61</v>
      </c>
      <c r="B612" s="95">
        <v>24</v>
      </c>
      <c r="C612" s="95">
        <v>22</v>
      </c>
      <c r="D612" s="96" t="s">
        <v>399</v>
      </c>
      <c r="F612" s="98">
        <v>283.14999999999998</v>
      </c>
      <c r="G612" s="99">
        <v>29.65</v>
      </c>
      <c r="H612" s="99">
        <v>4.29</v>
      </c>
      <c r="I612" s="99">
        <v>0.25</v>
      </c>
      <c r="J612" s="99">
        <v>18.5</v>
      </c>
      <c r="K612" s="120"/>
      <c r="L612" s="120"/>
      <c r="M612" s="120"/>
      <c r="N612" s="120"/>
      <c r="O612" s="120"/>
      <c r="P612" s="120"/>
      <c r="Q612" s="120"/>
    </row>
    <row r="613" spans="1:17" x14ac:dyDescent="0.3">
      <c r="A613" s="95">
        <v>61</v>
      </c>
      <c r="B613" s="95">
        <v>24</v>
      </c>
      <c r="C613" s="95">
        <v>22</v>
      </c>
      <c r="D613" s="96" t="s">
        <v>399</v>
      </c>
      <c r="F613" s="98">
        <v>283.14999999999998</v>
      </c>
      <c r="G613" s="99">
        <v>34.799999999999997</v>
      </c>
      <c r="H613" s="99">
        <v>3.57</v>
      </c>
      <c r="I613" s="99">
        <v>0.05</v>
      </c>
      <c r="J613" s="99">
        <v>21.23</v>
      </c>
      <c r="K613" s="120"/>
      <c r="L613" s="120"/>
      <c r="M613" s="120"/>
      <c r="N613" s="120"/>
      <c r="O613" s="120"/>
      <c r="P613" s="120"/>
      <c r="Q613" s="120"/>
    </row>
    <row r="614" spans="1:17" x14ac:dyDescent="0.3">
      <c r="A614" s="95">
        <v>61</v>
      </c>
      <c r="B614" s="95">
        <v>24</v>
      </c>
      <c r="C614" s="95">
        <v>22</v>
      </c>
      <c r="D614" s="96" t="s">
        <v>399</v>
      </c>
      <c r="F614" s="98">
        <v>283.14999999999998</v>
      </c>
      <c r="G614" s="99">
        <v>38.35</v>
      </c>
      <c r="H614" s="99">
        <v>2.78</v>
      </c>
      <c r="I614" s="99">
        <v>0.01</v>
      </c>
      <c r="J614" s="99">
        <v>25.15</v>
      </c>
      <c r="K614" s="120"/>
      <c r="L614" s="120"/>
      <c r="M614" s="120"/>
      <c r="N614" s="120"/>
      <c r="O614" s="120"/>
      <c r="P614" s="120"/>
      <c r="Q614" s="120"/>
    </row>
    <row r="615" spans="1:17" x14ac:dyDescent="0.3">
      <c r="A615" s="95">
        <v>61</v>
      </c>
      <c r="B615" s="95">
        <v>24</v>
      </c>
      <c r="C615" s="95">
        <v>22</v>
      </c>
      <c r="D615" s="96" t="s">
        <v>399</v>
      </c>
      <c r="F615" s="98">
        <v>298.14999999999998</v>
      </c>
      <c r="G615" s="99">
        <v>18.95</v>
      </c>
      <c r="H615" s="99">
        <v>5.71</v>
      </c>
      <c r="I615" s="99">
        <v>0.55000000000000004</v>
      </c>
      <c r="J615" s="99">
        <v>11.76</v>
      </c>
      <c r="K615" s="120"/>
      <c r="L615" s="120"/>
      <c r="M615" s="120"/>
      <c r="N615" s="120"/>
      <c r="O615" s="120"/>
      <c r="P615" s="120"/>
      <c r="Q615" s="120"/>
    </row>
    <row r="616" spans="1:17" x14ac:dyDescent="0.3">
      <c r="A616" s="95">
        <v>61</v>
      </c>
      <c r="B616" s="95">
        <v>24</v>
      </c>
      <c r="C616" s="95">
        <v>22</v>
      </c>
      <c r="D616" s="96" t="s">
        <v>399</v>
      </c>
      <c r="F616" s="98">
        <v>298.14999999999998</v>
      </c>
      <c r="G616" s="99">
        <v>26.72</v>
      </c>
      <c r="H616" s="99">
        <v>4.42</v>
      </c>
      <c r="I616" s="99">
        <v>0.41</v>
      </c>
      <c r="J616" s="99">
        <v>14.18</v>
      </c>
      <c r="K616" s="120"/>
      <c r="L616" s="120"/>
      <c r="M616" s="120"/>
      <c r="N616" s="120"/>
      <c r="O616" s="120"/>
      <c r="P616" s="120"/>
      <c r="Q616" s="120"/>
    </row>
    <row r="617" spans="1:17" x14ac:dyDescent="0.3">
      <c r="A617" s="95">
        <v>61</v>
      </c>
      <c r="B617" s="95">
        <v>24</v>
      </c>
      <c r="C617" s="95">
        <v>22</v>
      </c>
      <c r="D617" s="96" t="s">
        <v>399</v>
      </c>
      <c r="F617" s="98">
        <v>298.14999999999998</v>
      </c>
      <c r="G617" s="99">
        <v>34.25</v>
      </c>
      <c r="H617" s="99">
        <v>3.37</v>
      </c>
      <c r="I617" s="99">
        <v>0.06</v>
      </c>
      <c r="J617" s="99">
        <v>17.809999999999999</v>
      </c>
      <c r="K617" s="120"/>
      <c r="L617" s="120"/>
      <c r="M617" s="120"/>
      <c r="N617" s="120"/>
      <c r="O617" s="120"/>
      <c r="P617" s="120"/>
      <c r="Q617" s="120"/>
    </row>
    <row r="618" spans="1:17" x14ac:dyDescent="0.3">
      <c r="A618" s="95">
        <v>61</v>
      </c>
      <c r="B618" s="95">
        <v>24</v>
      </c>
      <c r="C618" s="95">
        <v>22</v>
      </c>
      <c r="D618" s="96" t="s">
        <v>399</v>
      </c>
      <c r="F618" s="98">
        <v>298.14999999999998</v>
      </c>
      <c r="G618" s="99">
        <v>35.21</v>
      </c>
      <c r="H618" s="99">
        <v>3.06</v>
      </c>
      <c r="I618" s="99">
        <v>0.14000000000000001</v>
      </c>
      <c r="J618" s="99">
        <v>18.77</v>
      </c>
      <c r="K618" s="120"/>
      <c r="L618" s="120"/>
      <c r="M618" s="120"/>
      <c r="N618" s="120"/>
      <c r="O618" s="120"/>
      <c r="P618" s="120"/>
      <c r="Q618" s="120"/>
    </row>
    <row r="619" spans="1:17" x14ac:dyDescent="0.3">
      <c r="A619" s="95">
        <v>61</v>
      </c>
      <c r="B619" s="95">
        <v>24</v>
      </c>
      <c r="C619" s="95">
        <v>22</v>
      </c>
      <c r="D619" s="96" t="s">
        <v>399</v>
      </c>
      <c r="F619" s="98">
        <v>298.14999999999998</v>
      </c>
      <c r="G619" s="99">
        <v>39.049999999999997</v>
      </c>
      <c r="H619" s="99">
        <v>2.4500000000000002</v>
      </c>
      <c r="I619" s="99">
        <v>0.13</v>
      </c>
      <c r="J619" s="99">
        <v>23.18</v>
      </c>
      <c r="K619" s="120"/>
      <c r="L619" s="120"/>
      <c r="M619" s="120"/>
      <c r="N619" s="120"/>
      <c r="O619" s="120"/>
      <c r="P619" s="120"/>
      <c r="Q619" s="120"/>
    </row>
    <row r="620" spans="1:17" x14ac:dyDescent="0.3">
      <c r="A620" s="95">
        <v>61</v>
      </c>
      <c r="B620" s="95">
        <v>24</v>
      </c>
      <c r="C620" s="95">
        <v>22</v>
      </c>
      <c r="D620" s="96" t="s">
        <v>399</v>
      </c>
      <c r="F620" s="98">
        <v>298.14999999999998</v>
      </c>
      <c r="G620" s="99">
        <v>44.18</v>
      </c>
      <c r="H620" s="99">
        <v>1.86</v>
      </c>
      <c r="I620" s="99">
        <v>1.08</v>
      </c>
      <c r="J620" s="99">
        <v>27.95</v>
      </c>
      <c r="K620" s="120"/>
      <c r="L620" s="120"/>
      <c r="M620" s="120"/>
      <c r="N620" s="120"/>
      <c r="O620" s="120"/>
      <c r="P620" s="120"/>
      <c r="Q620" s="120"/>
    </row>
    <row r="621" spans="1:17" x14ac:dyDescent="0.3">
      <c r="A621" s="95">
        <v>61</v>
      </c>
      <c r="B621" s="95">
        <v>24</v>
      </c>
      <c r="C621" s="95">
        <v>22</v>
      </c>
      <c r="D621" s="96" t="s">
        <v>399</v>
      </c>
      <c r="F621" s="98">
        <v>313.14999999999998</v>
      </c>
      <c r="G621" s="99">
        <v>33.43</v>
      </c>
      <c r="H621" s="99">
        <v>2.94</v>
      </c>
      <c r="I621" s="99">
        <v>0.12</v>
      </c>
      <c r="J621" s="99">
        <v>14.72</v>
      </c>
      <c r="K621" s="120"/>
      <c r="L621" s="120"/>
      <c r="M621" s="120"/>
      <c r="N621" s="120"/>
      <c r="O621" s="120"/>
      <c r="P621" s="120"/>
      <c r="Q621" s="120"/>
    </row>
    <row r="622" spans="1:17" x14ac:dyDescent="0.3">
      <c r="A622" s="95">
        <v>61</v>
      </c>
      <c r="B622" s="95">
        <v>24</v>
      </c>
      <c r="C622" s="95">
        <v>22</v>
      </c>
      <c r="D622" s="96" t="s">
        <v>399</v>
      </c>
      <c r="F622" s="98">
        <v>313.14999999999998</v>
      </c>
      <c r="G622" s="99">
        <v>40.89</v>
      </c>
      <c r="H622" s="99">
        <v>2.12</v>
      </c>
      <c r="I622" s="99">
        <v>0.27</v>
      </c>
      <c r="J622" s="99">
        <v>19.36</v>
      </c>
      <c r="K622" s="120"/>
      <c r="L622" s="120"/>
      <c r="M622" s="120"/>
      <c r="N622" s="120"/>
      <c r="O622" s="120"/>
      <c r="P622" s="120"/>
      <c r="Q622" s="120"/>
    </row>
    <row r="623" spans="1:17" x14ac:dyDescent="0.3">
      <c r="A623" s="95">
        <v>61</v>
      </c>
      <c r="B623" s="95">
        <v>24</v>
      </c>
      <c r="C623" s="95">
        <v>22</v>
      </c>
      <c r="D623" s="96" t="s">
        <v>399</v>
      </c>
      <c r="F623" s="98">
        <v>313.14999999999998</v>
      </c>
      <c r="G623" s="99">
        <v>48.42</v>
      </c>
      <c r="H623" s="99">
        <v>1.58</v>
      </c>
      <c r="I623" s="99">
        <v>0.54</v>
      </c>
      <c r="J623" s="99">
        <v>24.4</v>
      </c>
      <c r="K623" s="120"/>
      <c r="L623" s="120"/>
      <c r="M623" s="120"/>
      <c r="N623" s="120"/>
      <c r="O623" s="120"/>
      <c r="P623" s="120"/>
      <c r="Q623" s="120"/>
    </row>
    <row r="624" spans="1:17" x14ac:dyDescent="0.3">
      <c r="A624" s="95">
        <v>61</v>
      </c>
      <c r="B624" s="95">
        <v>24</v>
      </c>
      <c r="C624" s="95">
        <v>22</v>
      </c>
      <c r="D624" s="96" t="s">
        <v>399</v>
      </c>
      <c r="F624" s="98">
        <v>313.14999999999998</v>
      </c>
      <c r="G624" s="99">
        <v>52.65</v>
      </c>
      <c r="H624" s="99">
        <v>1.24</v>
      </c>
      <c r="I624" s="99">
        <v>7.0000000000000007E-2</v>
      </c>
      <c r="J624" s="99">
        <v>28.84</v>
      </c>
      <c r="K624" s="120"/>
      <c r="L624" s="120"/>
      <c r="M624" s="120"/>
      <c r="N624" s="120"/>
      <c r="O624" s="120"/>
      <c r="P624" s="120"/>
      <c r="Q624" s="120"/>
    </row>
    <row r="625" spans="1:17" x14ac:dyDescent="0.3">
      <c r="A625" s="95">
        <v>63</v>
      </c>
      <c r="B625" s="95">
        <v>1</v>
      </c>
      <c r="C625" s="95">
        <v>22</v>
      </c>
      <c r="D625" s="96" t="s">
        <v>399</v>
      </c>
      <c r="F625" s="98">
        <v>278.14999999999998</v>
      </c>
      <c r="G625" s="99">
        <v>0.32</v>
      </c>
      <c r="H625" s="99">
        <v>4.3999999999999997E-2</v>
      </c>
      <c r="I625" s="99">
        <v>0</v>
      </c>
      <c r="J625" s="99">
        <v>0.18099999999999999</v>
      </c>
      <c r="K625" s="120"/>
      <c r="L625" s="120"/>
      <c r="M625" s="120"/>
      <c r="N625" s="120"/>
      <c r="O625" s="120"/>
      <c r="P625" s="120"/>
      <c r="Q625" s="120"/>
    </row>
    <row r="626" spans="1:17" x14ac:dyDescent="0.3">
      <c r="A626" s="95">
        <v>63</v>
      </c>
      <c r="B626" s="95">
        <v>1</v>
      </c>
      <c r="C626" s="95">
        <v>22</v>
      </c>
      <c r="D626" s="96" t="s">
        <v>399</v>
      </c>
      <c r="F626" s="98">
        <v>278.14999999999998</v>
      </c>
      <c r="G626" s="99">
        <v>0.28599999999999998</v>
      </c>
      <c r="H626" s="99">
        <v>5.0999999999999997E-2</v>
      </c>
      <c r="I626" s="99">
        <v>0</v>
      </c>
      <c r="J626" s="99">
        <v>0.17</v>
      </c>
      <c r="K626" s="120"/>
      <c r="L626" s="120"/>
      <c r="M626" s="120"/>
      <c r="N626" s="120"/>
      <c r="O626" s="120"/>
      <c r="P626" s="120"/>
      <c r="Q626" s="120"/>
    </row>
    <row r="627" spans="1:17" x14ac:dyDescent="0.3">
      <c r="A627" s="95">
        <v>63</v>
      </c>
      <c r="B627" s="95">
        <v>1</v>
      </c>
      <c r="C627" s="95">
        <v>22</v>
      </c>
      <c r="D627" s="96" t="s">
        <v>399</v>
      </c>
      <c r="F627" s="98">
        <v>278.14999999999998</v>
      </c>
      <c r="G627" s="99">
        <v>0.26900000000000002</v>
      </c>
      <c r="H627" s="99">
        <v>5.7000000000000002E-2</v>
      </c>
      <c r="I627" s="99">
        <v>0</v>
      </c>
      <c r="J627" s="99">
        <v>0.16800000000000001</v>
      </c>
      <c r="K627" s="120"/>
      <c r="L627" s="120"/>
      <c r="M627" s="120"/>
      <c r="N627" s="120"/>
      <c r="O627" s="120"/>
      <c r="P627" s="120"/>
      <c r="Q627" s="120"/>
    </row>
    <row r="628" spans="1:17" x14ac:dyDescent="0.3">
      <c r="A628" s="95">
        <v>63</v>
      </c>
      <c r="B628" s="95">
        <v>1</v>
      </c>
      <c r="C628" s="95">
        <v>22</v>
      </c>
      <c r="D628" s="96" t="s">
        <v>399</v>
      </c>
      <c r="F628" s="98">
        <v>278.14999999999998</v>
      </c>
      <c r="G628" s="99">
        <v>0.23899999999999999</v>
      </c>
      <c r="H628" s="99">
        <v>6.5000000000000002E-2</v>
      </c>
      <c r="I628" s="99">
        <v>8.9999999999999993E-3</v>
      </c>
      <c r="J628" s="99">
        <v>0.157</v>
      </c>
      <c r="K628" s="120"/>
      <c r="L628" s="120"/>
      <c r="M628" s="120"/>
      <c r="N628" s="120"/>
      <c r="O628" s="120"/>
      <c r="P628" s="120"/>
      <c r="Q628" s="120"/>
    </row>
    <row r="629" spans="1:17" x14ac:dyDescent="0.3">
      <c r="A629" s="95">
        <v>63</v>
      </c>
      <c r="B629" s="95">
        <v>1</v>
      </c>
      <c r="C629" s="95">
        <v>22</v>
      </c>
      <c r="D629" s="96" t="s">
        <v>399</v>
      </c>
      <c r="F629" s="98">
        <v>278.14999999999998</v>
      </c>
      <c r="G629" s="99">
        <v>0.17100000000000001</v>
      </c>
      <c r="H629" s="99">
        <v>8.5999999999999993E-2</v>
      </c>
      <c r="I629" s="99">
        <v>4.4999999999999998E-2</v>
      </c>
      <c r="J629" s="99">
        <v>0.13500000000000001</v>
      </c>
      <c r="K629" s="120"/>
      <c r="L629" s="120"/>
      <c r="M629" s="120"/>
      <c r="N629" s="120"/>
      <c r="O629" s="120"/>
      <c r="P629" s="120"/>
      <c r="Q629" s="120"/>
    </row>
    <row r="630" spans="1:17" x14ac:dyDescent="0.3">
      <c r="A630" s="95">
        <v>63</v>
      </c>
      <c r="B630" s="95">
        <v>1</v>
      </c>
      <c r="C630" s="95">
        <v>22</v>
      </c>
      <c r="D630" s="96" t="s">
        <v>399</v>
      </c>
      <c r="F630" s="98">
        <v>293.14999999999998</v>
      </c>
      <c r="G630" s="99">
        <v>0.36199999999999999</v>
      </c>
      <c r="H630" s="99">
        <v>3.4000000000000002E-2</v>
      </c>
      <c r="I630" s="99">
        <v>0</v>
      </c>
      <c r="J630" s="99">
        <v>0.17399999999999999</v>
      </c>
      <c r="K630" s="120"/>
      <c r="L630" s="120"/>
      <c r="M630" s="120"/>
      <c r="N630" s="120"/>
      <c r="O630" s="120"/>
      <c r="P630" s="120"/>
      <c r="Q630" s="120"/>
    </row>
    <row r="631" spans="1:17" x14ac:dyDescent="0.3">
      <c r="A631" s="95">
        <v>63</v>
      </c>
      <c r="B631" s="95">
        <v>1</v>
      </c>
      <c r="C631" s="95">
        <v>22</v>
      </c>
      <c r="D631" s="96" t="s">
        <v>399</v>
      </c>
      <c r="F631" s="98">
        <v>293.14999999999998</v>
      </c>
      <c r="G631" s="99">
        <v>0.34200000000000003</v>
      </c>
      <c r="H631" s="99">
        <v>3.7999999999999999E-2</v>
      </c>
      <c r="I631" s="99">
        <v>0</v>
      </c>
      <c r="J631" s="99">
        <v>0.16800000000000001</v>
      </c>
      <c r="K631" s="120"/>
      <c r="L631" s="120"/>
      <c r="M631" s="120"/>
      <c r="N631" s="120"/>
      <c r="O631" s="120"/>
      <c r="P631" s="120"/>
      <c r="Q631" s="120"/>
    </row>
    <row r="632" spans="1:17" x14ac:dyDescent="0.3">
      <c r="A632" s="95">
        <v>63</v>
      </c>
      <c r="B632" s="95">
        <v>1</v>
      </c>
      <c r="C632" s="95">
        <v>22</v>
      </c>
      <c r="D632" s="96" t="s">
        <v>399</v>
      </c>
      <c r="F632" s="98">
        <v>293.14999999999998</v>
      </c>
      <c r="G632" s="99">
        <v>0.33600000000000002</v>
      </c>
      <c r="H632" s="99">
        <v>3.7999999999999999E-2</v>
      </c>
      <c r="I632" s="99">
        <v>0</v>
      </c>
      <c r="J632" s="99">
        <v>0.16600000000000001</v>
      </c>
      <c r="K632" s="120"/>
      <c r="L632" s="120"/>
      <c r="M632" s="120"/>
      <c r="N632" s="120"/>
      <c r="O632" s="120"/>
      <c r="P632" s="120"/>
      <c r="Q632" s="120"/>
    </row>
    <row r="633" spans="1:17" x14ac:dyDescent="0.3">
      <c r="A633" s="95">
        <v>63</v>
      </c>
      <c r="B633" s="95">
        <v>1</v>
      </c>
      <c r="C633" s="95">
        <v>22</v>
      </c>
      <c r="D633" s="96" t="s">
        <v>399</v>
      </c>
      <c r="F633" s="98">
        <v>293.14999999999998</v>
      </c>
      <c r="G633" s="99">
        <v>0.33</v>
      </c>
      <c r="H633" s="99">
        <v>0.04</v>
      </c>
      <c r="I633" s="99">
        <v>0</v>
      </c>
      <c r="J633" s="99">
        <v>0.16300000000000001</v>
      </c>
      <c r="K633" s="120"/>
      <c r="L633" s="120"/>
      <c r="M633" s="120"/>
      <c r="N633" s="120"/>
      <c r="O633" s="120"/>
      <c r="P633" s="120"/>
      <c r="Q633" s="120"/>
    </row>
    <row r="634" spans="1:17" x14ac:dyDescent="0.3">
      <c r="A634" s="95">
        <v>63</v>
      </c>
      <c r="B634" s="95">
        <v>1</v>
      </c>
      <c r="C634" s="95">
        <v>22</v>
      </c>
      <c r="D634" s="96" t="s">
        <v>399</v>
      </c>
      <c r="F634" s="98">
        <v>293.14999999999998</v>
      </c>
      <c r="G634" s="99">
        <v>0.223</v>
      </c>
      <c r="H634" s="99">
        <v>6.5000000000000002E-2</v>
      </c>
      <c r="I634" s="99">
        <v>0</v>
      </c>
      <c r="J634" s="99">
        <v>0.14099999999999999</v>
      </c>
      <c r="K634" s="120"/>
      <c r="L634" s="120"/>
      <c r="M634" s="120"/>
      <c r="N634" s="120"/>
      <c r="O634" s="120"/>
      <c r="P634" s="120"/>
      <c r="Q634" s="120"/>
    </row>
    <row r="635" spans="1:17" x14ac:dyDescent="0.3">
      <c r="A635" s="95">
        <v>63</v>
      </c>
      <c r="B635" s="95">
        <v>1</v>
      </c>
      <c r="C635" s="95">
        <v>22</v>
      </c>
      <c r="D635" s="96" t="s">
        <v>399</v>
      </c>
      <c r="F635" s="98">
        <v>293.14999999999998</v>
      </c>
      <c r="G635" s="99">
        <v>0.16500000000000001</v>
      </c>
      <c r="H635" s="99">
        <v>8.3000000000000004E-2</v>
      </c>
      <c r="I635" s="99">
        <v>7.1999999999999995E-2</v>
      </c>
      <c r="J635" s="99">
        <v>0.114</v>
      </c>
      <c r="K635" s="120"/>
      <c r="L635" s="120"/>
      <c r="M635" s="120"/>
      <c r="N635" s="120"/>
      <c r="O635" s="120"/>
      <c r="P635" s="120"/>
      <c r="Q635" s="120"/>
    </row>
    <row r="636" spans="1:17" x14ac:dyDescent="0.3">
      <c r="A636" s="95">
        <v>63</v>
      </c>
      <c r="B636" s="95">
        <v>1</v>
      </c>
      <c r="C636" s="95">
        <v>22</v>
      </c>
      <c r="D636" s="96" t="s">
        <v>399</v>
      </c>
      <c r="F636" s="98">
        <v>308.14999999999998</v>
      </c>
      <c r="G636" s="99">
        <v>0.43</v>
      </c>
      <c r="H636" s="99">
        <v>0.02</v>
      </c>
      <c r="I636" s="99">
        <v>0</v>
      </c>
      <c r="J636" s="99">
        <v>0.17100000000000001</v>
      </c>
      <c r="K636" s="120"/>
      <c r="L636" s="120"/>
      <c r="M636" s="120"/>
      <c r="N636" s="120"/>
      <c r="O636" s="120"/>
      <c r="P636" s="120"/>
      <c r="Q636" s="120"/>
    </row>
    <row r="637" spans="1:17" x14ac:dyDescent="0.3">
      <c r="A637" s="95">
        <v>63</v>
      </c>
      <c r="B637" s="95">
        <v>1</v>
      </c>
      <c r="C637" s="95">
        <v>22</v>
      </c>
      <c r="D637" s="96" t="s">
        <v>399</v>
      </c>
      <c r="F637" s="98">
        <v>308.14999999999998</v>
      </c>
      <c r="G637" s="99">
        <v>0.4</v>
      </c>
      <c r="H637" s="99">
        <v>2.5000000000000001E-2</v>
      </c>
      <c r="I637" s="99">
        <v>0</v>
      </c>
      <c r="J637" s="99">
        <v>0.16</v>
      </c>
      <c r="K637" s="120"/>
      <c r="L637" s="120"/>
      <c r="M637" s="120"/>
      <c r="N637" s="120"/>
      <c r="O637" s="120"/>
      <c r="P637" s="120"/>
      <c r="Q637" s="120"/>
    </row>
    <row r="638" spans="1:17" x14ac:dyDescent="0.3">
      <c r="A638" s="95">
        <v>63</v>
      </c>
      <c r="B638" s="95">
        <v>1</v>
      </c>
      <c r="C638" s="95">
        <v>22</v>
      </c>
      <c r="D638" s="96" t="s">
        <v>399</v>
      </c>
      <c r="F638" s="98">
        <v>308.14999999999998</v>
      </c>
      <c r="G638" s="99">
        <v>0.39200000000000002</v>
      </c>
      <c r="H638" s="99">
        <v>2.5000000000000001E-2</v>
      </c>
      <c r="I638" s="99">
        <v>0</v>
      </c>
      <c r="J638" s="99">
        <v>0.157</v>
      </c>
      <c r="K638" s="120"/>
      <c r="L638" s="120"/>
      <c r="M638" s="120"/>
      <c r="N638" s="120"/>
      <c r="O638" s="120"/>
      <c r="P638" s="120"/>
      <c r="Q638" s="120"/>
    </row>
    <row r="639" spans="1:17" x14ac:dyDescent="0.3">
      <c r="A639" s="95">
        <v>63</v>
      </c>
      <c r="B639" s="95">
        <v>1</v>
      </c>
      <c r="C639" s="95">
        <v>22</v>
      </c>
      <c r="D639" s="96" t="s">
        <v>399</v>
      </c>
      <c r="F639" s="98">
        <v>308.14999999999998</v>
      </c>
      <c r="G639" s="99">
        <v>0.36199999999999999</v>
      </c>
      <c r="H639" s="99">
        <v>3.1E-2</v>
      </c>
      <c r="I639" s="99">
        <v>0</v>
      </c>
      <c r="J639" s="99">
        <v>0.15</v>
      </c>
      <c r="K639" s="120"/>
      <c r="L639" s="120"/>
      <c r="M639" s="120"/>
      <c r="N639" s="120"/>
      <c r="O639" s="120"/>
      <c r="P639" s="120"/>
      <c r="Q639" s="120"/>
    </row>
    <row r="640" spans="1:17" x14ac:dyDescent="0.3">
      <c r="A640" s="95">
        <v>63</v>
      </c>
      <c r="B640" s="95">
        <v>1</v>
      </c>
      <c r="C640" s="95">
        <v>22</v>
      </c>
      <c r="D640" s="96" t="s">
        <v>399</v>
      </c>
      <c r="F640" s="98">
        <v>308.14999999999998</v>
      </c>
      <c r="G640" s="99">
        <v>0.34599999999999997</v>
      </c>
      <c r="H640" s="99">
        <v>3.3000000000000002E-2</v>
      </c>
      <c r="I640" s="99">
        <v>0</v>
      </c>
      <c r="J640" s="99">
        <v>0.14599999999999999</v>
      </c>
      <c r="K640" s="120"/>
      <c r="L640" s="120"/>
      <c r="M640" s="120"/>
      <c r="N640" s="120"/>
      <c r="O640" s="120"/>
      <c r="P640" s="120"/>
      <c r="Q640" s="120"/>
    </row>
    <row r="641" spans="1:17" x14ac:dyDescent="0.3">
      <c r="A641" s="95">
        <v>63</v>
      </c>
      <c r="B641" s="95">
        <v>1</v>
      </c>
      <c r="C641" s="95">
        <v>22</v>
      </c>
      <c r="D641" s="96" t="s">
        <v>399</v>
      </c>
      <c r="F641" s="98">
        <v>308.14999999999998</v>
      </c>
      <c r="G641" s="99">
        <v>0.23699999999999999</v>
      </c>
      <c r="H641" s="99">
        <v>5.5E-2</v>
      </c>
      <c r="I641" s="99">
        <v>3.1E-2</v>
      </c>
      <c r="J641" s="99">
        <v>0.11799999999999999</v>
      </c>
      <c r="K641" s="120"/>
      <c r="L641" s="120"/>
      <c r="M641" s="120"/>
      <c r="N641" s="120"/>
      <c r="O641" s="120"/>
      <c r="P641" s="120"/>
      <c r="Q641" s="120"/>
    </row>
    <row r="642" spans="1:17" x14ac:dyDescent="0.3">
      <c r="A642" s="95">
        <v>63</v>
      </c>
      <c r="B642" s="95">
        <v>1</v>
      </c>
      <c r="C642" s="95">
        <v>30</v>
      </c>
      <c r="D642" s="96" t="s">
        <v>399</v>
      </c>
      <c r="F642" s="98">
        <v>293.14999999999998</v>
      </c>
      <c r="G642" s="99">
        <v>0.28699999999999998</v>
      </c>
      <c r="H642" s="99">
        <v>2.5999999999999999E-2</v>
      </c>
      <c r="I642" s="99">
        <v>0</v>
      </c>
      <c r="J642" s="99">
        <v>0.13700000000000001</v>
      </c>
      <c r="K642" s="120"/>
      <c r="L642" s="120"/>
      <c r="M642" s="120"/>
      <c r="N642" s="120"/>
      <c r="O642" s="120"/>
      <c r="P642" s="120"/>
      <c r="Q642" s="120"/>
    </row>
    <row r="643" spans="1:17" x14ac:dyDescent="0.3">
      <c r="A643" s="95">
        <v>63</v>
      </c>
      <c r="B643" s="95">
        <v>1</v>
      </c>
      <c r="C643" s="95">
        <v>30</v>
      </c>
      <c r="D643" s="96" t="s">
        <v>399</v>
      </c>
      <c r="F643" s="98">
        <v>293.14999999999998</v>
      </c>
      <c r="G643" s="99">
        <v>0.25700000000000001</v>
      </c>
      <c r="H643" s="99">
        <v>0.03</v>
      </c>
      <c r="I643" s="99">
        <v>0</v>
      </c>
      <c r="J643" s="99">
        <v>0.128</v>
      </c>
      <c r="K643" s="120"/>
      <c r="L643" s="120"/>
      <c r="M643" s="120"/>
      <c r="N643" s="120"/>
      <c r="O643" s="120"/>
      <c r="P643" s="120"/>
      <c r="Q643" s="120"/>
    </row>
    <row r="644" spans="1:17" x14ac:dyDescent="0.3">
      <c r="A644" s="95">
        <v>63</v>
      </c>
      <c r="B644" s="95">
        <v>1</v>
      </c>
      <c r="C644" s="95">
        <v>30</v>
      </c>
      <c r="D644" s="96" t="s">
        <v>399</v>
      </c>
      <c r="F644" s="98">
        <v>293.14999999999998</v>
      </c>
      <c r="G644" s="99">
        <v>0.23499999999999999</v>
      </c>
      <c r="H644" s="99">
        <v>3.6999999999999998E-2</v>
      </c>
      <c r="I644" s="99">
        <v>0</v>
      </c>
      <c r="J644" s="99">
        <v>0.121</v>
      </c>
      <c r="K644" s="120"/>
      <c r="L644" s="120"/>
      <c r="M644" s="120"/>
      <c r="N644" s="120"/>
      <c r="O644" s="120"/>
      <c r="P644" s="120"/>
      <c r="Q644" s="120"/>
    </row>
    <row r="645" spans="1:17" x14ac:dyDescent="0.3">
      <c r="A645" s="95">
        <v>63</v>
      </c>
      <c r="B645" s="95">
        <v>1</v>
      </c>
      <c r="C645" s="95">
        <v>30</v>
      </c>
      <c r="D645" s="96" t="s">
        <v>399</v>
      </c>
      <c r="F645" s="98">
        <v>293.14999999999998</v>
      </c>
      <c r="G645" s="99">
        <v>0.20599999999999999</v>
      </c>
      <c r="H645" s="99">
        <v>4.2000000000000003E-2</v>
      </c>
      <c r="I645" s="99">
        <v>0</v>
      </c>
      <c r="J645" s="99">
        <v>0.114</v>
      </c>
      <c r="K645" s="120"/>
      <c r="L645" s="120"/>
      <c r="M645" s="120"/>
      <c r="N645" s="120"/>
      <c r="O645" s="120"/>
      <c r="P645" s="120"/>
      <c r="Q645" s="120"/>
    </row>
    <row r="646" spans="1:17" x14ac:dyDescent="0.3">
      <c r="A646" s="95">
        <v>63</v>
      </c>
      <c r="B646" s="95">
        <v>1</v>
      </c>
      <c r="C646" s="95">
        <v>30</v>
      </c>
      <c r="D646" s="96" t="s">
        <v>399</v>
      </c>
      <c r="F646" s="98">
        <v>293.14999999999998</v>
      </c>
      <c r="G646" s="99">
        <v>0.186</v>
      </c>
      <c r="H646" s="99">
        <v>4.7E-2</v>
      </c>
      <c r="I646" s="99">
        <v>1.7999999999999999E-2</v>
      </c>
      <c r="J646" s="99">
        <v>0.106</v>
      </c>
      <c r="K646" s="120"/>
      <c r="L646" s="120"/>
      <c r="M646" s="120"/>
      <c r="N646" s="120"/>
      <c r="O646" s="120"/>
      <c r="P646" s="120"/>
      <c r="Q646" s="120"/>
    </row>
    <row r="647" spans="1:17" x14ac:dyDescent="0.3">
      <c r="A647" s="95">
        <v>63</v>
      </c>
      <c r="B647" s="95">
        <v>1</v>
      </c>
      <c r="C647" s="95">
        <v>30</v>
      </c>
      <c r="D647" s="96" t="s">
        <v>399</v>
      </c>
      <c r="F647" s="98">
        <v>293.14999999999998</v>
      </c>
      <c r="G647" s="99">
        <v>0.16400000000000001</v>
      </c>
      <c r="H647" s="99">
        <v>5.2999999999999999E-2</v>
      </c>
      <c r="I647" s="99">
        <v>3.3000000000000002E-2</v>
      </c>
      <c r="J647" s="99">
        <v>0.1</v>
      </c>
      <c r="K647" s="120"/>
      <c r="L647" s="120"/>
      <c r="M647" s="120"/>
      <c r="N647" s="120"/>
      <c r="O647" s="120"/>
      <c r="P647" s="120"/>
      <c r="Q647" s="120"/>
    </row>
    <row r="648" spans="1:17" x14ac:dyDescent="0.3">
      <c r="A648" s="95">
        <v>63</v>
      </c>
      <c r="B648" s="95">
        <v>1</v>
      </c>
      <c r="C648" s="95">
        <v>30</v>
      </c>
      <c r="D648" s="96" t="s">
        <v>399</v>
      </c>
      <c r="F648" s="98">
        <v>308.14999999999998</v>
      </c>
      <c r="G648" s="99">
        <v>0.32800000000000001</v>
      </c>
      <c r="H648" s="99">
        <v>2.1999999999999999E-2</v>
      </c>
      <c r="I648" s="99">
        <v>0</v>
      </c>
      <c r="J648" s="99">
        <v>0.13</v>
      </c>
      <c r="K648" s="120"/>
      <c r="L648" s="120"/>
      <c r="M648" s="120"/>
      <c r="N648" s="120"/>
      <c r="O648" s="120"/>
      <c r="P648" s="120"/>
      <c r="Q648" s="120"/>
    </row>
    <row r="649" spans="1:17" x14ac:dyDescent="0.3">
      <c r="A649" s="95">
        <v>63</v>
      </c>
      <c r="B649" s="95">
        <v>1</v>
      </c>
      <c r="C649" s="95">
        <v>30</v>
      </c>
      <c r="D649" s="96" t="s">
        <v>399</v>
      </c>
      <c r="F649" s="98">
        <v>308.14999999999998</v>
      </c>
      <c r="G649" s="99">
        <v>0.30399999999999999</v>
      </c>
      <c r="H649" s="99">
        <v>2.5000000000000001E-2</v>
      </c>
      <c r="I649" s="99">
        <v>0</v>
      </c>
      <c r="J649" s="99">
        <v>0.122</v>
      </c>
      <c r="K649" s="120"/>
      <c r="L649" s="120"/>
      <c r="M649" s="120"/>
      <c r="N649" s="120"/>
      <c r="O649" s="120"/>
      <c r="P649" s="120"/>
      <c r="Q649" s="120"/>
    </row>
    <row r="650" spans="1:17" x14ac:dyDescent="0.3">
      <c r="A650" s="95">
        <v>63</v>
      </c>
      <c r="B650" s="95">
        <v>1</v>
      </c>
      <c r="C650" s="95">
        <v>30</v>
      </c>
      <c r="D650" s="96" t="s">
        <v>399</v>
      </c>
      <c r="F650" s="98">
        <v>308.14999999999998</v>
      </c>
      <c r="G650" s="99">
        <v>0.27600000000000002</v>
      </c>
      <c r="H650" s="99">
        <v>2.9000000000000001E-2</v>
      </c>
      <c r="I650" s="99">
        <v>0</v>
      </c>
      <c r="J650" s="99">
        <v>0.114</v>
      </c>
      <c r="K650" s="120"/>
      <c r="L650" s="120"/>
      <c r="M650" s="120"/>
      <c r="N650" s="120"/>
      <c r="O650" s="120"/>
      <c r="P650" s="120"/>
      <c r="Q650" s="120"/>
    </row>
    <row r="651" spans="1:17" x14ac:dyDescent="0.3">
      <c r="A651" s="95">
        <v>63</v>
      </c>
      <c r="B651" s="95">
        <v>1</v>
      </c>
      <c r="C651" s="95">
        <v>30</v>
      </c>
      <c r="D651" s="96" t="s">
        <v>399</v>
      </c>
      <c r="F651" s="98">
        <v>308.14999999999998</v>
      </c>
      <c r="G651" s="99">
        <v>0.25800000000000001</v>
      </c>
      <c r="H651" s="99">
        <v>3.2000000000000001E-2</v>
      </c>
      <c r="I651" s="99">
        <v>0</v>
      </c>
      <c r="J651" s="99">
        <v>0.111</v>
      </c>
      <c r="K651" s="120"/>
      <c r="L651" s="120"/>
      <c r="M651" s="120"/>
      <c r="N651" s="120"/>
      <c r="O651" s="120"/>
      <c r="P651" s="120"/>
      <c r="Q651" s="120"/>
    </row>
    <row r="652" spans="1:17" x14ac:dyDescent="0.3">
      <c r="A652" s="95">
        <v>63</v>
      </c>
      <c r="B652" s="95">
        <v>1</v>
      </c>
      <c r="C652" s="95">
        <v>30</v>
      </c>
      <c r="D652" s="96" t="s">
        <v>399</v>
      </c>
      <c r="F652" s="98">
        <v>308.14999999999998</v>
      </c>
      <c r="G652" s="99">
        <v>0.25</v>
      </c>
      <c r="H652" s="99">
        <v>3.4000000000000002E-2</v>
      </c>
      <c r="I652" s="99">
        <v>0</v>
      </c>
      <c r="J652" s="99">
        <v>0.108</v>
      </c>
      <c r="K652" s="120"/>
      <c r="L652" s="120"/>
      <c r="M652" s="120"/>
      <c r="N652" s="120"/>
      <c r="O652" s="120"/>
      <c r="P652" s="120"/>
      <c r="Q652" s="120"/>
    </row>
    <row r="653" spans="1:17" x14ac:dyDescent="0.3">
      <c r="A653" s="95">
        <v>63</v>
      </c>
      <c r="B653" s="95">
        <v>1</v>
      </c>
      <c r="C653" s="95">
        <v>30</v>
      </c>
      <c r="D653" s="96" t="s">
        <v>399</v>
      </c>
      <c r="F653" s="98">
        <v>308.14999999999998</v>
      </c>
      <c r="G653" s="99">
        <v>0.23499999999999999</v>
      </c>
      <c r="H653" s="99">
        <v>3.5999999999999997E-2</v>
      </c>
      <c r="I653" s="99">
        <v>1.2E-2</v>
      </c>
      <c r="J653" s="99">
        <v>0.10299999999999999</v>
      </c>
      <c r="K653" s="120"/>
      <c r="L653" s="120"/>
      <c r="M653" s="120"/>
      <c r="N653" s="120"/>
      <c r="O653" s="120"/>
      <c r="P653" s="120"/>
      <c r="Q653" s="120"/>
    </row>
    <row r="654" spans="1:17" x14ac:dyDescent="0.3">
      <c r="A654" s="95">
        <v>63</v>
      </c>
      <c r="B654" s="95">
        <v>17</v>
      </c>
      <c r="C654" s="95">
        <v>30</v>
      </c>
      <c r="D654" s="96" t="s">
        <v>399</v>
      </c>
      <c r="F654" s="98">
        <v>293.14999999999998</v>
      </c>
      <c r="G654" s="99">
        <v>0.39500000000000002</v>
      </c>
      <c r="H654" s="99">
        <v>7.0000000000000001E-3</v>
      </c>
      <c r="I654" s="99">
        <v>0</v>
      </c>
      <c r="J654" s="99">
        <v>0.185</v>
      </c>
      <c r="K654" s="120"/>
      <c r="L654" s="120"/>
      <c r="M654" s="120"/>
      <c r="N654" s="120"/>
      <c r="O654" s="120"/>
      <c r="P654" s="120"/>
      <c r="Q654" s="120"/>
    </row>
    <row r="655" spans="1:17" x14ac:dyDescent="0.3">
      <c r="A655" s="95">
        <v>63</v>
      </c>
      <c r="B655" s="95">
        <v>17</v>
      </c>
      <c r="C655" s="95">
        <v>30</v>
      </c>
      <c r="D655" s="96" t="s">
        <v>399</v>
      </c>
      <c r="F655" s="98">
        <v>293.14999999999998</v>
      </c>
      <c r="G655" s="99">
        <v>0.35499999999999998</v>
      </c>
      <c r="H655" s="99">
        <v>1.0999999999999999E-2</v>
      </c>
      <c r="I655" s="99">
        <v>0</v>
      </c>
      <c r="J655" s="99">
        <v>0.156</v>
      </c>
      <c r="K655" s="120"/>
      <c r="L655" s="120"/>
      <c r="M655" s="120"/>
      <c r="N655" s="120"/>
      <c r="O655" s="120"/>
      <c r="P655" s="120"/>
      <c r="Q655" s="120"/>
    </row>
    <row r="656" spans="1:17" x14ac:dyDescent="0.3">
      <c r="A656" s="95">
        <v>63</v>
      </c>
      <c r="B656" s="95">
        <v>17</v>
      </c>
      <c r="C656" s="95">
        <v>30</v>
      </c>
      <c r="D656" s="96" t="s">
        <v>399</v>
      </c>
      <c r="F656" s="98">
        <v>293.14999999999998</v>
      </c>
      <c r="G656" s="99">
        <v>0.309</v>
      </c>
      <c r="H656" s="99">
        <v>1.6E-2</v>
      </c>
      <c r="I656" s="99">
        <v>0</v>
      </c>
      <c r="J656" s="99">
        <v>0.13500000000000001</v>
      </c>
      <c r="K656" s="120"/>
      <c r="L656" s="120"/>
      <c r="M656" s="120"/>
      <c r="N656" s="120"/>
      <c r="O656" s="120"/>
      <c r="P656" s="120"/>
      <c r="Q656" s="120"/>
    </row>
    <row r="657" spans="1:17" x14ac:dyDescent="0.3">
      <c r="A657" s="95">
        <v>63</v>
      </c>
      <c r="B657" s="95">
        <v>17</v>
      </c>
      <c r="C657" s="95">
        <v>30</v>
      </c>
      <c r="D657" s="96" t="s">
        <v>399</v>
      </c>
      <c r="F657" s="98">
        <v>293.14999999999998</v>
      </c>
      <c r="G657" s="99">
        <v>0.27900000000000003</v>
      </c>
      <c r="H657" s="99">
        <v>0.02</v>
      </c>
      <c r="I657" s="99">
        <v>0</v>
      </c>
      <c r="J657" s="99">
        <v>0.126</v>
      </c>
      <c r="K657" s="120"/>
      <c r="L657" s="120"/>
      <c r="M657" s="120"/>
      <c r="N657" s="120"/>
      <c r="O657" s="120"/>
      <c r="P657" s="120"/>
      <c r="Q657" s="120"/>
    </row>
    <row r="658" spans="1:17" x14ac:dyDescent="0.3">
      <c r="A658" s="95">
        <v>63</v>
      </c>
      <c r="B658" s="95">
        <v>17</v>
      </c>
      <c r="C658" s="95">
        <v>30</v>
      </c>
      <c r="D658" s="96" t="s">
        <v>399</v>
      </c>
      <c r="F658" s="98">
        <v>293.14999999999998</v>
      </c>
      <c r="G658" s="99">
        <v>0.25800000000000001</v>
      </c>
      <c r="H658" s="99">
        <v>2.4E-2</v>
      </c>
      <c r="I658" s="99">
        <v>0</v>
      </c>
      <c r="J658" s="99">
        <v>0.12</v>
      </c>
      <c r="K658" s="120"/>
      <c r="L658" s="120"/>
      <c r="M658" s="120"/>
      <c r="N658" s="120"/>
      <c r="O658" s="120"/>
      <c r="P658" s="120"/>
      <c r="Q658" s="120"/>
    </row>
    <row r="659" spans="1:17" x14ac:dyDescent="0.3">
      <c r="A659" s="95">
        <v>63</v>
      </c>
      <c r="B659" s="95">
        <v>17</v>
      </c>
      <c r="C659" s="95">
        <v>30</v>
      </c>
      <c r="D659" s="96" t="s">
        <v>399</v>
      </c>
      <c r="F659" s="98">
        <v>293.14999999999998</v>
      </c>
      <c r="G659" s="99">
        <v>0.25</v>
      </c>
      <c r="H659" s="99">
        <v>2.5000000000000001E-2</v>
      </c>
      <c r="I659" s="99">
        <v>0</v>
      </c>
      <c r="J659" s="99">
        <v>0.11700000000000001</v>
      </c>
      <c r="K659" s="120"/>
      <c r="L659" s="120"/>
      <c r="M659" s="120"/>
      <c r="N659" s="120"/>
      <c r="O659" s="120"/>
      <c r="P659" s="120"/>
      <c r="Q659" s="120"/>
    </row>
    <row r="660" spans="1:17" x14ac:dyDescent="0.3">
      <c r="A660" s="95">
        <v>63</v>
      </c>
      <c r="B660" s="95">
        <v>17</v>
      </c>
      <c r="C660" s="95">
        <v>30</v>
      </c>
      <c r="D660" s="96" t="s">
        <v>399</v>
      </c>
      <c r="F660" s="98">
        <v>293.14999999999998</v>
      </c>
      <c r="G660" s="99">
        <v>0.245</v>
      </c>
      <c r="H660" s="99">
        <v>2.5999999999999999E-2</v>
      </c>
      <c r="I660" s="99">
        <v>0</v>
      </c>
      <c r="J660" s="99">
        <v>0.11600000000000001</v>
      </c>
      <c r="K660" s="120"/>
      <c r="L660" s="120"/>
      <c r="M660" s="120"/>
      <c r="N660" s="120"/>
      <c r="O660" s="120"/>
      <c r="P660" s="120"/>
      <c r="Q660" s="120"/>
    </row>
    <row r="661" spans="1:17" x14ac:dyDescent="0.3">
      <c r="A661" s="95">
        <v>63</v>
      </c>
      <c r="B661" s="95">
        <v>17</v>
      </c>
      <c r="C661" s="95">
        <v>30</v>
      </c>
      <c r="D661" s="96" t="s">
        <v>399</v>
      </c>
      <c r="F661" s="98">
        <v>293.14999999999998</v>
      </c>
      <c r="G661" s="99">
        <v>0.115</v>
      </c>
      <c r="H661" s="99">
        <v>5.6000000000000001E-2</v>
      </c>
      <c r="I661" s="99">
        <v>3.7999999999999999E-2</v>
      </c>
      <c r="J661" s="99">
        <v>8.3000000000000004E-2</v>
      </c>
      <c r="K661" s="120"/>
      <c r="L661" s="120"/>
      <c r="M661" s="120"/>
      <c r="N661" s="120"/>
      <c r="O661" s="120"/>
      <c r="P661" s="120"/>
      <c r="Q661" s="120"/>
    </row>
    <row r="662" spans="1:17" x14ac:dyDescent="0.3">
      <c r="A662" s="95">
        <v>63</v>
      </c>
      <c r="B662" s="95">
        <v>17</v>
      </c>
      <c r="C662" s="95">
        <v>30</v>
      </c>
      <c r="D662" s="96" t="s">
        <v>399</v>
      </c>
      <c r="F662" s="98">
        <v>308.14999999999998</v>
      </c>
      <c r="G662" s="99">
        <v>0.34200000000000003</v>
      </c>
      <c r="H662" s="99">
        <v>1.2E-2</v>
      </c>
      <c r="I662" s="99">
        <v>0</v>
      </c>
      <c r="J662" s="99">
        <v>0.127</v>
      </c>
      <c r="K662" s="120"/>
      <c r="L662" s="120"/>
      <c r="M662" s="120"/>
      <c r="N662" s="120"/>
      <c r="O662" s="120"/>
      <c r="P662" s="120"/>
      <c r="Q662" s="120"/>
    </row>
    <row r="663" spans="1:17" x14ac:dyDescent="0.3">
      <c r="A663" s="95">
        <v>63</v>
      </c>
      <c r="B663" s="95">
        <v>17</v>
      </c>
      <c r="C663" s="95">
        <v>30</v>
      </c>
      <c r="D663" s="96" t="s">
        <v>399</v>
      </c>
      <c r="F663" s="98">
        <v>308.14999999999998</v>
      </c>
      <c r="G663" s="99">
        <v>0.32900000000000001</v>
      </c>
      <c r="H663" s="99">
        <v>1.4E-2</v>
      </c>
      <c r="I663" s="99">
        <v>0</v>
      </c>
      <c r="J663" s="99">
        <v>0.123</v>
      </c>
      <c r="K663" s="120"/>
      <c r="L663" s="120"/>
      <c r="M663" s="120"/>
      <c r="N663" s="120"/>
      <c r="O663" s="120"/>
      <c r="P663" s="120"/>
      <c r="Q663" s="120"/>
    </row>
    <row r="664" spans="1:17" x14ac:dyDescent="0.3">
      <c r="A664" s="95">
        <v>63</v>
      </c>
      <c r="B664" s="95">
        <v>17</v>
      </c>
      <c r="C664" s="95">
        <v>30</v>
      </c>
      <c r="D664" s="96" t="s">
        <v>399</v>
      </c>
      <c r="F664" s="98">
        <v>308.14999999999998</v>
      </c>
      <c r="G664" s="99">
        <v>0.29599999999999999</v>
      </c>
      <c r="H664" s="99">
        <v>1.7999999999999999E-2</v>
      </c>
      <c r="I664" s="99">
        <v>0</v>
      </c>
      <c r="J664" s="99">
        <v>0.112</v>
      </c>
      <c r="K664" s="120"/>
      <c r="L664" s="120"/>
      <c r="M664" s="120"/>
      <c r="N664" s="120"/>
      <c r="O664" s="120"/>
      <c r="P664" s="120"/>
      <c r="Q664" s="120"/>
    </row>
    <row r="665" spans="1:17" x14ac:dyDescent="0.3">
      <c r="A665" s="95">
        <v>63</v>
      </c>
      <c r="B665" s="95">
        <v>17</v>
      </c>
      <c r="C665" s="95">
        <v>30</v>
      </c>
      <c r="D665" s="96" t="s">
        <v>399</v>
      </c>
      <c r="F665" s="98">
        <v>308.14999999999998</v>
      </c>
      <c r="G665" s="99">
        <v>0.28599999999999998</v>
      </c>
      <c r="H665" s="99">
        <v>1.9E-2</v>
      </c>
      <c r="I665" s="99">
        <v>0</v>
      </c>
      <c r="J665" s="99">
        <v>0.109</v>
      </c>
      <c r="K665" s="120"/>
      <c r="L665" s="120"/>
      <c r="M665" s="120"/>
      <c r="N665" s="120"/>
      <c r="O665" s="120"/>
      <c r="P665" s="120"/>
      <c r="Q665" s="120"/>
    </row>
    <row r="666" spans="1:17" x14ac:dyDescent="0.3">
      <c r="A666" s="95">
        <v>63</v>
      </c>
      <c r="B666" s="95">
        <v>17</v>
      </c>
      <c r="C666" s="95">
        <v>30</v>
      </c>
      <c r="D666" s="96" t="s">
        <v>399</v>
      </c>
      <c r="F666" s="98">
        <v>308.14999999999998</v>
      </c>
      <c r="G666" s="99">
        <v>0.125</v>
      </c>
      <c r="H666" s="99">
        <v>3.7999999999999999E-2</v>
      </c>
      <c r="I666" s="99">
        <v>0</v>
      </c>
      <c r="J666" s="99">
        <v>8.3000000000000004E-2</v>
      </c>
      <c r="K666" s="120"/>
      <c r="L666" s="120"/>
      <c r="M666" s="120"/>
      <c r="N666" s="120"/>
      <c r="O666" s="120"/>
      <c r="P666" s="120"/>
      <c r="Q666" s="120"/>
    </row>
    <row r="667" spans="1:17" x14ac:dyDescent="0.3">
      <c r="A667" s="95">
        <v>63</v>
      </c>
      <c r="B667" s="95">
        <v>17</v>
      </c>
      <c r="C667" s="95">
        <v>30</v>
      </c>
      <c r="D667" s="96" t="s">
        <v>399</v>
      </c>
      <c r="F667" s="98">
        <v>278.14999999999998</v>
      </c>
      <c r="G667" s="99">
        <v>0.47199999999999998</v>
      </c>
      <c r="H667" s="99">
        <v>2.1000000000000001E-2</v>
      </c>
      <c r="I667" s="99">
        <v>0</v>
      </c>
      <c r="J667" s="99">
        <v>0.311</v>
      </c>
      <c r="K667" s="120"/>
      <c r="L667" s="120"/>
      <c r="M667" s="120"/>
      <c r="N667" s="120"/>
      <c r="O667" s="120"/>
      <c r="P667" s="120"/>
      <c r="Q667" s="120"/>
    </row>
    <row r="668" spans="1:17" x14ac:dyDescent="0.3">
      <c r="A668" s="95">
        <v>63</v>
      </c>
      <c r="B668" s="95">
        <v>17</v>
      </c>
      <c r="C668" s="95">
        <v>30</v>
      </c>
      <c r="D668" s="96" t="s">
        <v>399</v>
      </c>
      <c r="F668" s="98">
        <v>278.14999999999998</v>
      </c>
      <c r="G668" s="99">
        <v>0.41</v>
      </c>
      <c r="H668" s="99">
        <v>2.8000000000000001E-2</v>
      </c>
      <c r="I668" s="99">
        <v>0</v>
      </c>
      <c r="J668" s="99">
        <v>0.25900000000000001</v>
      </c>
      <c r="K668" s="120"/>
      <c r="L668" s="120"/>
      <c r="M668" s="120"/>
      <c r="N668" s="120"/>
      <c r="O668" s="120"/>
      <c r="P668" s="120"/>
      <c r="Q668" s="120"/>
    </row>
    <row r="669" spans="1:17" x14ac:dyDescent="0.3">
      <c r="A669" s="95">
        <v>63</v>
      </c>
      <c r="B669" s="95">
        <v>17</v>
      </c>
      <c r="C669" s="95">
        <v>30</v>
      </c>
      <c r="D669" s="96" t="s">
        <v>399</v>
      </c>
      <c r="F669" s="98">
        <v>278.14999999999998</v>
      </c>
      <c r="G669" s="99">
        <v>0.38400000000000001</v>
      </c>
      <c r="H669" s="99">
        <v>3.1E-2</v>
      </c>
      <c r="I669" s="99">
        <v>0</v>
      </c>
      <c r="J669" s="99">
        <v>0.24</v>
      </c>
      <c r="K669" s="120"/>
      <c r="L669" s="120"/>
      <c r="M669" s="120"/>
      <c r="N669" s="120"/>
      <c r="O669" s="120"/>
      <c r="P669" s="120"/>
      <c r="Q669" s="120"/>
    </row>
    <row r="670" spans="1:17" x14ac:dyDescent="0.3">
      <c r="A670" s="95">
        <v>63</v>
      </c>
      <c r="B670" s="95">
        <v>17</v>
      </c>
      <c r="C670" s="95">
        <v>30</v>
      </c>
      <c r="D670" s="96" t="s">
        <v>399</v>
      </c>
      <c r="F670" s="98">
        <v>278.14999999999998</v>
      </c>
      <c r="G670" s="99">
        <v>0.35299999999999998</v>
      </c>
      <c r="H670" s="99">
        <v>3.5000000000000003E-2</v>
      </c>
      <c r="I670" s="99">
        <v>0</v>
      </c>
      <c r="J670" s="99">
        <v>0.219</v>
      </c>
      <c r="K670" s="120"/>
      <c r="L670" s="120"/>
      <c r="M670" s="120"/>
      <c r="N670" s="120"/>
      <c r="O670" s="120"/>
      <c r="P670" s="120"/>
      <c r="Q670" s="120"/>
    </row>
    <row r="671" spans="1:17" x14ac:dyDescent="0.3">
      <c r="A671" s="95">
        <v>63</v>
      </c>
      <c r="B671" s="95">
        <v>17</v>
      </c>
      <c r="C671" s="95">
        <v>30</v>
      </c>
      <c r="D671" s="96" t="s">
        <v>399</v>
      </c>
      <c r="F671" s="98">
        <v>278.14999999999998</v>
      </c>
      <c r="G671" s="99">
        <v>0.32200000000000001</v>
      </c>
      <c r="H671" s="99">
        <v>0.04</v>
      </c>
      <c r="I671" s="99">
        <v>0</v>
      </c>
      <c r="J671" s="99">
        <v>0.2</v>
      </c>
      <c r="K671" s="120"/>
      <c r="L671" s="120"/>
      <c r="M671" s="120"/>
      <c r="N671" s="120"/>
      <c r="O671" s="120"/>
      <c r="P671" s="120"/>
      <c r="Q671" s="120"/>
    </row>
    <row r="672" spans="1:17" x14ac:dyDescent="0.3">
      <c r="A672" s="95">
        <v>63</v>
      </c>
      <c r="B672" s="95">
        <v>17</v>
      </c>
      <c r="C672" s="95">
        <v>30</v>
      </c>
      <c r="D672" s="96" t="s">
        <v>399</v>
      </c>
      <c r="F672" s="98">
        <v>278.14999999999998</v>
      </c>
      <c r="G672" s="99">
        <v>0.27600000000000002</v>
      </c>
      <c r="H672" s="99">
        <v>4.9000000000000002E-2</v>
      </c>
      <c r="I672" s="99">
        <v>0</v>
      </c>
      <c r="J672" s="99">
        <v>0.182</v>
      </c>
      <c r="K672" s="120"/>
      <c r="L672" s="120"/>
      <c r="M672" s="120"/>
      <c r="N672" s="120"/>
      <c r="O672" s="120"/>
      <c r="P672" s="120"/>
      <c r="Q672" s="120"/>
    </row>
    <row r="673" spans="1:17" x14ac:dyDescent="0.3">
      <c r="A673" s="95">
        <v>63</v>
      </c>
      <c r="B673" s="95">
        <v>17</v>
      </c>
      <c r="C673" s="95">
        <v>30</v>
      </c>
      <c r="D673" s="96" t="s">
        <v>399</v>
      </c>
      <c r="F673" s="98">
        <v>293.14999999999998</v>
      </c>
      <c r="G673" s="99">
        <v>0.54300000000000004</v>
      </c>
      <c r="H673" s="99">
        <v>1.2999999999999999E-2</v>
      </c>
      <c r="I673" s="99">
        <v>0</v>
      </c>
      <c r="J673" s="99">
        <v>0.32700000000000001</v>
      </c>
      <c r="M673" s="120"/>
      <c r="N673" s="120"/>
      <c r="O673" s="120"/>
      <c r="P673" s="120"/>
      <c r="Q673" s="120"/>
    </row>
    <row r="674" spans="1:17" x14ac:dyDescent="0.3">
      <c r="A674" s="95">
        <v>63</v>
      </c>
      <c r="B674" s="95">
        <v>17</v>
      </c>
      <c r="C674" s="95">
        <v>30</v>
      </c>
      <c r="D674" s="96" t="s">
        <v>399</v>
      </c>
      <c r="F674" s="98">
        <v>293.14999999999998</v>
      </c>
      <c r="G674" s="99">
        <v>0.47699999999999998</v>
      </c>
      <c r="H674" s="99">
        <v>1.6E-2</v>
      </c>
      <c r="I674" s="99">
        <v>0</v>
      </c>
      <c r="J674" s="99">
        <v>0.26</v>
      </c>
      <c r="M674" s="120"/>
      <c r="N674" s="120"/>
      <c r="O674" s="120"/>
      <c r="P674" s="120"/>
      <c r="Q674" s="120"/>
    </row>
    <row r="675" spans="1:17" x14ac:dyDescent="0.3">
      <c r="A675" s="95">
        <v>63</v>
      </c>
      <c r="B675" s="95">
        <v>17</v>
      </c>
      <c r="C675" s="95">
        <v>30</v>
      </c>
      <c r="D675" s="96" t="s">
        <v>399</v>
      </c>
      <c r="F675" s="98">
        <v>293.14999999999998</v>
      </c>
      <c r="G675" s="99">
        <v>0.42599999999999999</v>
      </c>
      <c r="H675" s="99">
        <v>2.1999999999999999E-2</v>
      </c>
      <c r="I675" s="99">
        <v>0</v>
      </c>
      <c r="J675" s="99">
        <v>0.22700000000000001</v>
      </c>
      <c r="M675" s="120"/>
      <c r="N675" s="120"/>
      <c r="O675" s="120"/>
      <c r="P675" s="120"/>
      <c r="Q675" s="120"/>
    </row>
    <row r="676" spans="1:17" x14ac:dyDescent="0.3">
      <c r="A676" s="95">
        <v>63</v>
      </c>
      <c r="B676" s="95">
        <v>17</v>
      </c>
      <c r="C676" s="95">
        <v>30</v>
      </c>
      <c r="D676" s="96" t="s">
        <v>399</v>
      </c>
      <c r="F676" s="98">
        <v>293.14999999999998</v>
      </c>
      <c r="G676" s="99">
        <v>0.38900000000000001</v>
      </c>
      <c r="H676" s="99">
        <v>2.8000000000000001E-2</v>
      </c>
      <c r="I676" s="99">
        <v>0</v>
      </c>
      <c r="J676" s="99">
        <v>0.20499999999999999</v>
      </c>
      <c r="M676" s="120"/>
      <c r="N676" s="120"/>
      <c r="O676" s="120"/>
      <c r="P676" s="120"/>
      <c r="Q676" s="120"/>
    </row>
    <row r="677" spans="1:17" x14ac:dyDescent="0.3">
      <c r="A677" s="95">
        <v>63</v>
      </c>
      <c r="B677" s="95">
        <v>17</v>
      </c>
      <c r="C677" s="95">
        <v>30</v>
      </c>
      <c r="D677" s="96" t="s">
        <v>399</v>
      </c>
      <c r="F677" s="98">
        <v>293.14999999999998</v>
      </c>
      <c r="G677" s="99">
        <v>0.35699999999999998</v>
      </c>
      <c r="H677" s="99">
        <v>3.2000000000000001E-2</v>
      </c>
      <c r="I677" s="99">
        <v>0</v>
      </c>
      <c r="J677" s="99">
        <v>0.19</v>
      </c>
      <c r="M677" s="120"/>
      <c r="N677" s="120"/>
      <c r="O677" s="120"/>
      <c r="P677" s="120"/>
      <c r="Q677" s="120"/>
    </row>
    <row r="678" spans="1:17" x14ac:dyDescent="0.3">
      <c r="A678" s="95">
        <v>63</v>
      </c>
      <c r="B678" s="95">
        <v>17</v>
      </c>
      <c r="C678" s="95">
        <v>30</v>
      </c>
      <c r="D678" s="96" t="s">
        <v>399</v>
      </c>
      <c r="F678" s="98">
        <v>293.14999999999998</v>
      </c>
      <c r="G678" s="99">
        <v>0.32100000000000001</v>
      </c>
      <c r="H678" s="99">
        <v>3.9E-2</v>
      </c>
      <c r="I678" s="99">
        <v>0</v>
      </c>
      <c r="J678" s="99">
        <v>0.17599999999999999</v>
      </c>
      <c r="M678" s="120"/>
      <c r="N678" s="120"/>
      <c r="O678" s="120"/>
      <c r="P678" s="120"/>
      <c r="Q678" s="120"/>
    </row>
    <row r="679" spans="1:17" x14ac:dyDescent="0.3">
      <c r="A679" s="95">
        <v>63</v>
      </c>
      <c r="B679" s="95">
        <v>17</v>
      </c>
      <c r="C679" s="95">
        <v>30</v>
      </c>
      <c r="D679" s="96" t="s">
        <v>399</v>
      </c>
      <c r="F679" s="98">
        <v>308.14999999999998</v>
      </c>
      <c r="G679" s="99">
        <v>0.56699999999999995</v>
      </c>
      <c r="H679" s="99">
        <v>1.2E-2</v>
      </c>
      <c r="I679" s="99">
        <v>0</v>
      </c>
      <c r="J679" s="99">
        <v>0.32</v>
      </c>
      <c r="M679" s="120"/>
      <c r="N679" s="120"/>
      <c r="O679" s="120"/>
      <c r="P679" s="120"/>
      <c r="Q679" s="120"/>
    </row>
    <row r="680" spans="1:17" x14ac:dyDescent="0.3">
      <c r="A680" s="95">
        <v>63</v>
      </c>
      <c r="B680" s="95">
        <v>17</v>
      </c>
      <c r="C680" s="95">
        <v>30</v>
      </c>
      <c r="D680" s="96" t="s">
        <v>399</v>
      </c>
      <c r="F680" s="98">
        <v>308.14999999999998</v>
      </c>
      <c r="G680" s="99">
        <v>0.51900000000000002</v>
      </c>
      <c r="H680" s="99">
        <v>1.2E-2</v>
      </c>
      <c r="I680" s="99">
        <v>0</v>
      </c>
      <c r="J680" s="99">
        <v>0.25900000000000001</v>
      </c>
      <c r="M680" s="120"/>
      <c r="N680" s="120"/>
      <c r="O680" s="120"/>
      <c r="P680" s="120"/>
      <c r="Q680" s="120"/>
    </row>
    <row r="681" spans="1:17" x14ac:dyDescent="0.3">
      <c r="A681" s="95">
        <v>63</v>
      </c>
      <c r="B681" s="95">
        <v>17</v>
      </c>
      <c r="C681" s="95">
        <v>30</v>
      </c>
      <c r="D681" s="96" t="s">
        <v>399</v>
      </c>
      <c r="F681" s="98">
        <v>308.14999999999998</v>
      </c>
      <c r="G681" s="99">
        <v>0.47</v>
      </c>
      <c r="H681" s="99">
        <v>1.6E-2</v>
      </c>
      <c r="I681" s="99">
        <v>0</v>
      </c>
      <c r="J681" s="99">
        <v>0.23400000000000001</v>
      </c>
      <c r="M681" s="120"/>
      <c r="N681" s="120"/>
      <c r="O681" s="120"/>
      <c r="P681" s="120"/>
      <c r="Q681" s="120"/>
    </row>
    <row r="682" spans="1:17" x14ac:dyDescent="0.3">
      <c r="A682" s="95">
        <v>63</v>
      </c>
      <c r="B682" s="95">
        <v>17</v>
      </c>
      <c r="C682" s="95">
        <v>30</v>
      </c>
      <c r="D682" s="96" t="s">
        <v>399</v>
      </c>
      <c r="F682" s="98">
        <v>308.14999999999998</v>
      </c>
      <c r="G682" s="99">
        <v>0.439</v>
      </c>
      <c r="H682" s="99">
        <v>2.3E-2</v>
      </c>
      <c r="I682" s="99">
        <v>0</v>
      </c>
      <c r="J682" s="99">
        <v>0.21</v>
      </c>
      <c r="M682" s="120"/>
      <c r="N682" s="120"/>
      <c r="O682" s="120"/>
      <c r="P682" s="120"/>
      <c r="Q682" s="120"/>
    </row>
    <row r="683" spans="1:17" x14ac:dyDescent="0.3">
      <c r="A683" s="95">
        <v>63</v>
      </c>
      <c r="B683" s="95">
        <v>17</v>
      </c>
      <c r="C683" s="95">
        <v>30</v>
      </c>
      <c r="D683" s="96" t="s">
        <v>399</v>
      </c>
      <c r="F683" s="98">
        <v>308.14999999999998</v>
      </c>
      <c r="G683" s="99">
        <v>0.41799999999999998</v>
      </c>
      <c r="H683" s="99">
        <v>2.4E-2</v>
      </c>
      <c r="I683" s="99">
        <v>0</v>
      </c>
      <c r="J683" s="99">
        <v>0.19600000000000001</v>
      </c>
      <c r="M683" s="120"/>
      <c r="N683" s="120"/>
      <c r="O683" s="120"/>
      <c r="P683" s="120"/>
      <c r="Q683" s="120"/>
    </row>
    <row r="684" spans="1:17" x14ac:dyDescent="0.3">
      <c r="A684" s="95">
        <v>63</v>
      </c>
      <c r="B684" s="95">
        <v>17</v>
      </c>
      <c r="C684" s="95">
        <v>30</v>
      </c>
      <c r="D684" s="96" t="s">
        <v>399</v>
      </c>
      <c r="F684" s="98">
        <v>308.14999999999998</v>
      </c>
      <c r="G684" s="99">
        <v>0.376</v>
      </c>
      <c r="H684" s="99">
        <v>2.9000000000000001E-2</v>
      </c>
      <c r="I684" s="99">
        <v>0</v>
      </c>
      <c r="J684" s="99">
        <v>0.17100000000000001</v>
      </c>
      <c r="M684" s="120"/>
      <c r="N684" s="120"/>
      <c r="O684" s="120"/>
      <c r="P684" s="120"/>
      <c r="Q684" s="120"/>
    </row>
    <row r="685" spans="1:17" x14ac:dyDescent="0.3">
      <c r="A685" s="95">
        <v>63</v>
      </c>
      <c r="B685" s="95">
        <v>17</v>
      </c>
      <c r="C685" s="95">
        <v>30</v>
      </c>
      <c r="D685" s="96" t="s">
        <v>399</v>
      </c>
      <c r="F685" s="98">
        <v>308.14999999999998</v>
      </c>
      <c r="G685" s="99">
        <v>0.34899999999999998</v>
      </c>
      <c r="H685" s="99">
        <v>3.5000000000000003E-2</v>
      </c>
      <c r="I685" s="99">
        <v>0</v>
      </c>
      <c r="J685" s="99">
        <v>0.17</v>
      </c>
      <c r="M685" s="120"/>
      <c r="N685" s="120"/>
      <c r="O685" s="120"/>
      <c r="P685" s="120"/>
      <c r="Q685" s="120"/>
    </row>
    <row r="686" spans="1:17" x14ac:dyDescent="0.3">
      <c r="A686" s="95">
        <v>64</v>
      </c>
      <c r="B686" s="95">
        <v>19</v>
      </c>
      <c r="C686" s="95">
        <v>22</v>
      </c>
      <c r="D686" s="96" t="s">
        <v>399</v>
      </c>
      <c r="F686" s="98">
        <v>278.14999999999998</v>
      </c>
      <c r="G686" s="99">
        <v>22.178888534638574</v>
      </c>
      <c r="H686" s="99">
        <v>6.5854202414113283</v>
      </c>
      <c r="I686" s="99">
        <v>3.9110509341204636</v>
      </c>
      <c r="J686" s="99">
        <v>15.46374554910982</v>
      </c>
      <c r="K686" s="99">
        <v>16.022764773465205</v>
      </c>
      <c r="L686" s="99">
        <v>10.009046705629652</v>
      </c>
      <c r="M686" s="120"/>
      <c r="N686" s="120"/>
      <c r="O686" s="120"/>
      <c r="P686" s="120"/>
      <c r="Q686" s="120"/>
    </row>
    <row r="687" spans="1:17" x14ac:dyDescent="0.3">
      <c r="A687" s="95">
        <v>64</v>
      </c>
      <c r="B687" s="95">
        <v>19</v>
      </c>
      <c r="C687" s="95">
        <v>22</v>
      </c>
      <c r="D687" s="96" t="s">
        <v>399</v>
      </c>
      <c r="F687" s="98">
        <v>278.14999999999998</v>
      </c>
      <c r="G687" s="99">
        <v>26.57646232853854</v>
      </c>
      <c r="H687" s="99">
        <v>4.6110376714620278</v>
      </c>
      <c r="I687" s="99">
        <v>2.7667903507952785</v>
      </c>
      <c r="J687" s="99">
        <v>16.309244297905355</v>
      </c>
      <c r="K687" s="99">
        <v>15.981032557581093</v>
      </c>
      <c r="L687" s="99">
        <v>12.009587977507854</v>
      </c>
      <c r="M687" s="120"/>
      <c r="N687" s="120"/>
      <c r="O687" s="120"/>
      <c r="P687" s="120"/>
      <c r="Q687" s="120"/>
    </row>
    <row r="688" spans="1:17" x14ac:dyDescent="0.3">
      <c r="A688" s="95">
        <v>64</v>
      </c>
      <c r="B688" s="95">
        <v>19</v>
      </c>
      <c r="C688" s="95">
        <v>22</v>
      </c>
      <c r="D688" s="96" t="s">
        <v>399</v>
      </c>
      <c r="F688" s="98">
        <v>278.14999999999998</v>
      </c>
      <c r="G688" s="99">
        <v>29.32</v>
      </c>
      <c r="H688" s="99">
        <v>5.503285869565218</v>
      </c>
      <c r="I688" s="99">
        <v>0.47000000000000003</v>
      </c>
      <c r="J688" s="99">
        <v>24.97</v>
      </c>
      <c r="K688" s="99">
        <v>9.9977301031134242</v>
      </c>
      <c r="L688" s="99">
        <v>17.972899389328255</v>
      </c>
      <c r="M688" s="120"/>
      <c r="N688" s="120"/>
      <c r="O688" s="120"/>
      <c r="P688" s="120"/>
      <c r="Q688" s="120"/>
    </row>
    <row r="689" spans="1:17" x14ac:dyDescent="0.3">
      <c r="A689" s="95">
        <v>64</v>
      </c>
      <c r="B689" s="95">
        <v>19</v>
      </c>
      <c r="C689" s="95">
        <v>22</v>
      </c>
      <c r="D689" s="96" t="s">
        <v>399</v>
      </c>
      <c r="F689" s="98">
        <v>278.14999999999998</v>
      </c>
      <c r="G689" s="99">
        <v>28.159899550869238</v>
      </c>
      <c r="H689" s="99">
        <v>4.2749611858786807</v>
      </c>
      <c r="I689" s="99">
        <v>3.8022938169319787</v>
      </c>
      <c r="J689" s="99">
        <v>17.738337242472262</v>
      </c>
      <c r="K689" s="99">
        <v>17.992673346693387</v>
      </c>
      <c r="L689" s="99">
        <v>12.00227865731463</v>
      </c>
      <c r="M689" s="120"/>
      <c r="N689" s="120"/>
      <c r="O689" s="120"/>
      <c r="P689" s="120"/>
      <c r="Q689" s="120"/>
    </row>
    <row r="690" spans="1:17" x14ac:dyDescent="0.3">
      <c r="A690" s="95">
        <v>64</v>
      </c>
      <c r="B690" s="95">
        <v>19</v>
      </c>
      <c r="C690" s="95">
        <v>22</v>
      </c>
      <c r="D690" s="96" t="s">
        <v>399</v>
      </c>
      <c r="F690" s="98">
        <f>273.15+25</f>
        <v>298.14999999999998</v>
      </c>
      <c r="G690" s="99">
        <v>46.829528855099703</v>
      </c>
      <c r="H690" s="99">
        <v>1.966189253731343</v>
      </c>
      <c r="I690" s="99">
        <v>4.2071275337837166</v>
      </c>
      <c r="J690" s="99">
        <v>23.326656250000003</v>
      </c>
      <c r="K690" s="99">
        <v>20.985777333999</v>
      </c>
      <c r="L690" s="99">
        <v>16.006238642036944</v>
      </c>
      <c r="M690" s="120"/>
      <c r="N690" s="120"/>
      <c r="O690" s="120"/>
      <c r="P690" s="120"/>
      <c r="Q690" s="120"/>
    </row>
    <row r="691" spans="1:17" x14ac:dyDescent="0.3">
      <c r="A691" s="95">
        <v>64</v>
      </c>
      <c r="B691" s="95">
        <v>19</v>
      </c>
      <c r="C691" s="95">
        <v>22</v>
      </c>
      <c r="D691" s="96" t="s">
        <v>399</v>
      </c>
      <c r="F691" s="98">
        <f>273.15+25</f>
        <v>298.14999999999998</v>
      </c>
      <c r="G691" s="99">
        <v>31.484803389495418</v>
      </c>
      <c r="H691" s="99">
        <v>4.6892673267326668</v>
      </c>
      <c r="I691" s="99">
        <v>2.4892726852950409</v>
      </c>
      <c r="J691" s="99">
        <v>18.669638640429334</v>
      </c>
      <c r="K691" s="99">
        <v>15.032897047086987</v>
      </c>
      <c r="L691" s="99">
        <v>12.991648044692738</v>
      </c>
      <c r="M691" s="120"/>
      <c r="N691" s="120"/>
      <c r="O691" s="120"/>
      <c r="P691" s="120"/>
      <c r="Q691" s="120"/>
    </row>
    <row r="692" spans="1:17" x14ac:dyDescent="0.3">
      <c r="A692" s="95">
        <v>64</v>
      </c>
      <c r="B692" s="95">
        <v>19</v>
      </c>
      <c r="C692" s="95">
        <v>22</v>
      </c>
      <c r="D692" s="96" t="s">
        <v>399</v>
      </c>
      <c r="F692" s="98">
        <f>273.15+25</f>
        <v>298.14999999999998</v>
      </c>
      <c r="G692" s="99">
        <v>24.795700621476012</v>
      </c>
      <c r="H692" s="99">
        <v>5.8819550561797742</v>
      </c>
      <c r="I692" s="99">
        <v>2.8142746171664346</v>
      </c>
      <c r="J692" s="99">
        <v>16.583422459893043</v>
      </c>
      <c r="K692" s="99">
        <v>13.047836734693878</v>
      </c>
      <c r="L692" s="99">
        <v>11.982751617720259</v>
      </c>
      <c r="M692" s="120"/>
      <c r="N692" s="120"/>
      <c r="O692" s="120"/>
      <c r="P692" s="120"/>
      <c r="Q692" s="120"/>
    </row>
    <row r="693" spans="1:17" x14ac:dyDescent="0.3">
      <c r="A693" s="95">
        <v>64</v>
      </c>
      <c r="B693" s="95">
        <v>19</v>
      </c>
      <c r="C693" s="95">
        <v>22</v>
      </c>
      <c r="D693" s="96" t="s">
        <v>399</v>
      </c>
      <c r="F693" s="98">
        <f>273.15+25</f>
        <v>298.14999999999998</v>
      </c>
      <c r="G693" s="99">
        <v>40.43931807977085</v>
      </c>
      <c r="H693" s="99">
        <v>2.5986566037735845</v>
      </c>
      <c r="I693" s="99">
        <v>3.2413293888311934</v>
      </c>
      <c r="J693" s="99">
        <v>21.564202158273378</v>
      </c>
      <c r="K693" s="99">
        <v>16.994112588741125</v>
      </c>
      <c r="L693" s="99">
        <v>15.018113188681131</v>
      </c>
      <c r="M693" s="120"/>
      <c r="N693" s="120"/>
      <c r="O693" s="120"/>
      <c r="P693" s="120"/>
      <c r="Q693" s="120"/>
    </row>
    <row r="694" spans="1:17" x14ac:dyDescent="0.3">
      <c r="A694" s="95">
        <v>64</v>
      </c>
      <c r="B694" s="95">
        <v>19</v>
      </c>
      <c r="C694" s="95">
        <v>22</v>
      </c>
      <c r="D694" s="96" t="s">
        <v>399</v>
      </c>
      <c r="F694" s="98">
        <f>273.15+25</f>
        <v>298.14999999999998</v>
      </c>
      <c r="G694" s="99">
        <v>52.887347678914523</v>
      </c>
      <c r="H694" s="99">
        <v>1.3592276635514018</v>
      </c>
      <c r="I694" s="99">
        <v>4.4360006111484829</v>
      </c>
      <c r="J694" s="99">
        <v>26.009752122241085</v>
      </c>
      <c r="K694" s="99">
        <v>24.981067970855371</v>
      </c>
      <c r="L694" s="99">
        <v>16.994603253817747</v>
      </c>
      <c r="M694" s="120"/>
      <c r="N694" s="120"/>
      <c r="O694" s="120"/>
      <c r="P694" s="120"/>
      <c r="Q694" s="120"/>
    </row>
    <row r="695" spans="1:17" x14ac:dyDescent="0.3">
      <c r="A695" s="95">
        <v>64</v>
      </c>
      <c r="B695" s="95">
        <v>1</v>
      </c>
      <c r="C695" s="95">
        <v>22</v>
      </c>
      <c r="D695" s="96" t="s">
        <v>399</v>
      </c>
      <c r="F695" s="98">
        <v>278.14999999999998</v>
      </c>
      <c r="G695" s="99">
        <v>30.036002537867489</v>
      </c>
      <c r="H695" s="99">
        <v>3.8765199306759106</v>
      </c>
      <c r="I695" s="99">
        <v>2.1180016082588682</v>
      </c>
      <c r="J695" s="99">
        <v>17.136444356173456</v>
      </c>
      <c r="K695" s="99">
        <v>25.038404839823464</v>
      </c>
      <c r="L695" s="99">
        <v>6.98763042803815</v>
      </c>
      <c r="M695" s="120"/>
      <c r="N695" s="120"/>
      <c r="O695" s="120"/>
      <c r="P695" s="120"/>
      <c r="Q695" s="120"/>
    </row>
    <row r="696" spans="1:17" x14ac:dyDescent="0.3">
      <c r="A696" s="95">
        <v>64</v>
      </c>
      <c r="B696" s="95">
        <v>1</v>
      </c>
      <c r="C696" s="95">
        <v>22</v>
      </c>
      <c r="D696" s="96" t="s">
        <v>399</v>
      </c>
      <c r="F696" s="98">
        <v>278.14999999999998</v>
      </c>
      <c r="G696" s="99">
        <v>26.507763746956403</v>
      </c>
      <c r="H696" s="99">
        <v>4.7021799314285708</v>
      </c>
      <c r="I696" s="99">
        <v>3.2106388920265183</v>
      </c>
      <c r="J696" s="99">
        <v>14.724526717557248</v>
      </c>
      <c r="K696" s="99">
        <v>15.990167923338044</v>
      </c>
      <c r="L696" s="99">
        <v>10.000732974856559</v>
      </c>
      <c r="M696" s="120"/>
      <c r="N696" s="120"/>
      <c r="O696" s="120"/>
      <c r="P696" s="120"/>
      <c r="Q696" s="120"/>
    </row>
    <row r="697" spans="1:17" x14ac:dyDescent="0.3">
      <c r="A697" s="95">
        <v>64</v>
      </c>
      <c r="B697" s="95">
        <v>1</v>
      </c>
      <c r="C697" s="95">
        <v>22</v>
      </c>
      <c r="D697" s="96" t="s">
        <v>399</v>
      </c>
      <c r="F697" s="98">
        <v>278.14999999999998</v>
      </c>
      <c r="G697" s="99">
        <v>28.430733904251106</v>
      </c>
      <c r="H697" s="99">
        <v>4.4188444444444457</v>
      </c>
      <c r="I697" s="99">
        <v>3.9641100383091876</v>
      </c>
      <c r="J697" s="99">
        <v>15.389516417910448</v>
      </c>
      <c r="K697" s="99">
        <v>18.049974300770977</v>
      </c>
      <c r="L697" s="99">
        <v>9.9713963581092582</v>
      </c>
      <c r="M697" s="120"/>
      <c r="N697" s="120"/>
      <c r="O697" s="120"/>
      <c r="P697" s="120"/>
      <c r="Q697" s="120"/>
    </row>
    <row r="698" spans="1:17" x14ac:dyDescent="0.3">
      <c r="A698" s="95">
        <v>64</v>
      </c>
      <c r="B698" s="95">
        <v>1</v>
      </c>
      <c r="C698" s="95">
        <v>22</v>
      </c>
      <c r="D698" s="96" t="s">
        <v>399</v>
      </c>
      <c r="F698" s="98">
        <v>278.14999999999998</v>
      </c>
      <c r="G698" s="99">
        <v>35.927010916204708</v>
      </c>
      <c r="H698" s="99">
        <v>3.1783835932986713</v>
      </c>
      <c r="I698" s="99">
        <v>2.84156184499364</v>
      </c>
      <c r="J698" s="99">
        <v>19.326105003523601</v>
      </c>
      <c r="K698" s="99">
        <v>15.010139181695562</v>
      </c>
      <c r="L698" s="99">
        <v>14.98589498925913</v>
      </c>
      <c r="M698" s="120"/>
      <c r="N698" s="120"/>
      <c r="O698" s="120"/>
      <c r="P698" s="120"/>
      <c r="Q698" s="120"/>
    </row>
    <row r="699" spans="1:17" x14ac:dyDescent="0.3">
      <c r="A699" s="95">
        <v>64</v>
      </c>
      <c r="B699" s="95">
        <v>1</v>
      </c>
      <c r="C699" s="95">
        <v>22</v>
      </c>
      <c r="D699" s="96" t="s">
        <v>399</v>
      </c>
      <c r="F699" s="98">
        <f>273.15+25</f>
        <v>298.14999999999998</v>
      </c>
      <c r="G699" s="99">
        <v>32.739270971956181</v>
      </c>
      <c r="H699" s="99">
        <v>3.6666880597014915</v>
      </c>
      <c r="I699" s="99">
        <v>1.3484357402596236</v>
      </c>
      <c r="J699" s="99">
        <v>16.687278545454543</v>
      </c>
      <c r="K699" s="99">
        <v>13.051493862887936</v>
      </c>
      <c r="L699" s="99">
        <v>12.988558028140904</v>
      </c>
      <c r="M699" s="120"/>
      <c r="N699" s="120"/>
      <c r="O699" s="120"/>
      <c r="P699" s="120"/>
      <c r="Q699" s="120"/>
    </row>
    <row r="700" spans="1:17" x14ac:dyDescent="0.3">
      <c r="A700" s="95">
        <v>64</v>
      </c>
      <c r="B700" s="95">
        <v>1</v>
      </c>
      <c r="C700" s="95">
        <v>22</v>
      </c>
      <c r="D700" s="96" t="s">
        <v>399</v>
      </c>
      <c r="F700" s="98">
        <f>273.15+25</f>
        <v>298.14999999999998</v>
      </c>
      <c r="G700" s="99">
        <v>43.404371494441008</v>
      </c>
      <c r="H700" s="99">
        <v>1.9227313092979128</v>
      </c>
      <c r="I700" s="99">
        <v>2.110404266829391</v>
      </c>
      <c r="J700" s="99">
        <v>22.142671304347829</v>
      </c>
      <c r="K700" s="99">
        <v>20.009766606822264</v>
      </c>
      <c r="L700" s="99">
        <v>14.980665270297228</v>
      </c>
      <c r="M700" s="120"/>
      <c r="N700" s="120"/>
      <c r="O700" s="120"/>
      <c r="P700" s="120"/>
      <c r="Q700" s="120"/>
    </row>
    <row r="701" spans="1:17" x14ac:dyDescent="0.3">
      <c r="A701" s="95">
        <v>64</v>
      </c>
      <c r="B701" s="95">
        <v>1</v>
      </c>
      <c r="C701" s="95">
        <v>22</v>
      </c>
      <c r="D701" s="96" t="s">
        <v>399</v>
      </c>
      <c r="F701" s="98">
        <f>273.15+25</f>
        <v>298.14999999999998</v>
      </c>
      <c r="G701" s="99">
        <v>25.896425994563533</v>
      </c>
      <c r="H701" s="99">
        <v>4.3383157894736835</v>
      </c>
      <c r="I701" s="99">
        <v>0.90768813115685854</v>
      </c>
      <c r="J701" s="99">
        <v>14.420105035971224</v>
      </c>
      <c r="K701" s="99">
        <v>10.006442565887621</v>
      </c>
      <c r="L701" s="99">
        <v>11.943011437095972</v>
      </c>
      <c r="M701" s="120"/>
      <c r="N701" s="120"/>
      <c r="O701" s="120"/>
      <c r="P701" s="120"/>
      <c r="Q701" s="120"/>
    </row>
    <row r="702" spans="1:17" x14ac:dyDescent="0.3">
      <c r="A702" s="95">
        <v>64</v>
      </c>
      <c r="B702" s="95">
        <v>1</v>
      </c>
      <c r="C702" s="95">
        <v>22</v>
      </c>
      <c r="D702" s="96" t="s">
        <v>399</v>
      </c>
      <c r="F702" s="98">
        <f>273.15+25</f>
        <v>298.14999999999998</v>
      </c>
      <c r="G702" s="99">
        <v>40.609136697934851</v>
      </c>
      <c r="H702" s="99">
        <v>2.3145132089552236</v>
      </c>
      <c r="I702" s="99">
        <v>1.425033258116615</v>
      </c>
      <c r="J702" s="99">
        <v>19.909470692717584</v>
      </c>
      <c r="K702" s="99">
        <v>15.021398203592817</v>
      </c>
      <c r="L702" s="99">
        <v>15.000105788423154</v>
      </c>
      <c r="M702" s="120"/>
      <c r="N702" s="120"/>
      <c r="O702" s="120"/>
      <c r="P702" s="120"/>
      <c r="Q702" s="120"/>
    </row>
    <row r="703" spans="1:17" x14ac:dyDescent="0.3">
      <c r="A703" s="95">
        <v>64</v>
      </c>
      <c r="B703" s="95">
        <v>1</v>
      </c>
      <c r="C703" s="95">
        <v>22</v>
      </c>
      <c r="D703" s="96" t="s">
        <v>399</v>
      </c>
      <c r="F703" s="98">
        <f>273.15+25</f>
        <v>298.14999999999998</v>
      </c>
      <c r="G703" s="99">
        <v>19.581954523550891</v>
      </c>
      <c r="H703" s="99">
        <v>6.044249715370019</v>
      </c>
      <c r="I703" s="99">
        <v>1.326345980292265</v>
      </c>
      <c r="J703" s="99">
        <v>12.618608148148148</v>
      </c>
      <c r="K703" s="99">
        <v>8.9635491606714641</v>
      </c>
      <c r="L703" s="99">
        <v>10.996261990407675</v>
      </c>
      <c r="M703" s="120"/>
      <c r="N703" s="120"/>
      <c r="O703" s="120"/>
      <c r="P703" s="120"/>
      <c r="Q703" s="120"/>
    </row>
    <row r="704" spans="1:17" x14ac:dyDescent="0.3">
      <c r="A704" s="95">
        <v>64</v>
      </c>
      <c r="B704" s="95">
        <v>29</v>
      </c>
      <c r="C704" s="95">
        <v>22</v>
      </c>
      <c r="D704" s="96" t="s">
        <v>399</v>
      </c>
      <c r="F704" s="98">
        <v>278.14999999999998</v>
      </c>
      <c r="G704" s="99">
        <v>38.031959315610465</v>
      </c>
      <c r="H704" s="99">
        <v>2.8552152263374486</v>
      </c>
      <c r="I704" s="99">
        <v>1.4389092665055725</v>
      </c>
      <c r="J704" s="99">
        <v>27.977900338983051</v>
      </c>
      <c r="K704" s="99">
        <v>19.597506910278025</v>
      </c>
      <c r="L704" s="99">
        <v>13.459838003064393</v>
      </c>
      <c r="M704" s="120"/>
      <c r="N704" s="120"/>
      <c r="O704" s="120"/>
      <c r="P704" s="120"/>
      <c r="Q704" s="120"/>
    </row>
    <row r="705" spans="1:17" x14ac:dyDescent="0.3">
      <c r="A705" s="95">
        <v>64</v>
      </c>
      <c r="B705" s="95">
        <v>29</v>
      </c>
      <c r="C705" s="95">
        <v>22</v>
      </c>
      <c r="D705" s="96" t="s">
        <v>399</v>
      </c>
      <c r="F705" s="98">
        <v>278.14999999999998</v>
      </c>
      <c r="G705" s="99">
        <v>35.867130889292753</v>
      </c>
      <c r="H705" s="99">
        <v>2.290763847549909</v>
      </c>
      <c r="I705" s="99">
        <v>0</v>
      </c>
      <c r="J705" s="99">
        <v>21.530090909090909</v>
      </c>
      <c r="K705" s="99">
        <v>16.274248209786169</v>
      </c>
      <c r="L705" s="99">
        <v>9.9904832332407079</v>
      </c>
      <c r="M705" s="120"/>
      <c r="N705" s="120"/>
      <c r="O705" s="120"/>
      <c r="P705" s="120"/>
      <c r="Q705" s="120"/>
    </row>
    <row r="706" spans="1:17" x14ac:dyDescent="0.3">
      <c r="A706" s="95">
        <v>64</v>
      </c>
      <c r="B706" s="95">
        <v>29</v>
      </c>
      <c r="C706" s="95">
        <v>22</v>
      </c>
      <c r="D706" s="96" t="s">
        <v>399</v>
      </c>
      <c r="F706" s="98">
        <v>278.14999999999998</v>
      </c>
      <c r="G706" s="99">
        <v>27.259397773803627</v>
      </c>
      <c r="H706" s="99">
        <v>3.6839984526112182</v>
      </c>
      <c r="I706" s="99">
        <v>0.23509446654592647</v>
      </c>
      <c r="J706" s="99">
        <v>18.028919999999996</v>
      </c>
      <c r="K706" s="99">
        <v>10.193083197389887</v>
      </c>
      <c r="L706" s="99">
        <v>12.945564795289064</v>
      </c>
      <c r="M706" s="120"/>
      <c r="N706" s="120"/>
      <c r="O706" s="120"/>
      <c r="P706" s="120"/>
      <c r="Q706" s="120"/>
    </row>
    <row r="707" spans="1:17" x14ac:dyDescent="0.3">
      <c r="A707" s="95">
        <v>64</v>
      </c>
      <c r="B707" s="95">
        <v>29</v>
      </c>
      <c r="C707" s="95">
        <v>22</v>
      </c>
      <c r="D707" s="96" t="s">
        <v>399</v>
      </c>
      <c r="F707" s="98">
        <v>278.14999999999998</v>
      </c>
      <c r="G707" s="99">
        <v>18.908372186355216</v>
      </c>
      <c r="H707" s="99">
        <v>5.2393550863723606</v>
      </c>
      <c r="I707" s="99">
        <v>0.18115336933268725</v>
      </c>
      <c r="J707" s="99">
        <v>13.839273743016761</v>
      </c>
      <c r="K707" s="99">
        <v>18.251037540821521</v>
      </c>
      <c r="L707" s="99">
        <v>10.000209525521567</v>
      </c>
      <c r="M707" s="120"/>
      <c r="N707" s="120"/>
      <c r="O707" s="120"/>
      <c r="P707" s="120"/>
      <c r="Q707" s="120"/>
    </row>
    <row r="708" spans="1:17" x14ac:dyDescent="0.3">
      <c r="A708" s="95">
        <v>64</v>
      </c>
      <c r="B708" s="95">
        <v>29</v>
      </c>
      <c r="C708" s="95">
        <v>22</v>
      </c>
      <c r="D708" s="96" t="s">
        <v>399</v>
      </c>
      <c r="F708" s="98">
        <v>278.14999999999998</v>
      </c>
      <c r="G708" s="99">
        <v>34.165012711165922</v>
      </c>
      <c r="H708" s="99">
        <v>2.921890593607305</v>
      </c>
      <c r="I708" s="99">
        <v>18.214533635496181</v>
      </c>
      <c r="J708" s="99">
        <v>11.94307808524173</v>
      </c>
      <c r="K708" s="99">
        <v>2.1844022815286523</v>
      </c>
      <c r="L708" s="99">
        <v>25.343687606112049</v>
      </c>
      <c r="M708" s="120"/>
      <c r="N708" s="120"/>
      <c r="O708" s="120"/>
      <c r="P708" s="120"/>
      <c r="Q708" s="120"/>
    </row>
    <row r="709" spans="1:17" x14ac:dyDescent="0.3">
      <c r="A709" s="95">
        <v>64</v>
      </c>
      <c r="B709" s="95">
        <v>29</v>
      </c>
      <c r="C709" s="95">
        <v>22</v>
      </c>
      <c r="D709" s="96" t="s">
        <v>399</v>
      </c>
      <c r="F709" s="98">
        <f>273.15+25</f>
        <v>298.14999999999998</v>
      </c>
      <c r="G709" s="99">
        <v>39.124404171577545</v>
      </c>
      <c r="H709" s="99">
        <v>1.7627703703703705</v>
      </c>
      <c r="I709" s="99">
        <v>4.0141113004038775</v>
      </c>
      <c r="J709" s="99">
        <v>25.402698305084748</v>
      </c>
      <c r="K709" s="99">
        <v>24.384313960455358</v>
      </c>
      <c r="L709" s="99">
        <v>12.994145196724585</v>
      </c>
      <c r="M709" s="120"/>
      <c r="N709" s="120"/>
      <c r="O709" s="120"/>
      <c r="P709" s="120"/>
      <c r="Q709" s="120"/>
    </row>
    <row r="710" spans="1:17" x14ac:dyDescent="0.3">
      <c r="A710" s="95">
        <v>64</v>
      </c>
      <c r="B710" s="95">
        <v>29</v>
      </c>
      <c r="C710" s="95">
        <v>22</v>
      </c>
      <c r="D710" s="96" t="s">
        <v>399</v>
      </c>
      <c r="F710" s="98">
        <f>273.15+25</f>
        <v>298.14999999999998</v>
      </c>
      <c r="G710" s="99">
        <v>35.867130889292753</v>
      </c>
      <c r="H710" s="99">
        <v>2.290763847549909</v>
      </c>
      <c r="I710" s="99">
        <v>0</v>
      </c>
      <c r="J710" s="99">
        <v>21.530090909090909</v>
      </c>
      <c r="K710" s="99">
        <v>20.31466426858513</v>
      </c>
      <c r="L710" s="99">
        <v>12.013075539568344</v>
      </c>
      <c r="M710" s="120"/>
      <c r="N710" s="120"/>
      <c r="O710" s="120"/>
      <c r="P710" s="120"/>
      <c r="Q710" s="120"/>
    </row>
    <row r="711" spans="1:17" x14ac:dyDescent="0.3">
      <c r="A711" s="95">
        <v>64</v>
      </c>
      <c r="B711" s="95">
        <v>29</v>
      </c>
      <c r="C711" s="95">
        <v>22</v>
      </c>
      <c r="D711" s="96" t="s">
        <v>399</v>
      </c>
      <c r="F711" s="98">
        <f>273.15+25</f>
        <v>298.14999999999998</v>
      </c>
      <c r="G711" s="99">
        <v>27.259397773803627</v>
      </c>
      <c r="H711" s="99">
        <v>3.6839984526112182</v>
      </c>
      <c r="I711" s="99">
        <v>37.086948504771897</v>
      </c>
      <c r="J711" s="99">
        <v>14.980919999999998</v>
      </c>
      <c r="K711" s="99">
        <v>13.603458508134658</v>
      </c>
      <c r="L711" s="99">
        <v>11.300036836181315</v>
      </c>
      <c r="M711" s="120"/>
      <c r="N711" s="120"/>
      <c r="O711" s="120"/>
      <c r="P711" s="120"/>
      <c r="Q711" s="120"/>
    </row>
    <row r="712" spans="1:17" x14ac:dyDescent="0.3">
      <c r="A712" s="95">
        <v>64</v>
      </c>
      <c r="B712" s="95">
        <v>29</v>
      </c>
      <c r="C712" s="95">
        <v>22</v>
      </c>
      <c r="D712" s="96" t="s">
        <v>399</v>
      </c>
      <c r="F712" s="98">
        <f>273.15+25</f>
        <v>298.14999999999998</v>
      </c>
      <c r="G712" s="99">
        <v>18.908372186355216</v>
      </c>
      <c r="H712" s="99">
        <v>5.2393550863723606</v>
      </c>
      <c r="I712" s="99">
        <v>1.7137418237088586</v>
      </c>
      <c r="J712" s="99">
        <v>12.306685288640596</v>
      </c>
      <c r="K712" s="99">
        <v>10.992706257473097</v>
      </c>
      <c r="L712" s="99">
        <v>9.9864507772020747</v>
      </c>
      <c r="M712" s="120"/>
      <c r="N712" s="120"/>
      <c r="O712" s="120"/>
      <c r="P712" s="120"/>
      <c r="Q712" s="120"/>
    </row>
    <row r="713" spans="1:17" x14ac:dyDescent="0.3">
      <c r="A713" s="95">
        <v>64</v>
      </c>
      <c r="B713" s="95">
        <v>29</v>
      </c>
      <c r="C713" s="95">
        <v>22</v>
      </c>
      <c r="D713" s="96" t="s">
        <v>399</v>
      </c>
      <c r="F713" s="98">
        <f>273.15+25</f>
        <v>298.14999999999998</v>
      </c>
      <c r="G713" s="99">
        <v>48.365007040314524</v>
      </c>
      <c r="H713" s="99">
        <v>1.0941866666666666</v>
      </c>
      <c r="I713" s="99">
        <v>6.5225095769866348</v>
      </c>
      <c r="J713" s="99">
        <v>25.343687606112049</v>
      </c>
      <c r="K713" s="99">
        <v>29.459356386168295</v>
      </c>
      <c r="L713" s="99">
        <v>14.018056166300219</v>
      </c>
      <c r="M713" s="120"/>
      <c r="N713" s="120"/>
      <c r="O713" s="120"/>
      <c r="P713" s="120"/>
      <c r="Q713" s="120"/>
    </row>
  </sheetData>
  <autoFilter ref="A1:Q5974" xr:uid="{B7DD2456-32FA-4A4B-B160-FCA6E14EFE4F}">
    <sortState xmlns:xlrd2="http://schemas.microsoft.com/office/spreadsheetml/2017/richdata2" ref="A2:Q713">
      <sortCondition ref="A1:A5974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P132"/>
  <sheetViews>
    <sheetView zoomScale="80" zoomScaleNormal="80" workbookViewId="0">
      <selection activeCell="G26" sqref="G26"/>
    </sheetView>
  </sheetViews>
  <sheetFormatPr defaultRowHeight="15" x14ac:dyDescent="0.25"/>
  <cols>
    <col min="1" max="1" width="29.140625" bestFit="1" customWidth="1"/>
    <col min="2" max="2" width="45.42578125" bestFit="1" customWidth="1"/>
    <col min="35" max="35" width="8.42578125" bestFit="1" customWidth="1"/>
    <col min="36" max="36" width="8.42578125" customWidth="1"/>
    <col min="37" max="82" width="8.42578125" bestFit="1" customWidth="1"/>
    <col min="83" max="83" width="10" customWidth="1"/>
    <col min="84" max="84" width="10.42578125" customWidth="1"/>
    <col min="85" max="85" width="10" customWidth="1"/>
    <col min="86" max="86" width="10.42578125" customWidth="1"/>
    <col min="87" max="87" width="10" customWidth="1"/>
    <col min="88" max="88" width="10.42578125" customWidth="1"/>
    <col min="89" max="89" width="10" customWidth="1"/>
    <col min="90" max="90" width="10.42578125" customWidth="1"/>
    <col min="91" max="91" width="10" customWidth="1"/>
    <col min="92" max="92" width="10.42578125" customWidth="1"/>
    <col min="93" max="93" width="10" customWidth="1"/>
    <col min="94" max="94" width="10.42578125" customWidth="1"/>
    <col min="95" max="95" width="10" style="63" customWidth="1"/>
    <col min="96" max="96" width="10.42578125" style="63" customWidth="1"/>
    <col min="107" max="112" width="9.140625" style="63"/>
    <col min="129" max="134" width="10.28515625" style="72" bestFit="1" customWidth="1"/>
    <col min="135" max="140" width="9.140625" style="72"/>
    <col min="141" max="143" width="9.140625" style="73"/>
    <col min="144" max="144" width="9.140625" style="74"/>
    <col min="145" max="145" width="9.7109375" style="74" bestFit="1" customWidth="1"/>
    <col min="146" max="146" width="9.140625" style="74"/>
  </cols>
  <sheetData>
    <row r="1" spans="1:146" ht="15.75" x14ac:dyDescent="0.25">
      <c r="A1" s="1" t="s">
        <v>317</v>
      </c>
      <c r="B1" s="2" t="s">
        <v>429</v>
      </c>
      <c r="C1" s="1"/>
      <c r="D1" s="2"/>
      <c r="E1" s="1"/>
      <c r="F1" s="2"/>
      <c r="G1" s="1"/>
      <c r="H1" s="2"/>
      <c r="I1" s="1"/>
      <c r="J1" s="2"/>
      <c r="K1" s="1"/>
      <c r="L1" s="2"/>
      <c r="M1" s="1"/>
      <c r="N1" s="2"/>
      <c r="O1" s="1"/>
      <c r="P1" s="2"/>
      <c r="Q1" s="1"/>
      <c r="R1" s="2"/>
      <c r="S1" s="1"/>
      <c r="T1" s="2"/>
      <c r="U1" s="1"/>
      <c r="V1" s="2"/>
      <c r="W1" s="1"/>
      <c r="X1" s="2"/>
      <c r="Y1" s="1"/>
      <c r="Z1" s="2"/>
      <c r="AA1" s="1"/>
      <c r="AB1" s="2"/>
      <c r="AC1" s="1"/>
      <c r="AD1" s="2"/>
      <c r="AE1" s="1"/>
      <c r="AF1" s="2"/>
      <c r="AG1" s="1"/>
      <c r="AH1" s="2"/>
      <c r="AI1" s="1"/>
      <c r="AJ1" s="2"/>
      <c r="AK1" s="1"/>
      <c r="AL1" s="2"/>
      <c r="AM1" s="1"/>
      <c r="AN1" s="2"/>
      <c r="AO1" s="1"/>
      <c r="AP1" s="2"/>
      <c r="AQ1" s="1"/>
      <c r="AR1" s="2"/>
      <c r="AS1" s="1"/>
      <c r="AT1" s="2"/>
      <c r="AU1" s="1"/>
      <c r="AV1" s="2"/>
      <c r="AW1" s="1"/>
      <c r="AX1" s="2"/>
      <c r="AY1" s="1"/>
      <c r="AZ1" s="2"/>
      <c r="BA1" s="1"/>
      <c r="BB1" s="2"/>
      <c r="BC1" s="1"/>
      <c r="BD1" s="2"/>
      <c r="BE1" s="1"/>
      <c r="BF1" s="2"/>
      <c r="BG1" s="1"/>
      <c r="BH1" s="2"/>
      <c r="BI1" s="1"/>
      <c r="BJ1" s="2"/>
      <c r="BK1" s="1"/>
      <c r="BL1" s="2"/>
      <c r="BM1" s="1"/>
      <c r="BN1" s="2"/>
      <c r="BO1" s="1"/>
      <c r="BP1" s="2"/>
      <c r="BQ1" s="1"/>
      <c r="BR1" s="2"/>
      <c r="BS1" s="1"/>
      <c r="BT1" s="2"/>
      <c r="BU1" s="1"/>
      <c r="BV1" s="2"/>
      <c r="BW1" s="1"/>
      <c r="BX1" s="2"/>
      <c r="BY1" s="1"/>
      <c r="BZ1" s="2"/>
      <c r="CA1" s="1"/>
      <c r="CB1" s="2"/>
      <c r="CC1" s="1"/>
      <c r="CD1" s="2"/>
      <c r="CE1" s="1"/>
      <c r="CF1" s="2"/>
      <c r="CG1" s="1"/>
      <c r="CH1" s="2"/>
      <c r="CI1" s="1"/>
      <c r="CJ1" s="2"/>
      <c r="CK1" s="1"/>
      <c r="CL1" s="2"/>
      <c r="CM1" s="1"/>
      <c r="CN1" s="2"/>
      <c r="CO1" s="1"/>
      <c r="CP1" s="2"/>
      <c r="CQ1" s="1"/>
      <c r="CR1" s="2"/>
      <c r="CS1" s="1"/>
      <c r="CT1" s="2"/>
      <c r="CU1" s="1"/>
      <c r="CV1" s="2"/>
      <c r="CW1" s="1"/>
      <c r="CX1" s="2"/>
      <c r="CY1" s="1"/>
      <c r="CZ1" s="2"/>
      <c r="DA1" s="1"/>
      <c r="DB1" s="2"/>
      <c r="DC1" s="1"/>
      <c r="DD1" s="2"/>
      <c r="DE1" s="1"/>
      <c r="DF1" s="2"/>
      <c r="DG1" s="1"/>
      <c r="DH1" s="2"/>
      <c r="DI1" s="1"/>
      <c r="DJ1" s="2"/>
      <c r="DK1" s="1"/>
      <c r="DL1" s="2"/>
      <c r="DM1" s="1"/>
      <c r="DN1" s="2"/>
      <c r="DO1" s="1"/>
      <c r="DP1" s="2"/>
      <c r="DQ1" s="1"/>
      <c r="DR1" s="2"/>
      <c r="DS1" s="1"/>
      <c r="DT1" s="2"/>
      <c r="DU1" s="1"/>
      <c r="DV1" s="2"/>
      <c r="DW1" s="1"/>
      <c r="DX1" s="2"/>
      <c r="DY1" s="1">
        <v>6.41</v>
      </c>
      <c r="DZ1" s="2"/>
      <c r="EA1" s="1">
        <v>7.74</v>
      </c>
      <c r="EB1" s="2"/>
      <c r="EC1" s="1">
        <v>9.0500000000000007</v>
      </c>
      <c r="ED1" s="2"/>
      <c r="EE1" s="1">
        <v>7.74</v>
      </c>
      <c r="EF1" s="2"/>
      <c r="EG1" s="1">
        <v>7.74</v>
      </c>
      <c r="EH1" s="2"/>
      <c r="EI1" s="1">
        <v>7.74</v>
      </c>
      <c r="EJ1" s="2"/>
      <c r="EK1" s="1"/>
      <c r="EL1" s="2"/>
      <c r="EM1" s="1"/>
      <c r="EN1" s="2"/>
      <c r="EO1" s="1"/>
      <c r="EP1" s="2"/>
    </row>
    <row r="2" spans="1:146" ht="15.75" x14ac:dyDescent="0.25">
      <c r="A2" s="3" t="s">
        <v>426</v>
      </c>
      <c r="B2" s="4" t="s">
        <v>430</v>
      </c>
      <c r="C2" s="3" t="s">
        <v>402</v>
      </c>
      <c r="D2" s="4"/>
      <c r="E2" s="3">
        <v>283.14999999999998</v>
      </c>
      <c r="F2" s="4"/>
      <c r="G2" s="3">
        <v>298.14999999999998</v>
      </c>
      <c r="H2" s="4"/>
      <c r="I2" s="3">
        <v>313.14999999999998</v>
      </c>
      <c r="J2" s="4"/>
      <c r="K2" s="3">
        <v>283.14999999999998</v>
      </c>
      <c r="L2" s="4"/>
      <c r="M2" s="3">
        <v>298.14999999999998</v>
      </c>
      <c r="N2" s="4"/>
      <c r="O2" s="3">
        <v>313.14999999999998</v>
      </c>
      <c r="P2" s="4"/>
      <c r="Q2" s="3">
        <v>283.14999999999998</v>
      </c>
      <c r="R2" s="4"/>
      <c r="S2" s="3">
        <v>298.14999999999998</v>
      </c>
      <c r="T2" s="4"/>
      <c r="U2" s="3">
        <v>313.14999999999998</v>
      </c>
      <c r="V2" s="4"/>
      <c r="W2" s="3">
        <v>288.14999999999998</v>
      </c>
      <c r="X2" s="4"/>
      <c r="Y2" s="3">
        <v>298.14999999999998</v>
      </c>
      <c r="Z2" s="4"/>
      <c r="AA2" s="3">
        <v>313.14999999999998</v>
      </c>
      <c r="AB2" s="4"/>
      <c r="AC2" s="3">
        <v>288.14999999999998</v>
      </c>
      <c r="AD2" s="4"/>
      <c r="AE2" s="3">
        <v>298.14999999999998</v>
      </c>
      <c r="AF2" s="4"/>
      <c r="AG2" s="3">
        <v>313.14999999999998</v>
      </c>
      <c r="AH2" s="4"/>
      <c r="AI2" s="3">
        <v>288.14999999999998</v>
      </c>
      <c r="AJ2" s="4"/>
      <c r="AK2" s="3">
        <v>298.14999999999998</v>
      </c>
      <c r="AL2" s="4"/>
      <c r="AM2" s="3">
        <v>313.14999999999998</v>
      </c>
      <c r="AN2" s="4"/>
      <c r="AO2" s="3">
        <v>298.14999999999998</v>
      </c>
      <c r="AP2" s="4"/>
      <c r="AQ2" s="3">
        <v>298.14999999999998</v>
      </c>
      <c r="AR2" s="4"/>
      <c r="AS2" s="3">
        <v>298.14999999999998</v>
      </c>
      <c r="AT2" s="4"/>
      <c r="AU2" s="3">
        <v>298.14999999999998</v>
      </c>
      <c r="AV2" s="4"/>
      <c r="AW2" s="3">
        <v>298.14999999999998</v>
      </c>
      <c r="AX2" s="4"/>
      <c r="AY2" s="3">
        <v>298.14999999999998</v>
      </c>
      <c r="AZ2" s="4"/>
      <c r="BA2" s="3">
        <v>298.14999999999998</v>
      </c>
      <c r="BB2" s="4"/>
      <c r="BC2" s="3">
        <v>298.14999999999998</v>
      </c>
      <c r="BD2" s="4"/>
      <c r="BE2" s="3">
        <v>298.14999999999998</v>
      </c>
      <c r="BF2" s="4"/>
      <c r="BG2" s="3">
        <v>298.14999999999998</v>
      </c>
      <c r="BH2" s="4"/>
      <c r="BI2" s="3">
        <v>313.14999999999998</v>
      </c>
      <c r="BJ2" s="4"/>
      <c r="BK2" s="3">
        <v>288.14999999999998</v>
      </c>
      <c r="BL2" s="4"/>
      <c r="BM2" s="3">
        <v>293.14999999999998</v>
      </c>
      <c r="BN2" s="4"/>
      <c r="BO2" s="3">
        <v>298.14999999999998</v>
      </c>
      <c r="BP2" s="4"/>
      <c r="BQ2" s="3">
        <v>303.14999999999998</v>
      </c>
      <c r="BR2" s="4"/>
      <c r="BS2" s="3">
        <v>308.14999999999998</v>
      </c>
      <c r="BT2" s="4"/>
      <c r="BU2" s="3">
        <v>298.14999999999998</v>
      </c>
      <c r="BV2" s="4"/>
      <c r="BW2" s="3">
        <v>298.14999999999998</v>
      </c>
      <c r="BX2" s="4"/>
      <c r="BY2" s="3">
        <v>298.14999999999998</v>
      </c>
      <c r="BZ2" s="4"/>
      <c r="CA2" s="3">
        <v>298.14999999999998</v>
      </c>
      <c r="CB2" s="4"/>
      <c r="CC2" s="3">
        <v>298.14999999999998</v>
      </c>
      <c r="CD2" s="4"/>
      <c r="CE2" s="3">
        <v>298.14999999999998</v>
      </c>
      <c r="CF2" s="4"/>
      <c r="CG2" s="3">
        <v>298.14999999999998</v>
      </c>
      <c r="CH2" s="4"/>
      <c r="CI2" s="3">
        <v>298.14999999999998</v>
      </c>
      <c r="CJ2" s="4"/>
      <c r="CK2" s="3">
        <v>298.14999999999998</v>
      </c>
      <c r="CL2" s="4"/>
      <c r="CM2" s="3">
        <v>298.14999999999998</v>
      </c>
      <c r="CN2" s="4"/>
      <c r="CO2" s="3">
        <v>298.14999999999998</v>
      </c>
      <c r="CP2" s="4"/>
      <c r="CQ2" s="3">
        <f>273.15+5</f>
        <v>278.14999999999998</v>
      </c>
      <c r="CR2" s="4"/>
      <c r="CS2" s="3">
        <f>273.15+25</f>
        <v>298.14999999999998</v>
      </c>
      <c r="CT2" s="4"/>
      <c r="CU2" s="3">
        <f>273.15+5</f>
        <v>278.14999999999998</v>
      </c>
      <c r="CV2" s="4"/>
      <c r="CW2" s="3">
        <f>273.15+25</f>
        <v>298.14999999999998</v>
      </c>
      <c r="CX2" s="4"/>
      <c r="CY2" s="3">
        <f>273.15+5</f>
        <v>278.14999999999998</v>
      </c>
      <c r="CZ2" s="4"/>
      <c r="DA2" s="3">
        <f>273.15+25</f>
        <v>298.14999999999998</v>
      </c>
      <c r="DB2" s="4"/>
      <c r="DC2" s="3">
        <v>300.14999999999998</v>
      </c>
      <c r="DD2" s="4"/>
      <c r="DE2" s="3">
        <v>300.14999999999998</v>
      </c>
      <c r="DF2" s="4"/>
      <c r="DG2" s="3">
        <v>300.14999999999998</v>
      </c>
      <c r="DH2" s="4"/>
      <c r="DI2" s="3">
        <v>298.14999999999998</v>
      </c>
      <c r="DJ2" s="4"/>
      <c r="DK2" s="3">
        <v>298.14999999999998</v>
      </c>
      <c r="DL2" s="4"/>
      <c r="DM2" s="3">
        <v>298.14999999999998</v>
      </c>
      <c r="DN2" s="4"/>
      <c r="DO2" s="3">
        <v>298.14999999999998</v>
      </c>
      <c r="DP2" s="4"/>
      <c r="DQ2" s="3">
        <v>298.14999999999998</v>
      </c>
      <c r="DR2" s="4"/>
      <c r="DS2" s="3">
        <v>298.14999999999998</v>
      </c>
      <c r="DT2" s="4"/>
      <c r="DU2" s="3">
        <v>298.14999999999998</v>
      </c>
      <c r="DV2" s="4"/>
      <c r="DW2" s="3">
        <v>298.14999999999998</v>
      </c>
      <c r="DX2" s="4"/>
      <c r="DY2" s="3">
        <v>298.14999999999998</v>
      </c>
      <c r="DZ2" s="4"/>
      <c r="EA2" s="3">
        <v>298.14999999999998</v>
      </c>
      <c r="EB2" s="4"/>
      <c r="EC2" s="3">
        <v>298.14999999999998</v>
      </c>
      <c r="ED2" s="4"/>
      <c r="EE2" s="3">
        <v>308.14999999999998</v>
      </c>
      <c r="EF2" s="4"/>
      <c r="EG2" s="3">
        <v>298.14999999999998</v>
      </c>
      <c r="EH2" s="4"/>
      <c r="EI2" s="3">
        <v>308.14999999999998</v>
      </c>
      <c r="EJ2" s="4"/>
      <c r="EK2" s="3">
        <v>288.14999999999998</v>
      </c>
      <c r="EL2" s="4"/>
      <c r="EM2" s="3">
        <v>298.14999999999998</v>
      </c>
      <c r="EN2" s="4"/>
      <c r="EO2" s="3">
        <v>308.14999999999998</v>
      </c>
      <c r="EP2" s="4"/>
    </row>
    <row r="3" spans="1:146" ht="15.75" x14ac:dyDescent="0.25">
      <c r="A3" s="5" t="s">
        <v>431</v>
      </c>
      <c r="B3" s="6" t="s">
        <v>432</v>
      </c>
      <c r="C3" s="5">
        <v>4</v>
      </c>
      <c r="D3" s="6">
        <v>5</v>
      </c>
      <c r="E3" s="5">
        <v>21</v>
      </c>
      <c r="F3" s="6">
        <v>22</v>
      </c>
      <c r="G3" s="5">
        <v>21</v>
      </c>
      <c r="H3" s="6">
        <v>22</v>
      </c>
      <c r="I3" s="5">
        <v>21</v>
      </c>
      <c r="J3" s="6">
        <v>22</v>
      </c>
      <c r="K3" s="5">
        <v>23</v>
      </c>
      <c r="L3" s="6">
        <v>22</v>
      </c>
      <c r="M3" s="5">
        <v>23</v>
      </c>
      <c r="N3" s="6">
        <v>22</v>
      </c>
      <c r="O3" s="5">
        <v>23</v>
      </c>
      <c r="P3" s="6">
        <v>22</v>
      </c>
      <c r="Q3" s="5">
        <v>24</v>
      </c>
      <c r="R3" s="6">
        <v>22</v>
      </c>
      <c r="S3" s="5">
        <v>24</v>
      </c>
      <c r="T3" s="6">
        <v>22</v>
      </c>
      <c r="U3" s="5">
        <v>24</v>
      </c>
      <c r="V3" s="6">
        <v>22</v>
      </c>
      <c r="W3" s="5">
        <v>26</v>
      </c>
      <c r="X3" s="6">
        <v>22</v>
      </c>
      <c r="Y3" s="5">
        <v>26</v>
      </c>
      <c r="Z3" s="6">
        <v>22</v>
      </c>
      <c r="AA3" s="5">
        <v>26</v>
      </c>
      <c r="AB3" s="6">
        <v>22</v>
      </c>
      <c r="AC3" s="5">
        <v>27</v>
      </c>
      <c r="AD3" s="6">
        <v>22</v>
      </c>
      <c r="AE3" s="5">
        <v>27</v>
      </c>
      <c r="AF3" s="6">
        <v>22</v>
      </c>
      <c r="AG3" s="5">
        <v>27</v>
      </c>
      <c r="AH3" s="6">
        <v>22</v>
      </c>
      <c r="AI3" s="5">
        <v>28</v>
      </c>
      <c r="AJ3" s="6">
        <v>22</v>
      </c>
      <c r="AK3" s="5">
        <v>28</v>
      </c>
      <c r="AL3" s="6">
        <v>22</v>
      </c>
      <c r="AM3" s="5">
        <v>28</v>
      </c>
      <c r="AN3" s="6">
        <v>22</v>
      </c>
      <c r="AO3" s="5" t="s">
        <v>403</v>
      </c>
      <c r="AP3" s="6" t="s">
        <v>404</v>
      </c>
      <c r="AQ3" s="5" t="s">
        <v>405</v>
      </c>
      <c r="AR3" s="6" t="s">
        <v>404</v>
      </c>
      <c r="AS3" s="5" t="s">
        <v>406</v>
      </c>
      <c r="AT3" s="6" t="s">
        <v>404</v>
      </c>
      <c r="AU3" s="5" t="s">
        <v>403</v>
      </c>
      <c r="AV3" s="6" t="s">
        <v>407</v>
      </c>
      <c r="AW3" s="5" t="s">
        <v>405</v>
      </c>
      <c r="AX3" s="6" t="s">
        <v>407</v>
      </c>
      <c r="AY3" s="5" t="s">
        <v>406</v>
      </c>
      <c r="AZ3" s="6" t="s">
        <v>407</v>
      </c>
      <c r="BA3" s="5" t="s">
        <v>405</v>
      </c>
      <c r="BB3" s="6" t="s">
        <v>408</v>
      </c>
      <c r="BC3" s="5" t="s">
        <v>406</v>
      </c>
      <c r="BD3" s="6" t="s">
        <v>408</v>
      </c>
      <c r="BE3" s="5" t="s">
        <v>406</v>
      </c>
      <c r="BF3" s="6" t="s">
        <v>409</v>
      </c>
      <c r="BG3" s="5" t="s">
        <v>410</v>
      </c>
      <c r="BH3" s="6" t="s">
        <v>411</v>
      </c>
      <c r="BI3" s="5" t="s">
        <v>410</v>
      </c>
      <c r="BJ3" s="6" t="s">
        <v>411</v>
      </c>
      <c r="BK3" s="5" t="s">
        <v>412</v>
      </c>
      <c r="BL3" s="6" t="s">
        <v>413</v>
      </c>
      <c r="BM3" s="5" t="s">
        <v>412</v>
      </c>
      <c r="BN3" s="6" t="s">
        <v>413</v>
      </c>
      <c r="BO3" s="5" t="s">
        <v>412</v>
      </c>
      <c r="BP3" s="6" t="s">
        <v>413</v>
      </c>
      <c r="BQ3" s="5" t="s">
        <v>412</v>
      </c>
      <c r="BR3" s="6" t="s">
        <v>413</v>
      </c>
      <c r="BS3" s="5" t="s">
        <v>412</v>
      </c>
      <c r="BT3" s="6" t="s">
        <v>413</v>
      </c>
      <c r="BU3" s="5" t="s">
        <v>414</v>
      </c>
      <c r="BV3" s="6" t="s">
        <v>415</v>
      </c>
      <c r="BW3" s="5" t="s">
        <v>416</v>
      </c>
      <c r="BX3" s="6" t="s">
        <v>415</v>
      </c>
      <c r="BY3" s="5" t="s">
        <v>417</v>
      </c>
      <c r="BZ3" s="6" t="s">
        <v>415</v>
      </c>
      <c r="CA3" s="5" t="s">
        <v>418</v>
      </c>
      <c r="CB3" s="6" t="s">
        <v>415</v>
      </c>
      <c r="CC3" s="5" t="s">
        <v>419</v>
      </c>
      <c r="CD3" s="6" t="s">
        <v>415</v>
      </c>
      <c r="CE3" s="5" t="s">
        <v>420</v>
      </c>
      <c r="CF3" s="6" t="s">
        <v>421</v>
      </c>
      <c r="CG3" s="5">
        <v>19</v>
      </c>
      <c r="CH3" s="6">
        <v>71</v>
      </c>
      <c r="CI3" s="5">
        <v>19</v>
      </c>
      <c r="CJ3" s="6">
        <v>31</v>
      </c>
      <c r="CK3" s="5">
        <v>19</v>
      </c>
      <c r="CL3" s="6">
        <v>22</v>
      </c>
      <c r="CM3" s="5">
        <v>19</v>
      </c>
      <c r="CN3" s="6">
        <v>73</v>
      </c>
      <c r="CO3" s="5">
        <v>19</v>
      </c>
      <c r="CP3" s="6">
        <v>74</v>
      </c>
      <c r="CQ3" s="64">
        <v>22</v>
      </c>
      <c r="CR3" s="65">
        <v>19</v>
      </c>
      <c r="CS3" s="64">
        <v>22</v>
      </c>
      <c r="CT3" s="65">
        <v>19</v>
      </c>
      <c r="CU3" s="64">
        <v>22</v>
      </c>
      <c r="CV3" s="65">
        <v>1</v>
      </c>
      <c r="CW3" s="64">
        <v>22</v>
      </c>
      <c r="CX3" s="65">
        <v>1</v>
      </c>
      <c r="CY3" s="64">
        <v>22</v>
      </c>
      <c r="CZ3" s="65">
        <v>29</v>
      </c>
      <c r="DA3" s="64">
        <v>22</v>
      </c>
      <c r="DB3" s="65">
        <v>29</v>
      </c>
      <c r="DC3" s="64">
        <v>1</v>
      </c>
      <c r="DD3" s="65">
        <v>37</v>
      </c>
      <c r="DE3" s="64">
        <v>29</v>
      </c>
      <c r="DF3" s="65">
        <v>37</v>
      </c>
      <c r="DG3" s="64">
        <v>17</v>
      </c>
      <c r="DH3" s="65">
        <v>37</v>
      </c>
      <c r="DI3" s="64">
        <v>67</v>
      </c>
      <c r="DJ3" s="65">
        <v>78</v>
      </c>
      <c r="DK3" s="64">
        <v>68</v>
      </c>
      <c r="DL3" s="65">
        <v>78</v>
      </c>
      <c r="DM3" s="64">
        <v>70</v>
      </c>
      <c r="DN3" s="65">
        <v>78</v>
      </c>
      <c r="DO3" s="64">
        <v>69</v>
      </c>
      <c r="DP3" s="65">
        <v>78</v>
      </c>
      <c r="DQ3" s="64">
        <v>67</v>
      </c>
      <c r="DR3" s="65">
        <v>79</v>
      </c>
      <c r="DS3" s="64">
        <v>68</v>
      </c>
      <c r="DT3" s="65">
        <v>79</v>
      </c>
      <c r="DU3" s="64">
        <v>70</v>
      </c>
      <c r="DV3" s="65">
        <v>79</v>
      </c>
      <c r="DW3" s="64">
        <v>69</v>
      </c>
      <c r="DX3" s="65">
        <v>79</v>
      </c>
      <c r="DY3" s="64">
        <v>85</v>
      </c>
      <c r="DZ3" s="65">
        <v>84</v>
      </c>
      <c r="EA3" s="64">
        <v>85</v>
      </c>
      <c r="EB3" s="65">
        <v>84</v>
      </c>
      <c r="EC3" s="64">
        <v>85</v>
      </c>
      <c r="ED3" s="65">
        <v>84</v>
      </c>
      <c r="EE3" s="64">
        <v>85</v>
      </c>
      <c r="EF3" s="65">
        <v>84</v>
      </c>
      <c r="EG3" s="64">
        <v>52</v>
      </c>
      <c r="EH3" s="65">
        <v>84</v>
      </c>
      <c r="EI3" s="64">
        <v>52</v>
      </c>
      <c r="EJ3" s="65">
        <v>84</v>
      </c>
      <c r="EK3" s="64">
        <v>1</v>
      </c>
      <c r="EL3" s="65">
        <v>94</v>
      </c>
      <c r="EM3" s="64">
        <v>1</v>
      </c>
      <c r="EN3" s="65">
        <v>94</v>
      </c>
      <c r="EO3" s="64">
        <v>1</v>
      </c>
      <c r="EP3" s="65">
        <v>94</v>
      </c>
    </row>
    <row r="4" spans="1:146" ht="16.5" thickBot="1" x14ac:dyDescent="0.3">
      <c r="A4" s="7" t="s">
        <v>427</v>
      </c>
      <c r="B4" s="8" t="s">
        <v>396</v>
      </c>
      <c r="C4" s="61">
        <v>1</v>
      </c>
      <c r="D4" s="8" t="s">
        <v>399</v>
      </c>
      <c r="E4" s="7">
        <v>61</v>
      </c>
      <c r="F4" s="8" t="s">
        <v>399</v>
      </c>
      <c r="G4" s="7">
        <v>61</v>
      </c>
      <c r="H4" s="8" t="s">
        <v>399</v>
      </c>
      <c r="I4" s="7">
        <v>61</v>
      </c>
      <c r="J4" s="8" t="s">
        <v>399</v>
      </c>
      <c r="K4" s="7">
        <v>61</v>
      </c>
      <c r="L4" s="8" t="s">
        <v>399</v>
      </c>
      <c r="M4" s="7">
        <v>61</v>
      </c>
      <c r="N4" s="8" t="s">
        <v>399</v>
      </c>
      <c r="O4" s="7">
        <v>61</v>
      </c>
      <c r="P4" s="8" t="s">
        <v>399</v>
      </c>
      <c r="Q4" s="7">
        <v>61</v>
      </c>
      <c r="R4" s="8" t="s">
        <v>399</v>
      </c>
      <c r="S4" s="7">
        <v>61</v>
      </c>
      <c r="T4" s="8" t="s">
        <v>399</v>
      </c>
      <c r="U4" s="7">
        <v>61</v>
      </c>
      <c r="V4" s="8" t="s">
        <v>399</v>
      </c>
      <c r="W4" s="7">
        <v>53</v>
      </c>
      <c r="X4" s="8" t="s">
        <v>399</v>
      </c>
      <c r="Y4" s="7">
        <v>53</v>
      </c>
      <c r="Z4" s="8" t="s">
        <v>399</v>
      </c>
      <c r="AA4" s="7">
        <v>53</v>
      </c>
      <c r="AB4" s="8" t="s">
        <v>399</v>
      </c>
      <c r="AC4" s="7">
        <v>53</v>
      </c>
      <c r="AD4" s="8" t="s">
        <v>399</v>
      </c>
      <c r="AE4" s="7">
        <v>53</v>
      </c>
      <c r="AF4" s="8" t="s">
        <v>399</v>
      </c>
      <c r="AG4" s="7">
        <v>53</v>
      </c>
      <c r="AH4" s="8" t="s">
        <v>399</v>
      </c>
      <c r="AI4" s="7">
        <v>53</v>
      </c>
      <c r="AJ4" s="8" t="s">
        <v>399</v>
      </c>
      <c r="AK4" s="7">
        <v>53</v>
      </c>
      <c r="AL4" s="8" t="s">
        <v>399</v>
      </c>
      <c r="AM4" s="7">
        <v>53</v>
      </c>
      <c r="AN4" s="8" t="s">
        <v>399</v>
      </c>
      <c r="AO4" s="7">
        <v>45</v>
      </c>
      <c r="AP4" s="8" t="s">
        <v>399</v>
      </c>
      <c r="AQ4" s="7">
        <v>45</v>
      </c>
      <c r="AR4" s="8" t="s">
        <v>399</v>
      </c>
      <c r="AS4" s="7">
        <v>45</v>
      </c>
      <c r="AT4" s="8" t="s">
        <v>399</v>
      </c>
      <c r="AU4" s="7">
        <v>45</v>
      </c>
      <c r="AV4" s="8" t="s">
        <v>399</v>
      </c>
      <c r="AW4" s="7">
        <v>45</v>
      </c>
      <c r="AX4" s="8" t="s">
        <v>399</v>
      </c>
      <c r="AY4" s="7">
        <v>45</v>
      </c>
      <c r="AZ4" s="8" t="s">
        <v>399</v>
      </c>
      <c r="BA4" s="7">
        <v>45</v>
      </c>
      <c r="BB4" s="8" t="s">
        <v>399</v>
      </c>
      <c r="BC4" s="7">
        <v>45</v>
      </c>
      <c r="BD4" s="8" t="s">
        <v>399</v>
      </c>
      <c r="BE4" s="7">
        <v>45</v>
      </c>
      <c r="BF4" s="8" t="s">
        <v>399</v>
      </c>
      <c r="BG4" s="7" t="s">
        <v>422</v>
      </c>
      <c r="BH4" s="8" t="s">
        <v>398</v>
      </c>
      <c r="BI4" s="7" t="s">
        <v>422</v>
      </c>
      <c r="BJ4" s="8" t="s">
        <v>398</v>
      </c>
      <c r="BK4" s="7" t="s">
        <v>423</v>
      </c>
      <c r="BL4" s="8" t="s">
        <v>399</v>
      </c>
      <c r="BM4" s="7" t="s">
        <v>423</v>
      </c>
      <c r="BN4" s="8" t="s">
        <v>399</v>
      </c>
      <c r="BO4" s="7" t="s">
        <v>423</v>
      </c>
      <c r="BP4" s="8" t="s">
        <v>399</v>
      </c>
      <c r="BQ4" s="7" t="s">
        <v>423</v>
      </c>
      <c r="BR4" s="8" t="s">
        <v>399</v>
      </c>
      <c r="BS4" s="7" t="s">
        <v>423</v>
      </c>
      <c r="BT4" s="8" t="s">
        <v>399</v>
      </c>
      <c r="BU4" s="7" t="s">
        <v>424</v>
      </c>
      <c r="BV4" s="8" t="s">
        <v>399</v>
      </c>
      <c r="BW4" s="7" t="s">
        <v>424</v>
      </c>
      <c r="BX4" s="8" t="s">
        <v>399</v>
      </c>
      <c r="BY4" s="7" t="s">
        <v>424</v>
      </c>
      <c r="BZ4" s="8" t="s">
        <v>399</v>
      </c>
      <c r="CA4" s="7" t="s">
        <v>424</v>
      </c>
      <c r="CB4" s="8" t="s">
        <v>399</v>
      </c>
      <c r="CC4" s="7" t="s">
        <v>424</v>
      </c>
      <c r="CD4" s="8" t="s">
        <v>399</v>
      </c>
      <c r="CE4" s="7" t="s">
        <v>425</v>
      </c>
      <c r="CF4" s="8" t="s">
        <v>399</v>
      </c>
      <c r="CG4" s="7">
        <v>37</v>
      </c>
      <c r="CH4" s="8" t="s">
        <v>399</v>
      </c>
      <c r="CI4" s="7">
        <v>37</v>
      </c>
      <c r="CJ4" s="8" t="s">
        <v>399</v>
      </c>
      <c r="CK4" s="7">
        <v>37</v>
      </c>
      <c r="CL4" s="8" t="s">
        <v>399</v>
      </c>
      <c r="CM4" s="7">
        <v>37</v>
      </c>
      <c r="CN4" s="8" t="s">
        <v>399</v>
      </c>
      <c r="CO4" s="7">
        <v>37</v>
      </c>
      <c r="CP4" s="8" t="s">
        <v>399</v>
      </c>
      <c r="CQ4" s="7">
        <v>64</v>
      </c>
      <c r="CR4" s="8" t="s">
        <v>398</v>
      </c>
      <c r="CS4" s="7">
        <v>64</v>
      </c>
      <c r="CT4" s="8" t="s">
        <v>398</v>
      </c>
      <c r="CU4" s="7">
        <v>64</v>
      </c>
      <c r="CV4" s="8" t="s">
        <v>398</v>
      </c>
      <c r="CW4" s="7">
        <v>64</v>
      </c>
      <c r="CX4" s="8" t="s">
        <v>398</v>
      </c>
      <c r="CY4" s="7">
        <v>64</v>
      </c>
      <c r="CZ4" s="8" t="s">
        <v>398</v>
      </c>
      <c r="DA4" s="7">
        <v>64</v>
      </c>
      <c r="DB4" s="8" t="s">
        <v>398</v>
      </c>
      <c r="DC4" s="61">
        <v>65</v>
      </c>
      <c r="DD4" s="8" t="s">
        <v>399</v>
      </c>
      <c r="DE4" s="61">
        <v>65</v>
      </c>
      <c r="DF4" s="8" t="s">
        <v>399</v>
      </c>
      <c r="DG4" s="61">
        <v>65</v>
      </c>
      <c r="DH4" s="8" t="s">
        <v>399</v>
      </c>
      <c r="DI4" s="61">
        <v>39</v>
      </c>
      <c r="DJ4" s="8" t="s">
        <v>399</v>
      </c>
      <c r="DK4" s="61">
        <v>39</v>
      </c>
      <c r="DL4" s="8" t="s">
        <v>399</v>
      </c>
      <c r="DM4" s="61">
        <v>39</v>
      </c>
      <c r="DN4" s="8" t="s">
        <v>399</v>
      </c>
      <c r="DO4" s="61">
        <v>39</v>
      </c>
      <c r="DP4" s="8" t="s">
        <v>399</v>
      </c>
      <c r="DQ4" s="61">
        <v>39</v>
      </c>
      <c r="DR4" s="8" t="s">
        <v>399</v>
      </c>
      <c r="DS4" s="61">
        <v>39</v>
      </c>
      <c r="DT4" s="8" t="s">
        <v>399</v>
      </c>
      <c r="DU4" s="61">
        <v>39</v>
      </c>
      <c r="DV4" s="8" t="s">
        <v>399</v>
      </c>
      <c r="DW4" s="61">
        <v>39</v>
      </c>
      <c r="DX4" s="8" t="s">
        <v>399</v>
      </c>
      <c r="DY4" s="61">
        <v>22</v>
      </c>
      <c r="DZ4" s="8" t="s">
        <v>399</v>
      </c>
      <c r="EA4" s="61">
        <v>22</v>
      </c>
      <c r="EB4" s="8" t="s">
        <v>399</v>
      </c>
      <c r="EC4" s="61">
        <v>22</v>
      </c>
      <c r="ED4" s="8" t="s">
        <v>399</v>
      </c>
      <c r="EE4" s="61">
        <v>22</v>
      </c>
      <c r="EF4" s="8" t="s">
        <v>399</v>
      </c>
      <c r="EG4" s="61">
        <v>22</v>
      </c>
      <c r="EH4" s="8" t="s">
        <v>399</v>
      </c>
      <c r="EI4" s="61">
        <v>22</v>
      </c>
      <c r="EJ4" s="8" t="s">
        <v>399</v>
      </c>
      <c r="EK4" s="61">
        <v>54</v>
      </c>
      <c r="EL4" s="8" t="s">
        <v>399</v>
      </c>
      <c r="EM4" s="61">
        <v>54</v>
      </c>
      <c r="EN4" s="8" t="s">
        <v>399</v>
      </c>
      <c r="EO4" s="61">
        <v>54</v>
      </c>
      <c r="EP4" s="8" t="s">
        <v>399</v>
      </c>
    </row>
    <row r="5" spans="1:146" s="85" customFormat="1" ht="16.5" thickBot="1" x14ac:dyDescent="0.3">
      <c r="A5" s="89"/>
      <c r="B5" s="89"/>
      <c r="C5" s="87"/>
      <c r="D5" s="88"/>
      <c r="E5" s="87"/>
      <c r="F5" s="88"/>
      <c r="G5" s="87"/>
      <c r="H5" s="88"/>
      <c r="I5" s="87"/>
      <c r="J5" s="88"/>
      <c r="K5" s="87"/>
      <c r="L5" s="88"/>
      <c r="M5" s="87"/>
      <c r="N5" s="88"/>
      <c r="O5" s="87"/>
      <c r="P5" s="88"/>
      <c r="Q5" s="87"/>
      <c r="R5" s="88"/>
      <c r="S5" s="87"/>
      <c r="T5" s="88"/>
      <c r="U5" s="87"/>
      <c r="V5" s="88"/>
      <c r="W5" s="90"/>
      <c r="X5" s="90"/>
      <c r="AC5" s="90"/>
      <c r="AD5" s="90"/>
      <c r="AE5" s="90"/>
      <c r="AF5" s="90"/>
      <c r="AG5" s="90"/>
      <c r="AH5" s="90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Y5" s="86"/>
      <c r="CZ5" s="86"/>
      <c r="DC5" s="87"/>
      <c r="DD5" s="88"/>
      <c r="DE5" s="87"/>
      <c r="DF5" s="88"/>
      <c r="DY5" s="91"/>
      <c r="DZ5" s="91"/>
      <c r="EA5" s="91"/>
      <c r="EB5" s="91"/>
      <c r="EC5" s="91"/>
      <c r="ED5" s="91"/>
      <c r="EE5" s="91"/>
      <c r="EF5" s="91"/>
      <c r="EG5" s="91"/>
      <c r="EH5" s="91"/>
      <c r="EI5" s="91"/>
      <c r="EJ5" s="91"/>
      <c r="EK5" s="92"/>
      <c r="EL5" s="92"/>
      <c r="EM5" s="92"/>
      <c r="EN5" s="93"/>
      <c r="EO5" s="93"/>
      <c r="EP5" s="93"/>
    </row>
    <row r="6" spans="1:146" ht="15.75" customHeight="1" x14ac:dyDescent="0.25">
      <c r="A6" s="109" t="s">
        <v>428</v>
      </c>
      <c r="B6" s="112" t="s">
        <v>428</v>
      </c>
      <c r="C6" s="9">
        <v>4.7899999999999998E-2</v>
      </c>
      <c r="D6" s="10">
        <v>0.25629999999999997</v>
      </c>
      <c r="E6" s="9">
        <v>2.0299999999999998</v>
      </c>
      <c r="F6" s="10">
        <v>33.25</v>
      </c>
      <c r="G6" s="9">
        <v>0.67</v>
      </c>
      <c r="H6" s="10">
        <v>34.85</v>
      </c>
      <c r="I6" s="9">
        <v>1.82</v>
      </c>
      <c r="J6" s="10">
        <v>30.24</v>
      </c>
      <c r="K6" s="9">
        <v>0.33</v>
      </c>
      <c r="L6" s="10">
        <v>23.91</v>
      </c>
      <c r="M6" s="9">
        <v>0.49</v>
      </c>
      <c r="N6" s="10">
        <v>24.99</v>
      </c>
      <c r="O6" s="9">
        <v>0.6</v>
      </c>
      <c r="P6" s="10">
        <v>15.62</v>
      </c>
      <c r="Q6" s="9">
        <v>0.22</v>
      </c>
      <c r="R6" s="10">
        <v>21.56</v>
      </c>
      <c r="S6" s="9">
        <v>0.2</v>
      </c>
      <c r="T6" s="10">
        <v>18.07</v>
      </c>
      <c r="U6" s="9">
        <v>0.6</v>
      </c>
      <c r="V6" s="10">
        <v>21.45</v>
      </c>
      <c r="W6" s="9">
        <v>7.94</v>
      </c>
      <c r="X6" s="10">
        <v>24.89</v>
      </c>
      <c r="Y6" s="9">
        <v>8.1999999999999993</v>
      </c>
      <c r="Z6" s="10">
        <v>25.91</v>
      </c>
      <c r="AA6" s="9">
        <v>12.67</v>
      </c>
      <c r="AB6" s="10">
        <v>22.85</v>
      </c>
      <c r="AC6" s="9">
        <v>6.94</v>
      </c>
      <c r="AD6" s="10">
        <v>23.57</v>
      </c>
      <c r="AE6" s="9">
        <v>6.15</v>
      </c>
      <c r="AF6" s="10">
        <v>25.57</v>
      </c>
      <c r="AG6" s="9">
        <v>7.2</v>
      </c>
      <c r="AH6" s="10">
        <v>25.01</v>
      </c>
      <c r="AI6" s="9">
        <v>3.91</v>
      </c>
      <c r="AJ6" s="10">
        <v>22.6</v>
      </c>
      <c r="AK6" s="9">
        <v>4.41</v>
      </c>
      <c r="AL6" s="10">
        <v>22.67</v>
      </c>
      <c r="AM6" s="9">
        <v>4.28</v>
      </c>
      <c r="AN6" s="10">
        <v>23.92</v>
      </c>
      <c r="AO6" s="9">
        <v>1.2E-2</v>
      </c>
      <c r="AP6" s="10">
        <v>0.19700000000000001</v>
      </c>
      <c r="AQ6" s="9">
        <v>3.0000000000000001E-3</v>
      </c>
      <c r="AR6" s="10">
        <v>0.17100000000000001</v>
      </c>
      <c r="AS6" s="9">
        <v>1E-3</v>
      </c>
      <c r="AT6" s="10">
        <v>0.13400000000000001</v>
      </c>
      <c r="AU6" s="9">
        <v>6.9000000000000006E-2</v>
      </c>
      <c r="AV6" s="10">
        <v>0.26600000000000001</v>
      </c>
      <c r="AW6" s="9">
        <v>1.6E-2</v>
      </c>
      <c r="AX6" s="10">
        <v>0.25900000000000001</v>
      </c>
      <c r="AY6" s="9">
        <v>3.0000000000000001E-3</v>
      </c>
      <c r="AZ6" s="10">
        <v>0.218</v>
      </c>
      <c r="BA6" s="9">
        <v>0.01</v>
      </c>
      <c r="BB6" s="10">
        <v>0.27100000000000002</v>
      </c>
      <c r="BC6" s="9">
        <v>7.0000000000000001E-3</v>
      </c>
      <c r="BD6" s="10">
        <v>0.20300000000000001</v>
      </c>
      <c r="BE6" s="9">
        <v>1E-3</v>
      </c>
      <c r="BF6" s="10">
        <v>0.14799999999999999</v>
      </c>
      <c r="BG6" s="9">
        <v>1.38</v>
      </c>
      <c r="BH6" s="10">
        <v>75.81</v>
      </c>
      <c r="BI6" s="9">
        <v>1.41</v>
      </c>
      <c r="BJ6" s="10">
        <v>71.31</v>
      </c>
      <c r="BK6" s="9">
        <v>4.6900000000000004</v>
      </c>
      <c r="BL6" s="10">
        <v>19.329999999999998</v>
      </c>
      <c r="BM6" s="9">
        <v>3.97</v>
      </c>
      <c r="BN6" s="10">
        <v>17.38</v>
      </c>
      <c r="BO6" s="9">
        <v>7.01</v>
      </c>
      <c r="BP6" s="10">
        <v>13.87</v>
      </c>
      <c r="BQ6" s="9">
        <v>8.06</v>
      </c>
      <c r="BR6" s="10">
        <v>14.54</v>
      </c>
      <c r="BS6" s="9">
        <v>10.18</v>
      </c>
      <c r="BT6" s="10">
        <v>15.04</v>
      </c>
      <c r="BU6" s="9">
        <v>4.26</v>
      </c>
      <c r="BV6" s="10">
        <v>13.89</v>
      </c>
      <c r="BW6" s="9">
        <v>1.04</v>
      </c>
      <c r="BX6" s="10">
        <v>24.84</v>
      </c>
      <c r="BY6" s="9">
        <v>2.72</v>
      </c>
      <c r="BZ6" s="10">
        <v>14.76</v>
      </c>
      <c r="CA6" s="9">
        <v>2.67</v>
      </c>
      <c r="CB6" s="10">
        <v>12.21</v>
      </c>
      <c r="CC6" s="9">
        <v>1.79</v>
      </c>
      <c r="CD6" s="10">
        <v>28.74</v>
      </c>
      <c r="CE6" s="9">
        <v>3.0700000000000002E-2</v>
      </c>
      <c r="CF6" s="10">
        <v>0.18090000000000001</v>
      </c>
      <c r="CG6" s="9">
        <v>6.0000000000000001E-3</v>
      </c>
      <c r="CH6" s="10">
        <v>0.78800000000000003</v>
      </c>
      <c r="CI6" s="9">
        <v>1.7000000000000001E-2</v>
      </c>
      <c r="CJ6" s="10">
        <v>1.008</v>
      </c>
      <c r="CK6" s="9">
        <v>5.0000000000000001E-3</v>
      </c>
      <c r="CL6" s="10">
        <v>1.786</v>
      </c>
      <c r="CM6" s="9">
        <v>0.01</v>
      </c>
      <c r="CN6" s="10">
        <v>0.54800000000000004</v>
      </c>
      <c r="CO6" s="9">
        <v>2E-3</v>
      </c>
      <c r="CP6" s="10">
        <v>0.21299999999999999</v>
      </c>
      <c r="CQ6" s="9">
        <v>2.61</v>
      </c>
      <c r="CR6" s="10">
        <v>44.61</v>
      </c>
      <c r="CS6" s="9">
        <v>0.9</v>
      </c>
      <c r="CT6" s="10">
        <v>47.65</v>
      </c>
      <c r="CU6" s="9">
        <v>2.5499999999999998</v>
      </c>
      <c r="CV6" s="10">
        <v>43.6</v>
      </c>
      <c r="CW6" s="9">
        <v>1.69</v>
      </c>
      <c r="CX6" s="10">
        <v>45.75</v>
      </c>
      <c r="CY6" s="9">
        <v>0.56000000000000005</v>
      </c>
      <c r="CZ6" s="10">
        <v>47.94</v>
      </c>
      <c r="DA6" s="9">
        <v>1.99</v>
      </c>
      <c r="DB6" s="10">
        <v>45.68</v>
      </c>
      <c r="DC6" s="9">
        <v>0.43258426999999999</v>
      </c>
      <c r="DD6" s="10">
        <v>2.2471910000000001E-2</v>
      </c>
      <c r="DE6" s="9">
        <v>0.412568306</v>
      </c>
      <c r="DF6" s="10">
        <v>2.8415301E-2</v>
      </c>
      <c r="DG6" s="9">
        <v>0.46625766899999999</v>
      </c>
      <c r="DH6" s="10">
        <v>2.6993864999999999E-2</v>
      </c>
      <c r="DI6" s="9">
        <v>0.49309999999999998</v>
      </c>
      <c r="DJ6" s="10">
        <v>1.72E-2</v>
      </c>
      <c r="DK6" s="9">
        <v>0.53300000000000003</v>
      </c>
      <c r="DL6" s="10">
        <v>1.35E-2</v>
      </c>
      <c r="DM6" s="9">
        <v>0.161</v>
      </c>
      <c r="DN6" s="10">
        <v>4.1999999999999997E-3</v>
      </c>
      <c r="DO6" s="9">
        <v>0.51449999999999996</v>
      </c>
      <c r="DP6" s="10">
        <v>1.09E-2</v>
      </c>
      <c r="DQ6" s="9">
        <v>0.56999999999999995</v>
      </c>
      <c r="DR6" s="10">
        <v>1.0500000000000001E-2</v>
      </c>
      <c r="DS6" s="9">
        <v>0.65849999999999997</v>
      </c>
      <c r="DT6" s="10">
        <v>8.9999999999999993E-3</v>
      </c>
      <c r="DU6" s="9">
        <v>0.1245</v>
      </c>
      <c r="DV6" s="10">
        <v>2.3099999999999999E-2</v>
      </c>
      <c r="DW6" s="9">
        <v>0.439</v>
      </c>
      <c r="DX6" s="10">
        <v>1.7999999999999999E-2</v>
      </c>
      <c r="DY6" s="9">
        <v>0.42649999999999999</v>
      </c>
      <c r="DZ6" s="10">
        <v>9.01E-2</v>
      </c>
      <c r="EA6" s="9">
        <v>0.45579999999999998</v>
      </c>
      <c r="EB6" s="10">
        <v>7.1999999999999995E-2</v>
      </c>
      <c r="EC6" s="9">
        <v>0.43669999999999998</v>
      </c>
      <c r="ED6" s="10">
        <v>2.8000000000000001E-2</v>
      </c>
      <c r="EE6" s="9">
        <v>0.51800000000000002</v>
      </c>
      <c r="EF6" s="10">
        <v>5.3699999999999998E-2</v>
      </c>
      <c r="EG6" s="9">
        <v>0.4158</v>
      </c>
      <c r="EH6" s="10">
        <v>2.01E-2</v>
      </c>
      <c r="EI6" s="9">
        <v>0.45779999999999998</v>
      </c>
      <c r="EJ6" s="10">
        <v>6.7000000000000002E-3</v>
      </c>
      <c r="EK6" s="9">
        <v>0.24979999999999999</v>
      </c>
      <c r="EL6" s="10">
        <v>1.9900000000000001E-2</v>
      </c>
      <c r="EM6" s="9">
        <v>0.25009999999999999</v>
      </c>
      <c r="EN6" s="10">
        <v>0.02</v>
      </c>
      <c r="EO6" s="9">
        <v>0.25</v>
      </c>
      <c r="EP6" s="10">
        <v>1.9900000000000001E-2</v>
      </c>
    </row>
    <row r="7" spans="1:146" ht="15.75" x14ac:dyDescent="0.25">
      <c r="A7" s="110"/>
      <c r="B7" s="113"/>
      <c r="C7" s="11">
        <v>5.4800000000000001E-2</v>
      </c>
      <c r="D7" s="12">
        <v>0.2482</v>
      </c>
      <c r="E7" s="11">
        <v>2.71</v>
      </c>
      <c r="F7" s="12">
        <v>30.09</v>
      </c>
      <c r="G7" s="11">
        <v>1.39</v>
      </c>
      <c r="H7" s="12">
        <v>31.91</v>
      </c>
      <c r="I7" s="11">
        <v>2.2200000000000002</v>
      </c>
      <c r="J7" s="12">
        <v>33.1</v>
      </c>
      <c r="K7" s="11">
        <v>0.45</v>
      </c>
      <c r="L7" s="12">
        <v>15.5</v>
      </c>
      <c r="M7" s="11">
        <v>0.6</v>
      </c>
      <c r="N7" s="12">
        <v>15.19</v>
      </c>
      <c r="O7" s="11">
        <v>0.6</v>
      </c>
      <c r="P7" s="12">
        <v>17.53</v>
      </c>
      <c r="Q7" s="11">
        <v>0.22</v>
      </c>
      <c r="R7" s="12">
        <v>23.09</v>
      </c>
      <c r="S7" s="11">
        <v>0.33</v>
      </c>
      <c r="T7" s="12">
        <v>16.170000000000002</v>
      </c>
      <c r="U7" s="11">
        <v>0.74</v>
      </c>
      <c r="V7" s="12">
        <v>15.84</v>
      </c>
      <c r="W7" s="11">
        <v>8.7100000000000009</v>
      </c>
      <c r="X7" s="12">
        <v>23.62</v>
      </c>
      <c r="Y7" s="11">
        <v>10.36</v>
      </c>
      <c r="Z7" s="12">
        <v>22.51</v>
      </c>
      <c r="AA7" s="11">
        <v>16.7</v>
      </c>
      <c r="AB7" s="12">
        <v>17.72</v>
      </c>
      <c r="AC7" s="11">
        <v>7.92</v>
      </c>
      <c r="AD7" s="12">
        <v>21.97</v>
      </c>
      <c r="AE7" s="11">
        <v>6.94</v>
      </c>
      <c r="AF7" s="12">
        <v>24.02</v>
      </c>
      <c r="AG7" s="11">
        <v>8.0299999999999994</v>
      </c>
      <c r="AH7" s="12">
        <v>23.62</v>
      </c>
      <c r="AI7" s="11">
        <v>4.67</v>
      </c>
      <c r="AJ7" s="12">
        <v>20.420000000000002</v>
      </c>
      <c r="AK7" s="11">
        <v>4.91</v>
      </c>
      <c r="AL7" s="12">
        <v>20.99</v>
      </c>
      <c r="AM7" s="11">
        <v>5.18</v>
      </c>
      <c r="AN7" s="12">
        <v>21.3</v>
      </c>
      <c r="AO7" s="11">
        <v>1.7999999999999999E-2</v>
      </c>
      <c r="AP7" s="12">
        <v>0.187</v>
      </c>
      <c r="AQ7" s="11">
        <v>7.0000000000000001E-3</v>
      </c>
      <c r="AR7" s="12">
        <v>0.161</v>
      </c>
      <c r="AS7" s="11">
        <v>1E-3</v>
      </c>
      <c r="AT7" s="12">
        <v>0.13900000000000001</v>
      </c>
      <c r="AU7" s="11">
        <v>8.5000000000000006E-2</v>
      </c>
      <c r="AV7" s="12">
        <v>0.253</v>
      </c>
      <c r="AW7" s="11">
        <v>1.9E-2</v>
      </c>
      <c r="AX7" s="12">
        <v>0.253</v>
      </c>
      <c r="AY7" s="11">
        <v>4.0000000000000001E-3</v>
      </c>
      <c r="AZ7" s="12">
        <v>0.21199999999999999</v>
      </c>
      <c r="BA7" s="11">
        <v>1.4999999999999999E-2</v>
      </c>
      <c r="BB7" s="12">
        <v>0.26500000000000001</v>
      </c>
      <c r="BC7" s="11">
        <v>8.0000000000000002E-3</v>
      </c>
      <c r="BD7" s="12">
        <v>0.2</v>
      </c>
      <c r="BE7" s="11">
        <v>3.0000000000000001E-3</v>
      </c>
      <c r="BF7" s="12">
        <v>0.14000000000000001</v>
      </c>
      <c r="BG7" s="11">
        <v>1.5</v>
      </c>
      <c r="BH7" s="12">
        <v>74.739999999999995</v>
      </c>
      <c r="BI7" s="11">
        <v>1.56</v>
      </c>
      <c r="BJ7" s="12">
        <v>69.400000000000006</v>
      </c>
      <c r="BK7" s="11">
        <v>5</v>
      </c>
      <c r="BL7" s="12">
        <v>18.52</v>
      </c>
      <c r="BM7" s="11">
        <v>5.28</v>
      </c>
      <c r="BN7" s="12">
        <v>15.53</v>
      </c>
      <c r="BO7" s="11">
        <v>7.39</v>
      </c>
      <c r="BP7" s="12">
        <v>13.52</v>
      </c>
      <c r="BQ7" s="11">
        <v>7.5</v>
      </c>
      <c r="BR7" s="12">
        <v>14.06</v>
      </c>
      <c r="BS7" s="11">
        <v>10.28</v>
      </c>
      <c r="BT7" s="12">
        <v>14.13</v>
      </c>
      <c r="BU7" s="11">
        <v>5.53</v>
      </c>
      <c r="BV7" s="12">
        <v>12.03</v>
      </c>
      <c r="BW7" s="11">
        <v>1.45</v>
      </c>
      <c r="BX7" s="12">
        <v>22.92</v>
      </c>
      <c r="BY7" s="11">
        <v>4.09</v>
      </c>
      <c r="BZ7" s="12">
        <v>12.73</v>
      </c>
      <c r="CA7" s="11">
        <v>3.63</v>
      </c>
      <c r="CB7" s="12">
        <v>10.07</v>
      </c>
      <c r="CC7" s="11">
        <v>2.5099999999999998</v>
      </c>
      <c r="CD7" s="12">
        <v>26.62</v>
      </c>
      <c r="CE7" s="11">
        <v>3.15E-2</v>
      </c>
      <c r="CF7" s="12">
        <v>0.1792</v>
      </c>
      <c r="CG7" s="11">
        <v>8.9999999999999993E-3</v>
      </c>
      <c r="CH7" s="12">
        <v>0.76100000000000001</v>
      </c>
      <c r="CI7" s="11">
        <v>2.1000000000000001E-2</v>
      </c>
      <c r="CJ7" s="12">
        <v>1.004</v>
      </c>
      <c r="CK7" s="11">
        <v>7.0000000000000001E-3</v>
      </c>
      <c r="CL7" s="12">
        <v>1.7749999999999999</v>
      </c>
      <c r="CM7" s="11">
        <v>1.6E-2</v>
      </c>
      <c r="CN7" s="12">
        <v>0.51800000000000002</v>
      </c>
      <c r="CO7" s="11">
        <v>4.0000000000000001E-3</v>
      </c>
      <c r="CP7" s="12">
        <v>0.21099999999999999</v>
      </c>
      <c r="CQ7" s="11">
        <v>2.66</v>
      </c>
      <c r="CR7" s="12">
        <v>45.56</v>
      </c>
      <c r="CS7" s="11">
        <v>0.93</v>
      </c>
      <c r="CT7" s="12">
        <v>49.45</v>
      </c>
      <c r="CU7" s="11">
        <v>2.66</v>
      </c>
      <c r="CV7" s="12">
        <v>45.57</v>
      </c>
      <c r="CW7" s="11">
        <v>1.79</v>
      </c>
      <c r="CX7" s="12">
        <v>48.36</v>
      </c>
      <c r="CY7" s="11">
        <v>0.57999999999999996</v>
      </c>
      <c r="CZ7" s="12">
        <v>49.04</v>
      </c>
      <c r="DA7" s="11">
        <v>2.09</v>
      </c>
      <c r="DB7" s="12">
        <v>47.8</v>
      </c>
      <c r="DC7" s="11">
        <v>0.40104166699999999</v>
      </c>
      <c r="DD7" s="12">
        <v>3.3333333E-2</v>
      </c>
      <c r="DE7" s="11">
        <v>0.37376237600000001</v>
      </c>
      <c r="DF7" s="12">
        <v>3.9603960000000001E-2</v>
      </c>
      <c r="DG7" s="11">
        <v>0.39583333300000001</v>
      </c>
      <c r="DH7" s="12">
        <v>3.3333333E-2</v>
      </c>
      <c r="DI7" s="11">
        <v>0.48270000000000002</v>
      </c>
      <c r="DJ7" s="12">
        <v>1.8700000000000001E-2</v>
      </c>
      <c r="DK7" s="11">
        <v>0.51619999999999999</v>
      </c>
      <c r="DL7" s="12">
        <v>1.5100000000000001E-2</v>
      </c>
      <c r="DM7" s="11">
        <v>0.15229999999999999</v>
      </c>
      <c r="DN7" s="12">
        <v>1.09E-2</v>
      </c>
      <c r="DO7" s="11">
        <v>0.4975</v>
      </c>
      <c r="DP7" s="12">
        <v>1.29E-2</v>
      </c>
      <c r="DQ7" s="11">
        <v>0.48180000000000001</v>
      </c>
      <c r="DR7" s="12">
        <v>1.9300000000000001E-2</v>
      </c>
      <c r="DS7" s="11">
        <v>0.62690000000000001</v>
      </c>
      <c r="DT7" s="12">
        <v>1.2E-2</v>
      </c>
      <c r="DU7" s="11">
        <v>0.1177</v>
      </c>
      <c r="DV7" s="12">
        <v>2.87E-2</v>
      </c>
      <c r="DW7" s="11">
        <v>0.42649999999999999</v>
      </c>
      <c r="DX7" s="12">
        <v>1.9400000000000001E-2</v>
      </c>
      <c r="DY7" s="11">
        <v>0.3957</v>
      </c>
      <c r="DZ7" s="12">
        <v>9.5000000000000001E-2</v>
      </c>
      <c r="EA7" s="11">
        <v>0.4204</v>
      </c>
      <c r="EB7" s="12">
        <v>7.8E-2</v>
      </c>
      <c r="EC7" s="11">
        <v>0.42659999999999998</v>
      </c>
      <c r="ED7" s="12">
        <v>3.0800000000000001E-2</v>
      </c>
      <c r="EE7" s="11">
        <v>0.4899</v>
      </c>
      <c r="EF7" s="12">
        <v>5.7599999999999998E-2</v>
      </c>
      <c r="EG7" s="11">
        <v>0.40110000000000001</v>
      </c>
      <c r="EH7" s="12">
        <v>2.3E-2</v>
      </c>
      <c r="EI7" s="11">
        <v>0.41220000000000001</v>
      </c>
      <c r="EJ7" s="12">
        <v>1.2699999999999999E-2</v>
      </c>
      <c r="EK7" s="11">
        <v>0.2</v>
      </c>
      <c r="EL7" s="12">
        <v>2.01E-2</v>
      </c>
      <c r="EM7" s="11">
        <v>0.19989999999999999</v>
      </c>
      <c r="EN7" s="12">
        <v>0.02</v>
      </c>
      <c r="EO7" s="11">
        <v>0.19989999999999999</v>
      </c>
      <c r="EP7" s="12">
        <v>1.9900000000000001E-2</v>
      </c>
    </row>
    <row r="8" spans="1:146" ht="15.75" x14ac:dyDescent="0.25">
      <c r="A8" s="110"/>
      <c r="B8" s="113"/>
      <c r="C8" s="11">
        <v>6.1400000000000003E-2</v>
      </c>
      <c r="D8" s="12">
        <v>0.24060000000000001</v>
      </c>
      <c r="E8" s="11">
        <v>3.79</v>
      </c>
      <c r="F8" s="12">
        <v>28.3</v>
      </c>
      <c r="G8" s="11">
        <v>3.79</v>
      </c>
      <c r="H8" s="12">
        <v>28.3</v>
      </c>
      <c r="I8" s="11">
        <v>2.29</v>
      </c>
      <c r="J8" s="12">
        <v>27.55</v>
      </c>
      <c r="K8" s="11">
        <v>0.45</v>
      </c>
      <c r="L8" s="12">
        <v>17.149999999999999</v>
      </c>
      <c r="M8" s="11">
        <v>0.6</v>
      </c>
      <c r="N8" s="12">
        <v>17.329999999999998</v>
      </c>
      <c r="O8" s="11">
        <v>0.72</v>
      </c>
      <c r="P8" s="12">
        <v>20.420000000000002</v>
      </c>
      <c r="Q8" s="11">
        <v>0.45</v>
      </c>
      <c r="R8" s="12">
        <v>17.149999999999999</v>
      </c>
      <c r="S8" s="11">
        <v>0.33</v>
      </c>
      <c r="T8" s="12">
        <v>19.760000000000002</v>
      </c>
      <c r="U8" s="11">
        <v>0.74</v>
      </c>
      <c r="V8" s="12">
        <v>17.690000000000001</v>
      </c>
      <c r="W8" s="11">
        <v>9.6999999999999993</v>
      </c>
      <c r="X8" s="12">
        <v>22.03</v>
      </c>
      <c r="Y8" s="11">
        <v>11.56</v>
      </c>
      <c r="Z8" s="12">
        <v>20.85</v>
      </c>
      <c r="AA8" s="11">
        <v>18.14</v>
      </c>
      <c r="AB8" s="12">
        <v>16.78</v>
      </c>
      <c r="AC8" s="11">
        <v>8.31</v>
      </c>
      <c r="AD8" s="12">
        <v>20.84</v>
      </c>
      <c r="AE8" s="11">
        <v>7.61</v>
      </c>
      <c r="AF8" s="12">
        <v>22.82</v>
      </c>
      <c r="AG8" s="11">
        <v>8.68</v>
      </c>
      <c r="AH8" s="12">
        <v>22.66</v>
      </c>
      <c r="AI8" s="11">
        <v>5.44</v>
      </c>
      <c r="AJ8" s="12">
        <v>18.510000000000002</v>
      </c>
      <c r="AK8" s="11">
        <v>5.76</v>
      </c>
      <c r="AL8" s="12">
        <v>18.84</v>
      </c>
      <c r="AM8" s="11">
        <v>5.83</v>
      </c>
      <c r="AN8" s="12">
        <v>19.77</v>
      </c>
      <c r="AO8" s="11">
        <v>2.5000000000000001E-2</v>
      </c>
      <c r="AP8" s="12">
        <v>0.17699999999999999</v>
      </c>
      <c r="AQ8" s="11">
        <v>0.01</v>
      </c>
      <c r="AR8" s="12">
        <v>0.154</v>
      </c>
      <c r="AS8" s="11">
        <v>2E-3</v>
      </c>
      <c r="AT8" s="12">
        <v>0.128</v>
      </c>
      <c r="AU8" s="11">
        <v>0.1</v>
      </c>
      <c r="AV8" s="12">
        <v>0.24</v>
      </c>
      <c r="AW8" s="11">
        <v>2.3E-2</v>
      </c>
      <c r="AX8" s="12">
        <v>0.246</v>
      </c>
      <c r="AY8" s="11">
        <v>5.0000000000000001E-3</v>
      </c>
      <c r="AZ8" s="12">
        <v>0.20799999999999999</v>
      </c>
      <c r="BA8" s="11">
        <v>2.1000000000000001E-2</v>
      </c>
      <c r="BB8" s="12">
        <v>0.25600000000000001</v>
      </c>
      <c r="BC8" s="11">
        <v>8.9999999999999993E-3</v>
      </c>
      <c r="BD8" s="12">
        <v>0.19800000000000001</v>
      </c>
      <c r="BE8" s="11">
        <v>5.0000000000000001E-3</v>
      </c>
      <c r="BF8" s="12">
        <v>0.13400000000000001</v>
      </c>
      <c r="BG8" s="11">
        <v>1.63</v>
      </c>
      <c r="BH8" s="12">
        <v>73.69</v>
      </c>
      <c r="BI8" s="11">
        <v>1.71</v>
      </c>
      <c r="BJ8" s="12">
        <v>67.92</v>
      </c>
      <c r="BK8" s="11">
        <v>5.54</v>
      </c>
      <c r="BL8" s="12">
        <v>17.25</v>
      </c>
      <c r="BM8" s="11">
        <v>5.46</v>
      </c>
      <c r="BN8" s="12">
        <v>14.49</v>
      </c>
      <c r="BO8" s="11">
        <v>7.48</v>
      </c>
      <c r="BP8" s="12">
        <v>12.96</v>
      </c>
      <c r="BQ8" s="11">
        <v>8.42</v>
      </c>
      <c r="BR8" s="12">
        <v>13.61</v>
      </c>
      <c r="BS8" s="11">
        <v>10.49</v>
      </c>
      <c r="BT8" s="12">
        <v>13.07</v>
      </c>
      <c r="BU8" s="11">
        <v>6.07</v>
      </c>
      <c r="BV8" s="12">
        <v>11.37</v>
      </c>
      <c r="BW8" s="11">
        <v>2.5499999999999998</v>
      </c>
      <c r="BX8" s="12">
        <v>20.36</v>
      </c>
      <c r="BY8" s="11">
        <v>4.75</v>
      </c>
      <c r="BZ8" s="12">
        <v>11.2</v>
      </c>
      <c r="CA8" s="11">
        <v>4.0199999999999996</v>
      </c>
      <c r="CB8" s="12">
        <v>9.5</v>
      </c>
      <c r="CC8" s="11">
        <v>3.81</v>
      </c>
      <c r="CD8" s="12">
        <v>23.72</v>
      </c>
      <c r="CE8" s="11">
        <v>3.2199999999999999E-2</v>
      </c>
      <c r="CF8" s="12">
        <v>0.1875</v>
      </c>
      <c r="CG8" s="11">
        <v>1.2999999999999999E-2</v>
      </c>
      <c r="CH8" s="12">
        <v>0.754</v>
      </c>
      <c r="CI8" s="11">
        <v>2.5000000000000001E-2</v>
      </c>
      <c r="CJ8" s="12">
        <v>0.97599999999999998</v>
      </c>
      <c r="CK8" s="11">
        <v>8.9999999999999993E-3</v>
      </c>
      <c r="CL8" s="12">
        <v>1.583</v>
      </c>
      <c r="CM8" s="11">
        <v>2.1000000000000001E-2</v>
      </c>
      <c r="CN8" s="12">
        <v>0.50900000000000001</v>
      </c>
      <c r="CO8" s="11">
        <v>6.0000000000000001E-3</v>
      </c>
      <c r="CP8" s="12">
        <v>0.20200000000000001</v>
      </c>
      <c r="CQ8" s="11">
        <v>2.76</v>
      </c>
      <c r="CR8" s="12">
        <v>43.48</v>
      </c>
      <c r="CS8" s="11">
        <v>1.75</v>
      </c>
      <c r="CT8" s="12">
        <v>46.44</v>
      </c>
      <c r="CU8" s="11">
        <v>2.72</v>
      </c>
      <c r="CV8" s="12">
        <v>42.14</v>
      </c>
      <c r="CW8" s="11">
        <v>1.9</v>
      </c>
      <c r="CX8" s="12">
        <v>44.67</v>
      </c>
      <c r="CY8" s="11">
        <v>1</v>
      </c>
      <c r="CZ8" s="12">
        <v>45.7</v>
      </c>
      <c r="DA8" s="11">
        <v>2.1</v>
      </c>
      <c r="DB8" s="12">
        <v>44.45</v>
      </c>
      <c r="DC8" s="11">
        <v>0.37560975600000002</v>
      </c>
      <c r="DD8" s="12">
        <v>3.9024389999999999E-2</v>
      </c>
      <c r="DE8" s="11">
        <v>0.34953703699999999</v>
      </c>
      <c r="DF8" s="12">
        <v>4.4444444E-2</v>
      </c>
      <c r="DG8" s="11">
        <v>0.36893203899999999</v>
      </c>
      <c r="DH8" s="12">
        <v>3.6893203999999999E-2</v>
      </c>
      <c r="DI8" s="11">
        <v>0.43269999999999997</v>
      </c>
      <c r="DJ8" s="12">
        <v>2.5700000000000001E-2</v>
      </c>
      <c r="DK8" s="11">
        <v>0.47889999999999999</v>
      </c>
      <c r="DL8" s="12">
        <v>2.1399999999999999E-2</v>
      </c>
      <c r="DM8" s="11">
        <v>0.14660000000000001</v>
      </c>
      <c r="DN8" s="12">
        <v>1.5100000000000001E-2</v>
      </c>
      <c r="DO8" s="11">
        <v>0.48630000000000001</v>
      </c>
      <c r="DP8" s="12">
        <v>1.4E-2</v>
      </c>
      <c r="DQ8" s="11">
        <v>0.40510000000000002</v>
      </c>
      <c r="DR8" s="12">
        <v>0.03</v>
      </c>
      <c r="DS8" s="11">
        <v>0.60070000000000001</v>
      </c>
      <c r="DT8" s="12">
        <v>1.43E-2</v>
      </c>
      <c r="DU8" s="11">
        <v>0.1066</v>
      </c>
      <c r="DV8" s="12">
        <v>3.95E-2</v>
      </c>
      <c r="DW8" s="11">
        <v>0.40510000000000002</v>
      </c>
      <c r="DX8" s="12">
        <v>2.18E-2</v>
      </c>
      <c r="DY8" s="11">
        <v>0.35499999999999998</v>
      </c>
      <c r="DZ8" s="12">
        <v>0.1021</v>
      </c>
      <c r="EA8" s="11">
        <v>0.3931</v>
      </c>
      <c r="EB8" s="12">
        <v>8.3000000000000004E-2</v>
      </c>
      <c r="EC8" s="11">
        <v>0.41880000000000001</v>
      </c>
      <c r="ED8" s="12">
        <v>3.3000000000000002E-2</v>
      </c>
      <c r="EE8" s="11">
        <v>0.45610000000000001</v>
      </c>
      <c r="EF8" s="12">
        <v>6.2600000000000003E-2</v>
      </c>
      <c r="EG8" s="11">
        <v>0.37840000000000001</v>
      </c>
      <c r="EH8" s="12">
        <v>2.8000000000000001E-2</v>
      </c>
      <c r="EI8" s="11">
        <v>0.3841</v>
      </c>
      <c r="EJ8" s="12">
        <v>1.7000000000000001E-2</v>
      </c>
      <c r="EK8" s="11">
        <v>0.15</v>
      </c>
      <c r="EL8" s="12">
        <v>1.9900000000000001E-2</v>
      </c>
      <c r="EM8" s="11">
        <v>0.15</v>
      </c>
      <c r="EN8" s="12">
        <v>0.02</v>
      </c>
      <c r="EO8" s="11">
        <v>0.15</v>
      </c>
      <c r="EP8" s="12">
        <v>1.9900000000000001E-2</v>
      </c>
    </row>
    <row r="9" spans="1:146" ht="15.75" x14ac:dyDescent="0.25">
      <c r="A9" s="110"/>
      <c r="B9" s="113"/>
      <c r="C9" s="11">
        <v>6.93E-2</v>
      </c>
      <c r="D9" s="12">
        <v>0.2321</v>
      </c>
      <c r="E9" s="11">
        <v>5.58</v>
      </c>
      <c r="F9" s="12">
        <v>25.52</v>
      </c>
      <c r="G9" s="11">
        <v>4.96</v>
      </c>
      <c r="H9" s="12">
        <v>26.01</v>
      </c>
      <c r="I9" s="11">
        <v>3.23</v>
      </c>
      <c r="J9" s="12">
        <v>26.48</v>
      </c>
      <c r="K9" s="11">
        <v>0.45</v>
      </c>
      <c r="L9" s="12">
        <v>22.17</v>
      </c>
      <c r="M9" s="11">
        <v>0.72</v>
      </c>
      <c r="N9" s="12">
        <v>20.399999999999999</v>
      </c>
      <c r="O9" s="11">
        <v>0.74</v>
      </c>
      <c r="P9" s="12">
        <v>22.7</v>
      </c>
      <c r="Q9" s="11">
        <v>0.45</v>
      </c>
      <c r="R9" s="12">
        <v>18.809999999999999</v>
      </c>
      <c r="S9" s="11">
        <v>0.33</v>
      </c>
      <c r="T9" s="12">
        <v>22.82</v>
      </c>
      <c r="U9" s="11">
        <v>0.74</v>
      </c>
      <c r="V9" s="12">
        <v>25.1</v>
      </c>
      <c r="W9" s="11">
        <v>11.06</v>
      </c>
      <c r="X9" s="12">
        <v>20.12</v>
      </c>
      <c r="Y9" s="11">
        <v>13.12</v>
      </c>
      <c r="Z9" s="12">
        <v>19.07</v>
      </c>
      <c r="AA9" s="11">
        <v>19.64</v>
      </c>
      <c r="AB9" s="12">
        <v>15.87</v>
      </c>
      <c r="AC9" s="11">
        <v>9.14</v>
      </c>
      <c r="AD9" s="12">
        <v>19.54</v>
      </c>
      <c r="AE9" s="11">
        <v>8.16</v>
      </c>
      <c r="AF9" s="12">
        <v>21.89</v>
      </c>
      <c r="AG9" s="11">
        <v>9.31</v>
      </c>
      <c r="AH9" s="12">
        <v>21.8</v>
      </c>
      <c r="AI9" s="11">
        <v>6.35</v>
      </c>
      <c r="AJ9" s="12">
        <v>16.399999999999999</v>
      </c>
      <c r="AK9" s="11">
        <v>6.67</v>
      </c>
      <c r="AL9" s="12">
        <v>16.920000000000002</v>
      </c>
      <c r="AM9" s="11">
        <v>6.61</v>
      </c>
      <c r="AN9" s="12">
        <v>18.03</v>
      </c>
      <c r="AO9" s="11">
        <v>3.5999999999999997E-2</v>
      </c>
      <c r="AP9" s="12">
        <v>0.16500000000000001</v>
      </c>
      <c r="AQ9" s="11">
        <v>1.7999999999999999E-2</v>
      </c>
      <c r="AR9" s="12">
        <v>0.14299999999999999</v>
      </c>
      <c r="AS9" s="11">
        <v>4.0000000000000001E-3</v>
      </c>
      <c r="AT9" s="12">
        <v>0.12</v>
      </c>
      <c r="AU9" s="11">
        <v>0.124</v>
      </c>
      <c r="AV9" s="12">
        <v>0.224</v>
      </c>
      <c r="AW9" s="11">
        <v>2.8000000000000001E-2</v>
      </c>
      <c r="AX9" s="12">
        <v>0.24</v>
      </c>
      <c r="AY9" s="11">
        <v>8.0000000000000002E-3</v>
      </c>
      <c r="AZ9" s="12">
        <v>0.20100000000000001</v>
      </c>
      <c r="BA9" s="11">
        <v>2.8000000000000001E-2</v>
      </c>
      <c r="BB9" s="12">
        <v>0.248</v>
      </c>
      <c r="BC9" s="11">
        <v>1.2E-2</v>
      </c>
      <c r="BD9" s="12">
        <v>0.19500000000000001</v>
      </c>
      <c r="BE9" s="11">
        <v>5.0000000000000001E-3</v>
      </c>
      <c r="BF9" s="12">
        <v>0.13400000000000001</v>
      </c>
      <c r="BG9" s="11">
        <v>1.9</v>
      </c>
      <c r="BH9" s="12">
        <v>71.94</v>
      </c>
      <c r="BI9" s="11">
        <v>2.02</v>
      </c>
      <c r="BJ9" s="12">
        <v>65.099999999999994</v>
      </c>
      <c r="BK9" s="11">
        <v>5.77</v>
      </c>
      <c r="BL9" s="12">
        <v>16</v>
      </c>
      <c r="BM9" s="11">
        <v>5.84</v>
      </c>
      <c r="BN9" s="12">
        <v>14.27</v>
      </c>
      <c r="BO9" s="11">
        <v>8.16</v>
      </c>
      <c r="BP9" s="12">
        <v>12.43</v>
      </c>
      <c r="BQ9" s="11">
        <v>8.98</v>
      </c>
      <c r="BR9" s="12">
        <v>11.99</v>
      </c>
      <c r="BS9" s="11">
        <v>10.83</v>
      </c>
      <c r="BT9" s="12">
        <v>12.34</v>
      </c>
      <c r="BU9" s="11">
        <v>6.61</v>
      </c>
      <c r="BV9" s="12">
        <v>10.84</v>
      </c>
      <c r="BW9" s="11">
        <v>3.58</v>
      </c>
      <c r="BX9" s="12">
        <v>18.37</v>
      </c>
      <c r="BY9" s="11">
        <v>6.93</v>
      </c>
      <c r="BZ9" s="12">
        <v>9.24</v>
      </c>
      <c r="CA9" s="11">
        <v>4.1399999999999997</v>
      </c>
      <c r="CB9" s="12">
        <v>9.14</v>
      </c>
      <c r="CC9" s="11">
        <v>5.04</v>
      </c>
      <c r="CD9" s="12">
        <v>21.4</v>
      </c>
      <c r="CE9" s="11">
        <v>4.36E-2</v>
      </c>
      <c r="CF9" s="12">
        <v>0.1575</v>
      </c>
      <c r="CG9" s="11">
        <v>1.6E-2</v>
      </c>
      <c r="CH9" s="12">
        <v>0.747</v>
      </c>
      <c r="CI9" s="11">
        <v>0.03</v>
      </c>
      <c r="CJ9" s="12">
        <v>0.95699999999999996</v>
      </c>
      <c r="CK9" s="11">
        <v>1.7999999999999999E-2</v>
      </c>
      <c r="CL9" s="12">
        <v>1.5569999999999999</v>
      </c>
      <c r="CM9" s="11">
        <v>2.5999999999999999E-2</v>
      </c>
      <c r="CN9" s="12">
        <v>0.502</v>
      </c>
      <c r="CO9" s="11">
        <v>8.0000000000000002E-3</v>
      </c>
      <c r="CP9" s="12">
        <v>0.19800000000000001</v>
      </c>
      <c r="CQ9" s="11">
        <v>2.81</v>
      </c>
      <c r="CR9" s="12">
        <v>44.27</v>
      </c>
      <c r="CS9" s="11">
        <v>2.54</v>
      </c>
      <c r="CT9" s="12">
        <v>43.96</v>
      </c>
      <c r="CU9" s="11">
        <v>2.79</v>
      </c>
      <c r="CV9" s="12">
        <v>43.22</v>
      </c>
      <c r="CW9" s="11">
        <v>1.93</v>
      </c>
      <c r="CX9" s="12">
        <v>45.43</v>
      </c>
      <c r="CY9" s="11">
        <v>1.03</v>
      </c>
      <c r="CZ9" s="12">
        <v>47.18</v>
      </c>
      <c r="DA9" s="11">
        <v>2.14</v>
      </c>
      <c r="DB9" s="12">
        <v>45.47</v>
      </c>
      <c r="DC9" s="11">
        <v>0.35321100900000002</v>
      </c>
      <c r="DD9" s="12">
        <v>4.5871559999999999E-2</v>
      </c>
      <c r="DE9" s="11">
        <v>0.334070796</v>
      </c>
      <c r="DF9" s="12">
        <v>4.9557522E-2</v>
      </c>
      <c r="DG9" s="11">
        <v>0.353488372</v>
      </c>
      <c r="DH9" s="12">
        <v>3.5348837000000001E-2</v>
      </c>
      <c r="DI9" s="11">
        <v>0.39510000000000001</v>
      </c>
      <c r="DJ9" s="12">
        <v>3.2000000000000001E-2</v>
      </c>
      <c r="DK9" s="11">
        <v>0.45379999999999998</v>
      </c>
      <c r="DL9" s="12">
        <v>2.5899999999999999E-2</v>
      </c>
      <c r="DM9" s="11">
        <v>0.1452</v>
      </c>
      <c r="DN9" s="12">
        <v>1.5800000000000002E-2</v>
      </c>
      <c r="DO9" s="11">
        <v>0.45610000000000001</v>
      </c>
      <c r="DP9" s="12">
        <v>1.7399999999999999E-2</v>
      </c>
      <c r="DQ9" s="11">
        <v>0.31390000000000001</v>
      </c>
      <c r="DR9" s="12">
        <v>4.2999999999999997E-2</v>
      </c>
      <c r="DS9" s="11">
        <v>0.55059999999999998</v>
      </c>
      <c r="DT9" s="12">
        <v>2.2200000000000001E-2</v>
      </c>
      <c r="DU9" s="11">
        <v>9.2299999999999993E-2</v>
      </c>
      <c r="DV9" s="12">
        <v>5.7299999999999997E-2</v>
      </c>
      <c r="DW9" s="11">
        <v>0.38790000000000002</v>
      </c>
      <c r="DX9" s="12">
        <v>2.4E-2</v>
      </c>
      <c r="DY9" s="11">
        <v>0.3448</v>
      </c>
      <c r="DZ9" s="12">
        <v>0.1032</v>
      </c>
      <c r="EA9" s="11">
        <v>0.35770000000000002</v>
      </c>
      <c r="EB9" s="12">
        <v>0.09</v>
      </c>
      <c r="EC9" s="11">
        <v>0.39510000000000001</v>
      </c>
      <c r="ED9" s="12">
        <v>0.04</v>
      </c>
      <c r="EE9" s="11">
        <v>0.43980000000000002</v>
      </c>
      <c r="EF9" s="12">
        <v>6.7000000000000004E-2</v>
      </c>
      <c r="EG9" s="11">
        <v>0.36849999999999999</v>
      </c>
      <c r="EH9" s="12">
        <v>3.04E-2</v>
      </c>
      <c r="EI9" s="11">
        <v>0.38279999999999997</v>
      </c>
      <c r="EJ9" s="12">
        <v>1.7999999999999999E-2</v>
      </c>
      <c r="EK9" s="11">
        <v>0.1</v>
      </c>
      <c r="EL9" s="12">
        <v>0.02</v>
      </c>
      <c r="EM9" s="11">
        <v>0.1</v>
      </c>
      <c r="EN9" s="12">
        <v>1.9900000000000001E-2</v>
      </c>
      <c r="EO9" s="11">
        <v>0.1</v>
      </c>
      <c r="EP9" s="12">
        <v>0.02</v>
      </c>
    </row>
    <row r="10" spans="1:146" ht="15.75" x14ac:dyDescent="0.25">
      <c r="A10" s="110"/>
      <c r="B10" s="113"/>
      <c r="C10" s="11">
        <v>7.8899999999999998E-2</v>
      </c>
      <c r="D10" s="12">
        <v>0.224</v>
      </c>
      <c r="E10" s="11">
        <v>8</v>
      </c>
      <c r="F10" s="12">
        <v>23.35</v>
      </c>
      <c r="G10" s="11">
        <v>8.44</v>
      </c>
      <c r="H10" s="12">
        <v>23.24</v>
      </c>
      <c r="I10" s="11">
        <v>5.24</v>
      </c>
      <c r="J10" s="12">
        <v>24.66</v>
      </c>
      <c r="K10" s="11">
        <v>0.49</v>
      </c>
      <c r="L10" s="12">
        <v>24.99</v>
      </c>
      <c r="M10" s="11">
        <v>0.74</v>
      </c>
      <c r="N10" s="12">
        <v>22.69</v>
      </c>
      <c r="O10" s="11">
        <v>1</v>
      </c>
      <c r="P10" s="12">
        <v>12.95</v>
      </c>
      <c r="Q10" s="11">
        <v>0.55000000000000004</v>
      </c>
      <c r="R10" s="12">
        <v>20.12</v>
      </c>
      <c r="S10" s="11">
        <v>0.33</v>
      </c>
      <c r="T10" s="12">
        <v>24.56</v>
      </c>
      <c r="U10" s="11">
        <v>0.88</v>
      </c>
      <c r="V10" s="12">
        <v>19.82</v>
      </c>
      <c r="W10" s="11">
        <v>11.97</v>
      </c>
      <c r="X10" s="12">
        <v>19.09</v>
      </c>
      <c r="Y10" s="11">
        <v>14.86</v>
      </c>
      <c r="Z10" s="12">
        <v>17.34</v>
      </c>
      <c r="AA10" s="11">
        <v>21.3</v>
      </c>
      <c r="AB10" s="12">
        <v>14.82</v>
      </c>
      <c r="AC10" s="11">
        <v>9.94</v>
      </c>
      <c r="AD10" s="12">
        <v>18.43</v>
      </c>
      <c r="AE10" s="11">
        <v>8.81</v>
      </c>
      <c r="AF10" s="12">
        <v>20.85</v>
      </c>
      <c r="AG10" s="11">
        <v>10.11</v>
      </c>
      <c r="AH10" s="12">
        <v>20.67</v>
      </c>
      <c r="AI10" s="11">
        <v>7.22</v>
      </c>
      <c r="AJ10" s="12">
        <v>14.88</v>
      </c>
      <c r="AK10" s="11">
        <v>6.82</v>
      </c>
      <c r="AL10" s="12">
        <v>16.420000000000002</v>
      </c>
      <c r="AM10" s="11">
        <v>7.39</v>
      </c>
      <c r="AN10" s="12">
        <v>16.48</v>
      </c>
      <c r="AO10" s="11">
        <v>4.8000000000000001E-2</v>
      </c>
      <c r="AP10" s="12">
        <v>0.155</v>
      </c>
      <c r="AQ10" s="11">
        <v>3.1E-2</v>
      </c>
      <c r="AR10" s="12">
        <v>0.13300000000000001</v>
      </c>
      <c r="AS10" s="11">
        <v>8.9999999999999993E-3</v>
      </c>
      <c r="AT10" s="12">
        <v>0.112</v>
      </c>
      <c r="AU10" s="11">
        <v>0.14199999999999999</v>
      </c>
      <c r="AV10" s="12">
        <v>0.21099999999999999</v>
      </c>
      <c r="AW10" s="11">
        <v>3.2000000000000001E-2</v>
      </c>
      <c r="AX10" s="12">
        <v>0.23499999999999999</v>
      </c>
      <c r="AY10" s="11">
        <v>1.0999999999999999E-2</v>
      </c>
      <c r="AZ10" s="12">
        <v>0.19500000000000001</v>
      </c>
      <c r="BA10" s="11">
        <v>3.9E-2</v>
      </c>
      <c r="BB10" s="12">
        <v>0.24099999999999999</v>
      </c>
      <c r="BC10" s="11">
        <v>1.7000000000000001E-2</v>
      </c>
      <c r="BD10" s="12">
        <v>0.191</v>
      </c>
      <c r="BE10" s="11">
        <v>0.01</v>
      </c>
      <c r="BF10" s="12">
        <v>0.126</v>
      </c>
      <c r="BG10" s="11">
        <v>2.97</v>
      </c>
      <c r="BH10" s="12">
        <v>66.739999999999995</v>
      </c>
      <c r="BI10" s="11">
        <v>2.25</v>
      </c>
      <c r="BJ10" s="12">
        <v>63.33</v>
      </c>
      <c r="BK10" s="11">
        <v>6.05</v>
      </c>
      <c r="BL10" s="12">
        <v>15.13</v>
      </c>
      <c r="BM10" s="11">
        <v>6.2</v>
      </c>
      <c r="BN10" s="12">
        <v>13.63</v>
      </c>
      <c r="BO10" s="11">
        <v>8.83</v>
      </c>
      <c r="BP10" s="12">
        <v>11.94</v>
      </c>
      <c r="BQ10" s="11">
        <v>9.93</v>
      </c>
      <c r="BR10" s="12">
        <v>10.82</v>
      </c>
      <c r="BS10" s="11">
        <v>11.14</v>
      </c>
      <c r="BT10" s="12">
        <v>11.69</v>
      </c>
      <c r="BU10" s="11">
        <v>10.56</v>
      </c>
      <c r="BV10" s="12">
        <v>7.85</v>
      </c>
      <c r="BW10" s="11">
        <v>4.1900000000000004</v>
      </c>
      <c r="BX10" s="12">
        <v>17.239999999999998</v>
      </c>
      <c r="BY10" s="11">
        <v>9.65</v>
      </c>
      <c r="BZ10" s="12">
        <v>7.28</v>
      </c>
      <c r="CA10" s="11">
        <v>6.11</v>
      </c>
      <c r="CB10" s="12">
        <v>6.59</v>
      </c>
      <c r="CC10" s="11">
        <v>7.11</v>
      </c>
      <c r="CD10" s="12">
        <v>19.010000000000002</v>
      </c>
      <c r="CE10" s="11">
        <v>5.1999999999999998E-2</v>
      </c>
      <c r="CF10" s="12">
        <v>0.14510000000000001</v>
      </c>
      <c r="CG10" s="11">
        <v>1.9E-2</v>
      </c>
      <c r="CH10" s="12">
        <v>0.72499999999999998</v>
      </c>
      <c r="CI10" s="11">
        <v>3.5000000000000003E-2</v>
      </c>
      <c r="CJ10" s="12">
        <v>0.93799999999999994</v>
      </c>
      <c r="CK10" s="11">
        <v>2.4E-2</v>
      </c>
      <c r="CL10" s="12">
        <v>1.462</v>
      </c>
      <c r="CM10" s="11">
        <v>3.1E-2</v>
      </c>
      <c r="CN10" s="12">
        <v>0.48099999999999998</v>
      </c>
      <c r="CO10" s="11">
        <v>1.0999999999999999E-2</v>
      </c>
      <c r="CP10" s="12">
        <v>0.182</v>
      </c>
      <c r="CQ10" s="11">
        <v>2.95</v>
      </c>
      <c r="CR10" s="12">
        <v>42.56</v>
      </c>
      <c r="CS10" s="11">
        <v>2.65</v>
      </c>
      <c r="CT10" s="12">
        <v>46.01</v>
      </c>
      <c r="CU10" s="11">
        <v>2.87</v>
      </c>
      <c r="CV10" s="12">
        <v>40.76</v>
      </c>
      <c r="CW10" s="11">
        <v>2.38</v>
      </c>
      <c r="CX10" s="12">
        <v>43.01</v>
      </c>
      <c r="CY10" s="11">
        <v>1.78</v>
      </c>
      <c r="CZ10" s="12">
        <v>42.67</v>
      </c>
      <c r="DA10" s="11">
        <v>2.29</v>
      </c>
      <c r="DB10" s="12">
        <v>43.09</v>
      </c>
      <c r="DC10" s="11">
        <v>0.33189655200000001</v>
      </c>
      <c r="DD10" s="12">
        <v>0.05</v>
      </c>
      <c r="DE10" s="11">
        <v>0.313278008</v>
      </c>
      <c r="DF10" s="12">
        <v>5.4771783999999997E-2</v>
      </c>
      <c r="DG10" s="11">
        <v>0.34080717500000002</v>
      </c>
      <c r="DH10" s="12">
        <v>3.9461883000000003E-2</v>
      </c>
      <c r="DI10" s="11">
        <v>0.35389999999999999</v>
      </c>
      <c r="DJ10" s="12">
        <v>4.0300000000000002E-2</v>
      </c>
      <c r="DK10" s="11">
        <v>0.43059999999999998</v>
      </c>
      <c r="DL10" s="12">
        <v>3.15E-2</v>
      </c>
      <c r="DM10" s="11">
        <v>0.13969999999999999</v>
      </c>
      <c r="DN10" s="12">
        <v>1.9300000000000001E-2</v>
      </c>
      <c r="DO10" s="11">
        <v>0.4214</v>
      </c>
      <c r="DP10" s="12">
        <v>2.1899999999999999E-2</v>
      </c>
      <c r="DQ10" s="11">
        <v>0.25480000000000003</v>
      </c>
      <c r="DR10" s="12">
        <v>5.3199999999999997E-2</v>
      </c>
      <c r="DS10" s="11">
        <v>0.46160000000000001</v>
      </c>
      <c r="DT10" s="12">
        <v>3.6200000000000003E-2</v>
      </c>
      <c r="DU10" s="11">
        <v>8.6300000000000002E-2</v>
      </c>
      <c r="DV10" s="12">
        <v>6.59E-2</v>
      </c>
      <c r="DW10" s="11">
        <v>0.36349999999999999</v>
      </c>
      <c r="DX10" s="12">
        <v>2.69E-2</v>
      </c>
      <c r="DY10" s="11">
        <v>0.28539999999999999</v>
      </c>
      <c r="DZ10" s="12">
        <v>0.1158</v>
      </c>
      <c r="EA10" s="11">
        <v>0.29239999999999999</v>
      </c>
      <c r="EB10" s="12">
        <v>0.10489999999999999</v>
      </c>
      <c r="EC10" s="11">
        <v>0.37269999999999998</v>
      </c>
      <c r="ED10" s="12">
        <v>4.7E-2</v>
      </c>
      <c r="EE10" s="11">
        <v>0.41689999999999999</v>
      </c>
      <c r="EF10" s="12">
        <v>6.8900000000000003E-2</v>
      </c>
      <c r="EG10" s="11">
        <v>0.32890000000000003</v>
      </c>
      <c r="EH10" s="12">
        <v>4.1300000000000003E-2</v>
      </c>
      <c r="EI10" s="11">
        <v>0.3604</v>
      </c>
      <c r="EJ10" s="12">
        <v>2.3E-2</v>
      </c>
      <c r="EK10" s="11">
        <v>0.05</v>
      </c>
      <c r="EL10" s="12">
        <v>0.02</v>
      </c>
      <c r="EM10" s="11">
        <v>0.05</v>
      </c>
      <c r="EN10" s="12">
        <v>0.02</v>
      </c>
      <c r="EO10" s="11">
        <v>0.05</v>
      </c>
      <c r="EP10" s="12">
        <v>2.01E-2</v>
      </c>
    </row>
    <row r="11" spans="1:146" ht="15.75" x14ac:dyDescent="0.25">
      <c r="A11" s="110"/>
      <c r="B11" s="113"/>
      <c r="C11" s="11">
        <v>9.0300000000000005E-2</v>
      </c>
      <c r="D11" s="12">
        <v>0.214</v>
      </c>
      <c r="E11" s="11">
        <v>10.41</v>
      </c>
      <c r="F11" s="12">
        <v>21.25</v>
      </c>
      <c r="G11" s="11">
        <v>10.87</v>
      </c>
      <c r="H11" s="12">
        <v>21.01</v>
      </c>
      <c r="I11" s="11">
        <v>7.53</v>
      </c>
      <c r="J11" s="12">
        <v>22.71</v>
      </c>
      <c r="K11" s="11">
        <v>0.74</v>
      </c>
      <c r="L11" s="12">
        <v>20.420000000000002</v>
      </c>
      <c r="M11" s="11">
        <v>1</v>
      </c>
      <c r="N11" s="12">
        <v>12.64</v>
      </c>
      <c r="O11" s="11">
        <v>3.03</v>
      </c>
      <c r="P11" s="12">
        <v>10.77</v>
      </c>
      <c r="Q11" s="11">
        <v>0.78</v>
      </c>
      <c r="R11" s="12">
        <v>15.37</v>
      </c>
      <c r="S11" s="11">
        <v>0.48</v>
      </c>
      <c r="T11" s="12">
        <v>14.75</v>
      </c>
      <c r="U11" s="11">
        <v>0.88</v>
      </c>
      <c r="V11" s="12">
        <v>23.25</v>
      </c>
      <c r="W11" s="11">
        <v>12.82</v>
      </c>
      <c r="X11" s="12">
        <v>18.25</v>
      </c>
      <c r="Y11" s="11">
        <v>15.22</v>
      </c>
      <c r="Z11" s="12">
        <v>17</v>
      </c>
      <c r="AA11" s="11">
        <v>23.15</v>
      </c>
      <c r="AB11" s="12">
        <v>13.84</v>
      </c>
      <c r="AC11" s="11">
        <v>10.61</v>
      </c>
      <c r="AD11" s="12">
        <v>17.670000000000002</v>
      </c>
      <c r="AE11" s="11">
        <v>9.43</v>
      </c>
      <c r="AF11" s="12">
        <v>19.93</v>
      </c>
      <c r="AG11" s="11">
        <v>10.87</v>
      </c>
      <c r="AH11" s="12">
        <v>19.690000000000001</v>
      </c>
      <c r="AI11" s="11">
        <v>8.1199999999999992</v>
      </c>
      <c r="AJ11" s="12">
        <v>13.29</v>
      </c>
      <c r="AK11" s="11">
        <v>7.38</v>
      </c>
      <c r="AL11" s="12">
        <v>15.8</v>
      </c>
      <c r="AM11" s="11">
        <v>8.06</v>
      </c>
      <c r="AN11" s="12">
        <v>15.53</v>
      </c>
      <c r="AO11" s="11">
        <v>6.4000000000000001E-2</v>
      </c>
      <c r="AP11" s="12">
        <v>0.14299999999999999</v>
      </c>
      <c r="AQ11" s="11">
        <v>4.4999999999999998E-2</v>
      </c>
      <c r="AR11" s="12">
        <v>0.125</v>
      </c>
      <c r="AS11" s="11">
        <v>1.7000000000000001E-2</v>
      </c>
      <c r="AT11" s="12">
        <v>0.105</v>
      </c>
      <c r="AU11" s="11">
        <v>0.16</v>
      </c>
      <c r="AV11" s="12">
        <v>0.19900000000000001</v>
      </c>
      <c r="AW11" s="11">
        <v>3.7999999999999999E-2</v>
      </c>
      <c r="AX11" s="12">
        <v>0.22900000000000001</v>
      </c>
      <c r="AY11" s="11">
        <v>1.6E-2</v>
      </c>
      <c r="AZ11" s="12">
        <v>0.187</v>
      </c>
      <c r="BA11" s="11">
        <v>0.05</v>
      </c>
      <c r="BB11" s="12">
        <v>0.23300000000000001</v>
      </c>
      <c r="BC11" s="11">
        <v>2.1999999999999999E-2</v>
      </c>
      <c r="BD11" s="12">
        <v>0.188</v>
      </c>
      <c r="BE11" s="11">
        <v>1.6E-2</v>
      </c>
      <c r="BF11" s="12">
        <v>0.12</v>
      </c>
      <c r="BG11" s="11">
        <v>4.07</v>
      </c>
      <c r="BH11" s="12">
        <v>63</v>
      </c>
      <c r="BI11" s="11">
        <v>2.4700000000000002</v>
      </c>
      <c r="BJ11" s="12">
        <v>59.72</v>
      </c>
      <c r="BK11" s="11">
        <v>6.3</v>
      </c>
      <c r="BL11" s="12">
        <v>14.34</v>
      </c>
      <c r="BM11" s="11">
        <v>6.2</v>
      </c>
      <c r="BN11" s="12">
        <v>13.07</v>
      </c>
      <c r="BO11" s="11">
        <v>8.92</v>
      </c>
      <c r="BP11" s="12">
        <v>11.56</v>
      </c>
      <c r="BQ11" s="11">
        <v>10.29</v>
      </c>
      <c r="BR11" s="12">
        <v>10.78</v>
      </c>
      <c r="BS11" s="11">
        <v>11.2</v>
      </c>
      <c r="BT11" s="12">
        <v>10.63</v>
      </c>
      <c r="BU11" s="11">
        <v>13.16</v>
      </c>
      <c r="BV11" s="12">
        <v>6.48</v>
      </c>
      <c r="BW11" s="11">
        <v>5.78</v>
      </c>
      <c r="BX11" s="12">
        <v>15.53</v>
      </c>
      <c r="BY11" s="11">
        <v>10.96</v>
      </c>
      <c r="BZ11" s="12">
        <v>6.55</v>
      </c>
      <c r="CA11" s="11">
        <v>7.42</v>
      </c>
      <c r="CB11" s="12">
        <v>5.27</v>
      </c>
      <c r="CC11" s="11">
        <v>12.08</v>
      </c>
      <c r="CD11" s="12">
        <v>14.33</v>
      </c>
      <c r="CE11" s="11">
        <v>7.0099999999999996E-2</v>
      </c>
      <c r="CF11" s="12">
        <v>0.124</v>
      </c>
      <c r="CG11" s="11">
        <v>2.4E-2</v>
      </c>
      <c r="CH11" s="12">
        <v>0.70699999999999996</v>
      </c>
      <c r="CI11" s="11">
        <v>4.2000000000000003E-2</v>
      </c>
      <c r="CJ11" s="12">
        <v>0.91400000000000003</v>
      </c>
      <c r="CK11" s="11">
        <v>3.3000000000000002E-2</v>
      </c>
      <c r="CL11" s="12">
        <v>1.4339999999999999</v>
      </c>
      <c r="CM11" s="11">
        <v>3.6999999999999998E-2</v>
      </c>
      <c r="CN11" s="12">
        <v>0.48</v>
      </c>
      <c r="CO11" s="11">
        <v>1.4999999999999999E-2</v>
      </c>
      <c r="CP11" s="12">
        <v>0.18099999999999999</v>
      </c>
      <c r="CQ11" s="11">
        <v>2.99</v>
      </c>
      <c r="CR11" s="12">
        <v>43.12</v>
      </c>
      <c r="CS11" s="11">
        <v>2.8</v>
      </c>
      <c r="CT11" s="12">
        <v>41.81</v>
      </c>
      <c r="CU11" s="11">
        <v>2.94</v>
      </c>
      <c r="CV11" s="12">
        <v>41.8</v>
      </c>
      <c r="CW11" s="11">
        <v>2.4300000000000002</v>
      </c>
      <c r="CX11" s="12">
        <v>43.96</v>
      </c>
      <c r="CY11" s="11">
        <v>1.85</v>
      </c>
      <c r="CZ11" s="12">
        <v>44.36</v>
      </c>
      <c r="DA11" s="11">
        <v>2.3199999999999998</v>
      </c>
      <c r="DB11" s="12">
        <v>43.05</v>
      </c>
      <c r="DC11" s="11">
        <v>0.30078125</v>
      </c>
      <c r="DD11" s="12">
        <v>5.7812500000000003E-2</v>
      </c>
      <c r="DE11" s="11">
        <v>0.29724409400000001</v>
      </c>
      <c r="DF11" s="12">
        <v>5.6692912999999998E-2</v>
      </c>
      <c r="DG11" s="11">
        <v>0.32900432899999998</v>
      </c>
      <c r="DH11" s="12">
        <v>4.3290043E-2</v>
      </c>
      <c r="DI11" s="11">
        <v>0.29039999999999999</v>
      </c>
      <c r="DJ11" s="12">
        <v>5.1499999999999997E-2</v>
      </c>
      <c r="DK11" s="11">
        <v>0.40539999999999998</v>
      </c>
      <c r="DL11" s="12">
        <v>3.73E-2</v>
      </c>
      <c r="DM11" s="11">
        <v>0.12889999999999999</v>
      </c>
      <c r="DN11" s="12">
        <v>2.7300000000000001E-2</v>
      </c>
      <c r="DO11" s="11">
        <v>0.37709999999999999</v>
      </c>
      <c r="DP11" s="12">
        <v>2.8500000000000001E-2</v>
      </c>
      <c r="DQ11" s="11">
        <v>0.2112</v>
      </c>
      <c r="DR11" s="12">
        <v>6.25E-2</v>
      </c>
      <c r="DS11" s="11">
        <v>0.24</v>
      </c>
      <c r="DT11" s="12">
        <v>0.1031</v>
      </c>
      <c r="DU11" s="11">
        <v>8.1500000000000003E-2</v>
      </c>
      <c r="DV11" s="12">
        <v>7.5399999999999995E-2</v>
      </c>
      <c r="DW11" s="11">
        <v>0.3357</v>
      </c>
      <c r="DX11" s="12">
        <v>3.0800000000000001E-2</v>
      </c>
      <c r="DY11" s="11">
        <v>0.33700000000000002</v>
      </c>
      <c r="DZ11" s="12">
        <v>0.1055</v>
      </c>
      <c r="EA11" s="11">
        <v>0.23880000000000001</v>
      </c>
      <c r="EB11" s="12">
        <v>0.1201</v>
      </c>
      <c r="EC11" s="11">
        <v>0.26490000000000002</v>
      </c>
      <c r="ED11" s="12">
        <v>8.0699999999999994E-2</v>
      </c>
      <c r="EE11" s="11">
        <v>0.41439999999999999</v>
      </c>
      <c r="EF11" s="12">
        <v>7.2999999999999995E-2</v>
      </c>
      <c r="EG11" s="11">
        <v>0.32329999999999998</v>
      </c>
      <c r="EH11" s="12">
        <v>4.2999999999999997E-2</v>
      </c>
      <c r="EI11" s="11">
        <v>0.30530000000000002</v>
      </c>
      <c r="EJ11" s="12">
        <v>3.7999999999999999E-2</v>
      </c>
      <c r="EK11" s="11">
        <v>0</v>
      </c>
      <c r="EL11" s="12">
        <v>0.02</v>
      </c>
      <c r="EM11" s="11">
        <v>0</v>
      </c>
      <c r="EN11" s="12">
        <v>1.9900000000000001E-2</v>
      </c>
      <c r="EO11" s="11">
        <v>0</v>
      </c>
      <c r="EP11" s="12">
        <v>1.9900000000000001E-2</v>
      </c>
    </row>
    <row r="12" spans="1:146" ht="15.75" x14ac:dyDescent="0.25">
      <c r="A12" s="110"/>
      <c r="B12" s="113"/>
      <c r="C12" s="11">
        <v>0.10050000000000001</v>
      </c>
      <c r="D12" s="12">
        <v>0.20660000000000001</v>
      </c>
      <c r="E12" s="11">
        <v>13.64</v>
      </c>
      <c r="F12" s="12">
        <v>19.29</v>
      </c>
      <c r="G12" s="11">
        <v>13.47</v>
      </c>
      <c r="H12" s="12">
        <v>19.72</v>
      </c>
      <c r="I12" s="11">
        <v>10.76</v>
      </c>
      <c r="J12" s="12">
        <v>20.170000000000002</v>
      </c>
      <c r="K12" s="11">
        <v>1.71</v>
      </c>
      <c r="L12" s="12">
        <v>13.8</v>
      </c>
      <c r="M12" s="11">
        <v>3.03</v>
      </c>
      <c r="N12" s="12">
        <v>9.6199999999999992</v>
      </c>
      <c r="O12" s="11">
        <v>6.24</v>
      </c>
      <c r="P12" s="12">
        <v>9.08</v>
      </c>
      <c r="Q12" s="11">
        <v>1.32</v>
      </c>
      <c r="R12" s="12">
        <v>14.11</v>
      </c>
      <c r="S12" s="11">
        <v>0.48</v>
      </c>
      <c r="T12" s="12">
        <v>21.24</v>
      </c>
      <c r="U12" s="11">
        <v>1</v>
      </c>
      <c r="V12" s="12">
        <v>14.15</v>
      </c>
      <c r="W12" s="11">
        <v>13.8</v>
      </c>
      <c r="X12" s="12">
        <v>17.25</v>
      </c>
      <c r="Y12" s="11">
        <v>16.45</v>
      </c>
      <c r="Z12" s="12">
        <v>16.420000000000002</v>
      </c>
      <c r="AA12" s="11">
        <v>25.12</v>
      </c>
      <c r="AB12" s="12">
        <v>12.88</v>
      </c>
      <c r="AC12" s="11">
        <v>11.39</v>
      </c>
      <c r="AD12" s="12">
        <v>16.82</v>
      </c>
      <c r="AE12" s="11">
        <v>10.039999999999999</v>
      </c>
      <c r="AF12" s="12">
        <v>19.07</v>
      </c>
      <c r="AG12" s="11">
        <v>11.56</v>
      </c>
      <c r="AH12" s="12">
        <v>18.91</v>
      </c>
      <c r="AI12" s="11">
        <v>9.2100000000000009</v>
      </c>
      <c r="AJ12" s="12">
        <v>11.82</v>
      </c>
      <c r="AK12" s="11">
        <v>8.16</v>
      </c>
      <c r="AL12" s="12">
        <v>14.58</v>
      </c>
      <c r="AM12" s="11">
        <v>9.66</v>
      </c>
      <c r="AN12" s="12">
        <v>13.35</v>
      </c>
      <c r="AO12" s="11">
        <v>0.08</v>
      </c>
      <c r="AP12" s="12">
        <v>0.13300000000000001</v>
      </c>
      <c r="AQ12" s="11">
        <v>6.4000000000000001E-2</v>
      </c>
      <c r="AR12" s="12">
        <v>0.114</v>
      </c>
      <c r="AS12" s="11">
        <v>2.7E-2</v>
      </c>
      <c r="AT12" s="12">
        <v>9.8000000000000004E-2</v>
      </c>
      <c r="AU12" s="11">
        <v>0.17599999999999999</v>
      </c>
      <c r="AV12" s="12">
        <v>0.187</v>
      </c>
      <c r="AW12" s="11">
        <v>4.4999999999999998E-2</v>
      </c>
      <c r="AX12" s="12">
        <v>0.222</v>
      </c>
      <c r="AY12" s="11">
        <v>2.1000000000000001E-2</v>
      </c>
      <c r="AZ12" s="12">
        <v>0.183</v>
      </c>
      <c r="BA12" s="11">
        <v>5.8999999999999997E-2</v>
      </c>
      <c r="BB12" s="12">
        <v>0.22900000000000001</v>
      </c>
      <c r="BC12" s="11">
        <v>0.03</v>
      </c>
      <c r="BD12" s="12">
        <v>0.185</v>
      </c>
      <c r="BE12" s="11">
        <v>2.4E-2</v>
      </c>
      <c r="BF12" s="12">
        <v>0.11600000000000001</v>
      </c>
      <c r="BG12" s="11">
        <v>5.04</v>
      </c>
      <c r="BH12" s="12">
        <v>59.81</v>
      </c>
      <c r="BI12" s="11">
        <v>2.97</v>
      </c>
      <c r="BJ12" s="12">
        <v>52.78</v>
      </c>
      <c r="BK12" s="11">
        <v>6.53</v>
      </c>
      <c r="BL12" s="12">
        <v>13.64</v>
      </c>
      <c r="BM12" s="11">
        <v>7.14</v>
      </c>
      <c r="BN12" s="12">
        <v>12.08</v>
      </c>
      <c r="BO12" s="11">
        <v>9.3000000000000007</v>
      </c>
      <c r="BP12" s="12">
        <v>11.22</v>
      </c>
      <c r="BQ12" s="11">
        <v>10.29</v>
      </c>
      <c r="BR12" s="12">
        <v>10.68</v>
      </c>
      <c r="BS12" s="11">
        <v>11.37</v>
      </c>
      <c r="BT12" s="12">
        <v>10.3</v>
      </c>
      <c r="BU12" s="11">
        <v>16.16</v>
      </c>
      <c r="BV12" s="12">
        <v>5.48</v>
      </c>
      <c r="BW12" s="11">
        <v>7.4</v>
      </c>
      <c r="BX12" s="12">
        <v>14.08</v>
      </c>
      <c r="BY12" s="11">
        <v>14.14</v>
      </c>
      <c r="BZ12" s="12">
        <v>5.35</v>
      </c>
      <c r="CA12" s="11">
        <v>8.02</v>
      </c>
      <c r="CB12" s="12">
        <v>4.5599999999999996</v>
      </c>
      <c r="CC12" s="11">
        <v>15.64</v>
      </c>
      <c r="CD12" s="12">
        <v>11.79</v>
      </c>
      <c r="CE12" s="11">
        <v>9.06E-2</v>
      </c>
      <c r="CF12" s="12">
        <v>0.1055</v>
      </c>
      <c r="CG12" s="11">
        <v>2.8000000000000001E-2</v>
      </c>
      <c r="CH12" s="12">
        <v>0.68400000000000005</v>
      </c>
      <c r="CI12" s="11">
        <v>0.05</v>
      </c>
      <c r="CJ12" s="12">
        <v>0.89200000000000002</v>
      </c>
      <c r="CK12" s="11">
        <v>4.2000000000000003E-2</v>
      </c>
      <c r="CL12" s="12">
        <v>1.3959999999999999</v>
      </c>
      <c r="CM12" s="11">
        <v>4.3999999999999997E-2</v>
      </c>
      <c r="CN12" s="12">
        <v>0.46500000000000002</v>
      </c>
      <c r="CO12" s="11">
        <v>1.7999999999999999E-2</v>
      </c>
      <c r="CP12" s="12">
        <v>0.18</v>
      </c>
      <c r="CQ12" s="11">
        <v>3.13</v>
      </c>
      <c r="CR12" s="12">
        <v>41.35</v>
      </c>
      <c r="CS12" s="11">
        <v>2.91</v>
      </c>
      <c r="CT12" s="12">
        <v>43.44</v>
      </c>
      <c r="CU12" s="11">
        <v>2.97</v>
      </c>
      <c r="CV12" s="12">
        <v>38.409999999999997</v>
      </c>
      <c r="CW12" s="11">
        <v>2.92</v>
      </c>
      <c r="CX12" s="12">
        <v>39.56</v>
      </c>
      <c r="CY12" s="11">
        <v>2.23</v>
      </c>
      <c r="CZ12" s="12">
        <v>40.39</v>
      </c>
      <c r="DA12" s="11">
        <v>2.34</v>
      </c>
      <c r="DB12" s="12">
        <v>44.12</v>
      </c>
      <c r="DC12" s="11">
        <v>0.29056603800000003</v>
      </c>
      <c r="DD12" s="12">
        <v>6.0377357999999999E-2</v>
      </c>
      <c r="DE12" s="11">
        <v>0.28816793899999998</v>
      </c>
      <c r="DF12" s="12">
        <v>5.9541984999999999E-2</v>
      </c>
      <c r="DG12" s="11">
        <v>0.31020408199999999</v>
      </c>
      <c r="DH12" s="12">
        <v>4.7346938999999998E-2</v>
      </c>
      <c r="DI12" s="11">
        <v>0.24340000000000001</v>
      </c>
      <c r="DJ12" s="12">
        <v>6.2199999999999998E-2</v>
      </c>
      <c r="DK12" s="11">
        <v>0.38140000000000002</v>
      </c>
      <c r="DL12" s="12">
        <v>4.4999999999999998E-2</v>
      </c>
      <c r="DM12" s="11">
        <v>0.12280000000000001</v>
      </c>
      <c r="DN12" s="12">
        <v>3.0800000000000001E-2</v>
      </c>
      <c r="DO12" s="11">
        <v>0.3508</v>
      </c>
      <c r="DP12" s="12">
        <v>3.3000000000000002E-2</v>
      </c>
      <c r="DQ12" s="11">
        <v>0.18049999999999999</v>
      </c>
      <c r="DR12" s="12">
        <v>7.0300000000000001E-2</v>
      </c>
      <c r="DS12" s="11">
        <v>0.1285</v>
      </c>
      <c r="DT12" s="12">
        <v>0.15679999999999999</v>
      </c>
      <c r="DU12" s="11">
        <v>7.3099999999999998E-2</v>
      </c>
      <c r="DV12" s="12">
        <v>8.8099999999999998E-2</v>
      </c>
      <c r="DW12" s="11">
        <v>0.32119999999999999</v>
      </c>
      <c r="DX12" s="12">
        <v>3.2300000000000002E-2</v>
      </c>
      <c r="DY12" s="11">
        <v>0.23169999999999999</v>
      </c>
      <c r="DZ12" s="12">
        <v>0.13009999999999999</v>
      </c>
      <c r="EA12" s="11">
        <v>0.1618</v>
      </c>
      <c r="EB12" s="12">
        <v>0.1477</v>
      </c>
      <c r="EC12" s="11">
        <v>0.22040000000000001</v>
      </c>
      <c r="ED12" s="12">
        <v>9.8500000000000004E-2</v>
      </c>
      <c r="EE12" s="11">
        <v>0.3871</v>
      </c>
      <c r="EF12" s="12">
        <v>7.8E-2</v>
      </c>
      <c r="EG12" s="11">
        <v>0.23330000000000001</v>
      </c>
      <c r="EH12" s="12">
        <v>7.4999999999999997E-2</v>
      </c>
      <c r="EI12" s="11">
        <v>0.2213</v>
      </c>
      <c r="EJ12" s="12">
        <v>6.7000000000000004E-2</v>
      </c>
      <c r="EK12" s="11">
        <v>0.19989999999999999</v>
      </c>
      <c r="EL12" s="12">
        <v>0.04</v>
      </c>
      <c r="EM12" s="11">
        <v>0.15</v>
      </c>
      <c r="EN12" s="12">
        <v>0.04</v>
      </c>
      <c r="EO12" s="11">
        <v>0.2</v>
      </c>
      <c r="EP12" s="12">
        <v>4.0099999999999997E-2</v>
      </c>
    </row>
    <row r="13" spans="1:146" ht="15.75" x14ac:dyDescent="0.25">
      <c r="A13" s="110"/>
      <c r="B13" s="113"/>
      <c r="C13" s="11">
        <v>0.1129</v>
      </c>
      <c r="D13" s="12">
        <v>0.19789999999999999</v>
      </c>
      <c r="E13" s="11">
        <v>19.420000000000002</v>
      </c>
      <c r="F13" s="12">
        <v>15.79</v>
      </c>
      <c r="G13" s="11">
        <v>16.190000000000001</v>
      </c>
      <c r="H13" s="12">
        <v>17.63</v>
      </c>
      <c r="I13" s="11">
        <v>10.89</v>
      </c>
      <c r="J13" s="12">
        <v>9.6</v>
      </c>
      <c r="K13" s="11">
        <v>2.98</v>
      </c>
      <c r="L13" s="12">
        <v>12.6</v>
      </c>
      <c r="M13" s="11">
        <v>6.24</v>
      </c>
      <c r="N13" s="12">
        <v>8.2799999999999994</v>
      </c>
      <c r="O13" s="11">
        <v>11.09</v>
      </c>
      <c r="P13" s="12">
        <v>7.39</v>
      </c>
      <c r="Q13" s="11">
        <v>2.75</v>
      </c>
      <c r="R13" s="12">
        <v>12.54</v>
      </c>
      <c r="S13" s="11">
        <v>0.63</v>
      </c>
      <c r="T13" s="12">
        <v>12.13</v>
      </c>
      <c r="U13" s="11">
        <v>2.09</v>
      </c>
      <c r="V13" s="12">
        <v>13.06</v>
      </c>
      <c r="W13" s="11">
        <v>14.74</v>
      </c>
      <c r="X13" s="12">
        <v>16.309999999999999</v>
      </c>
      <c r="Y13" s="11">
        <v>16.97</v>
      </c>
      <c r="Z13" s="12">
        <v>15.71</v>
      </c>
      <c r="AA13" s="11">
        <v>26.73</v>
      </c>
      <c r="AB13" s="12">
        <v>11.87</v>
      </c>
      <c r="AC13" s="11">
        <v>12.26</v>
      </c>
      <c r="AD13" s="12">
        <v>15.82</v>
      </c>
      <c r="AE13" s="11">
        <v>11.08</v>
      </c>
      <c r="AF13" s="12">
        <v>17.87</v>
      </c>
      <c r="AG13" s="11">
        <v>12.47</v>
      </c>
      <c r="AH13" s="12">
        <v>18.309999999999999</v>
      </c>
      <c r="AI13" s="11">
        <v>10.09</v>
      </c>
      <c r="AJ13" s="12">
        <v>10.53</v>
      </c>
      <c r="AK13" s="11">
        <v>8.48</v>
      </c>
      <c r="AL13" s="12">
        <v>13.72</v>
      </c>
      <c r="AM13" s="11">
        <v>10.64</v>
      </c>
      <c r="AN13" s="12">
        <v>11.94</v>
      </c>
      <c r="AO13" s="11">
        <v>9.6000000000000002E-2</v>
      </c>
      <c r="AP13" s="12">
        <v>0.122</v>
      </c>
      <c r="AQ13" s="11">
        <v>8.1000000000000003E-2</v>
      </c>
      <c r="AR13" s="12">
        <v>0.107</v>
      </c>
      <c r="AS13" s="11">
        <v>3.6999999999999998E-2</v>
      </c>
      <c r="AT13" s="12">
        <v>9.1999999999999998E-2</v>
      </c>
      <c r="AU13" s="11">
        <v>0.19700000000000001</v>
      </c>
      <c r="AV13" s="12">
        <v>0.17499999999999999</v>
      </c>
      <c r="AW13" s="11">
        <v>5.3999999999999999E-2</v>
      </c>
      <c r="AX13" s="12">
        <v>0.217</v>
      </c>
      <c r="AY13" s="11">
        <v>2.7E-2</v>
      </c>
      <c r="AZ13" s="12">
        <v>0.17699999999999999</v>
      </c>
      <c r="BA13" s="11">
        <v>7.0999999999999994E-2</v>
      </c>
      <c r="BB13" s="12">
        <v>0.223</v>
      </c>
      <c r="BC13" s="11">
        <v>3.5999999999999997E-2</v>
      </c>
      <c r="BD13" s="12">
        <v>0.182</v>
      </c>
      <c r="BE13" s="11">
        <v>2.4E-2</v>
      </c>
      <c r="BF13" s="12">
        <v>0.11600000000000001</v>
      </c>
      <c r="BG13" s="11">
        <v>6.75</v>
      </c>
      <c r="BH13" s="12">
        <v>55.01</v>
      </c>
      <c r="BI13" s="11">
        <v>3.38</v>
      </c>
      <c r="BJ13" s="12">
        <v>46.89</v>
      </c>
      <c r="BK13" s="11">
        <v>6.73</v>
      </c>
      <c r="BL13" s="12">
        <v>13</v>
      </c>
      <c r="BM13" s="11">
        <v>8.24</v>
      </c>
      <c r="BN13" s="12">
        <v>10.4</v>
      </c>
      <c r="BO13" s="11">
        <v>9.48</v>
      </c>
      <c r="BP13" s="12">
        <v>10.79</v>
      </c>
      <c r="BQ13" s="11">
        <v>10.29</v>
      </c>
      <c r="BR13" s="12">
        <v>10.27</v>
      </c>
      <c r="BS13" s="11">
        <v>11.6</v>
      </c>
      <c r="BT13" s="12">
        <v>9.84</v>
      </c>
      <c r="BU13" s="11">
        <v>17.899999999999999</v>
      </c>
      <c r="BV13" s="12">
        <v>4.99</v>
      </c>
      <c r="BW13" s="11">
        <v>9.3699999999999992</v>
      </c>
      <c r="BX13" s="12">
        <v>12.56</v>
      </c>
      <c r="BY13" s="11">
        <v>16.29</v>
      </c>
      <c r="BZ13" s="12">
        <v>4.6399999999999997</v>
      </c>
      <c r="CA13" s="11">
        <v>8.9</v>
      </c>
      <c r="CB13" s="12">
        <v>3.92</v>
      </c>
      <c r="CC13" s="11">
        <v>18.350000000000001</v>
      </c>
      <c r="CD13" s="12">
        <v>10.07</v>
      </c>
      <c r="CE13" s="11">
        <v>0.10580000000000001</v>
      </c>
      <c r="CF13" s="12">
        <v>9.6699999999999994E-2</v>
      </c>
      <c r="CG13" s="11">
        <v>3.2000000000000001E-2</v>
      </c>
      <c r="CH13" s="12">
        <v>0.66200000000000003</v>
      </c>
      <c r="CI13" s="11">
        <v>5.8999999999999997E-2</v>
      </c>
      <c r="CJ13" s="12">
        <v>0.871</v>
      </c>
      <c r="CK13" s="11">
        <v>5.7000000000000002E-2</v>
      </c>
      <c r="CL13" s="12">
        <v>1.34</v>
      </c>
      <c r="CM13" s="11">
        <v>5.0999999999999997E-2</v>
      </c>
      <c r="CN13" s="12">
        <v>0.45500000000000002</v>
      </c>
      <c r="CO13" s="11">
        <v>2.1000000000000001E-2</v>
      </c>
      <c r="CP13" s="12">
        <v>0.17199999999999999</v>
      </c>
      <c r="CQ13" s="11">
        <v>3.2</v>
      </c>
      <c r="CR13" s="12">
        <v>42.17</v>
      </c>
      <c r="CS13" s="11">
        <v>3.01</v>
      </c>
      <c r="CT13" s="12">
        <v>38.83</v>
      </c>
      <c r="CU13" s="11">
        <v>3.05</v>
      </c>
      <c r="CV13" s="12">
        <v>39.46</v>
      </c>
      <c r="CW13" s="11">
        <v>3.02</v>
      </c>
      <c r="CX13" s="12">
        <v>38.44</v>
      </c>
      <c r="CY13" s="11">
        <v>2.23</v>
      </c>
      <c r="CZ13" s="12">
        <v>40.39</v>
      </c>
      <c r="DA13" s="11">
        <v>2.37</v>
      </c>
      <c r="DB13" s="12">
        <v>44.08</v>
      </c>
      <c r="DC13" s="11">
        <v>0.27697841699999998</v>
      </c>
      <c r="DD13" s="12">
        <v>6.1870504E-2</v>
      </c>
      <c r="DE13" s="11">
        <v>0.27962963000000002</v>
      </c>
      <c r="DF13" s="12">
        <v>6.2222222000000001E-2</v>
      </c>
      <c r="DG13" s="11">
        <v>0.294573643</v>
      </c>
      <c r="DH13" s="12">
        <v>4.9612402999999999E-2</v>
      </c>
      <c r="DI13" s="11"/>
      <c r="DJ13" s="12"/>
      <c r="DK13" s="11">
        <v>0.34139999999999998</v>
      </c>
      <c r="DL13" s="12">
        <v>5.8599999999999999E-2</v>
      </c>
      <c r="DM13" s="11">
        <v>0.11650000000000001</v>
      </c>
      <c r="DN13" s="12">
        <v>3.7199999999999997E-2</v>
      </c>
      <c r="DO13" s="11">
        <v>0.3231</v>
      </c>
      <c r="DP13" s="12">
        <v>3.73E-2</v>
      </c>
      <c r="DQ13" s="11">
        <v>0.16309999999999999</v>
      </c>
      <c r="DR13" s="12">
        <v>7.8299999999999995E-2</v>
      </c>
      <c r="DS13" s="11">
        <v>0.1113</v>
      </c>
      <c r="DT13" s="12">
        <v>0.1736</v>
      </c>
      <c r="DU13" s="11">
        <v>6.8199999999999997E-2</v>
      </c>
      <c r="DV13" s="12">
        <v>9.6699999999999994E-2</v>
      </c>
      <c r="DW13" s="11">
        <v>0.28660000000000002</v>
      </c>
      <c r="DX13" s="12">
        <v>3.7199999999999997E-2</v>
      </c>
      <c r="DY13" s="11">
        <v>0.17069999999999999</v>
      </c>
      <c r="DZ13" s="12">
        <v>0.15010000000000001</v>
      </c>
      <c r="EA13" s="11">
        <v>0.1394</v>
      </c>
      <c r="EB13" s="12">
        <v>0.1573</v>
      </c>
      <c r="EC13" s="11">
        <v>0.1653</v>
      </c>
      <c r="ED13" s="12">
        <v>0.12889999999999999</v>
      </c>
      <c r="EE13" s="11">
        <v>0.35170000000000001</v>
      </c>
      <c r="EF13" s="12">
        <v>8.5000000000000006E-2</v>
      </c>
      <c r="EG13" s="11">
        <v>0.22040000000000001</v>
      </c>
      <c r="EH13" s="12">
        <v>8.0100000000000005E-2</v>
      </c>
      <c r="EI13" s="11">
        <v>0.2094</v>
      </c>
      <c r="EJ13" s="12">
        <v>7.2099999999999997E-2</v>
      </c>
      <c r="EK13" s="11">
        <v>0.15</v>
      </c>
      <c r="EL13" s="12">
        <v>0.04</v>
      </c>
      <c r="EM13" s="11">
        <v>0.1</v>
      </c>
      <c r="EN13" s="12">
        <v>0.04</v>
      </c>
      <c r="EO13" s="11">
        <v>0.15</v>
      </c>
      <c r="EP13" s="12">
        <v>0.04</v>
      </c>
    </row>
    <row r="14" spans="1:146" ht="15.75" x14ac:dyDescent="0.25">
      <c r="A14" s="110"/>
      <c r="B14" s="113"/>
      <c r="C14" s="11">
        <v>0.12659999999999999</v>
      </c>
      <c r="D14" s="12">
        <v>0.18790000000000001</v>
      </c>
      <c r="E14" s="11">
        <v>24.73</v>
      </c>
      <c r="F14" s="12">
        <v>13.68</v>
      </c>
      <c r="G14" s="11">
        <v>19.579999999999998</v>
      </c>
      <c r="H14" s="12">
        <v>15.83</v>
      </c>
      <c r="I14" s="11">
        <v>13.26</v>
      </c>
      <c r="J14" s="12">
        <v>17.809999999999999</v>
      </c>
      <c r="K14" s="11">
        <v>4.62</v>
      </c>
      <c r="L14" s="12">
        <v>11.05</v>
      </c>
      <c r="M14" s="11">
        <v>11.09</v>
      </c>
      <c r="N14" s="12">
        <v>7.39</v>
      </c>
      <c r="O14" s="11">
        <v>15.39</v>
      </c>
      <c r="P14" s="12">
        <v>6.09</v>
      </c>
      <c r="Q14" s="11">
        <v>5.5</v>
      </c>
      <c r="R14" s="12">
        <v>10.92</v>
      </c>
      <c r="S14" s="11">
        <v>0.63</v>
      </c>
      <c r="T14" s="12">
        <v>13.23</v>
      </c>
      <c r="U14" s="11">
        <v>3.43</v>
      </c>
      <c r="V14" s="12">
        <v>11.59</v>
      </c>
      <c r="W14" s="11">
        <v>15.83</v>
      </c>
      <c r="X14" s="12">
        <v>15.47</v>
      </c>
      <c r="Y14" s="11">
        <v>17.260000000000002</v>
      </c>
      <c r="Z14" s="12">
        <v>15.78</v>
      </c>
      <c r="AA14" s="11">
        <v>28.28</v>
      </c>
      <c r="AB14" s="12">
        <v>11.36</v>
      </c>
      <c r="AC14" s="11">
        <v>13.22</v>
      </c>
      <c r="AD14" s="12">
        <v>14.71</v>
      </c>
      <c r="AE14" s="11">
        <v>12.52</v>
      </c>
      <c r="AF14" s="12">
        <v>16.53</v>
      </c>
      <c r="AG14" s="11">
        <v>13.14</v>
      </c>
      <c r="AH14" s="12">
        <v>17.7</v>
      </c>
      <c r="AI14" s="11">
        <v>11.01</v>
      </c>
      <c r="AJ14" s="12">
        <v>9.64</v>
      </c>
      <c r="AK14" s="11">
        <v>9.3000000000000007</v>
      </c>
      <c r="AL14" s="12">
        <v>12.88</v>
      </c>
      <c r="AM14" s="11">
        <v>11.42</v>
      </c>
      <c r="AN14" s="12">
        <v>11.26</v>
      </c>
      <c r="AO14" s="11">
        <v>0.11799999999999999</v>
      </c>
      <c r="AP14" s="12">
        <v>0.111</v>
      </c>
      <c r="AQ14" s="11">
        <v>9.8000000000000004E-2</v>
      </c>
      <c r="AR14" s="12">
        <v>9.7000000000000003E-2</v>
      </c>
      <c r="AS14" s="11">
        <v>4.4999999999999998E-2</v>
      </c>
      <c r="AT14" s="12">
        <v>8.8999999999999996E-2</v>
      </c>
      <c r="AU14" s="11">
        <v>0.21299999999999999</v>
      </c>
      <c r="AV14" s="12">
        <v>0.16500000000000001</v>
      </c>
      <c r="AW14" s="11">
        <v>6.4000000000000001E-2</v>
      </c>
      <c r="AX14" s="12">
        <v>0.20699999999999999</v>
      </c>
      <c r="AY14" s="11">
        <v>3.6999999999999998E-2</v>
      </c>
      <c r="AZ14" s="12">
        <v>0.17100000000000001</v>
      </c>
      <c r="BA14" s="11">
        <v>8.6999999999999994E-2</v>
      </c>
      <c r="BB14" s="12">
        <v>0.215</v>
      </c>
      <c r="BC14" s="11">
        <v>4.2999999999999997E-2</v>
      </c>
      <c r="BD14" s="12">
        <v>0.17899999999999999</v>
      </c>
      <c r="BE14" s="11">
        <v>3.4000000000000002E-2</v>
      </c>
      <c r="BF14" s="12">
        <v>0.111</v>
      </c>
      <c r="BG14" s="11">
        <v>8.1300000000000008</v>
      </c>
      <c r="BH14" s="12">
        <v>50.91</v>
      </c>
      <c r="BI14" s="11">
        <v>3.55</v>
      </c>
      <c r="BJ14" s="12">
        <v>45.51</v>
      </c>
      <c r="BK14" s="11">
        <v>7.06</v>
      </c>
      <c r="BL14" s="12">
        <v>12.39</v>
      </c>
      <c r="BM14" s="11">
        <v>9.3699999999999992</v>
      </c>
      <c r="BN14" s="12">
        <v>8.93</v>
      </c>
      <c r="BO14" s="11">
        <v>9.7799999999999994</v>
      </c>
      <c r="BP14" s="12">
        <v>10.38</v>
      </c>
      <c r="BQ14" s="11">
        <v>11.21</v>
      </c>
      <c r="BR14" s="12">
        <v>9.1999999999999993</v>
      </c>
      <c r="BS14" s="11">
        <v>11.82</v>
      </c>
      <c r="BT14" s="12">
        <v>9.42</v>
      </c>
      <c r="BU14" s="11">
        <v>21.41</v>
      </c>
      <c r="BV14" s="12">
        <v>4.1100000000000003</v>
      </c>
      <c r="BW14" s="11">
        <v>10.65</v>
      </c>
      <c r="BX14" s="12">
        <v>11.64</v>
      </c>
      <c r="BY14" s="11">
        <v>20.98</v>
      </c>
      <c r="BZ14" s="12">
        <v>3.56</v>
      </c>
      <c r="CA14" s="11">
        <v>9.66</v>
      </c>
      <c r="CB14" s="12">
        <v>3.27</v>
      </c>
      <c r="CC14" s="11">
        <v>21.62</v>
      </c>
      <c r="CD14" s="12">
        <v>8.26</v>
      </c>
      <c r="CE14" s="11">
        <v>0.125</v>
      </c>
      <c r="CF14" s="12">
        <v>8.8700000000000001E-2</v>
      </c>
      <c r="CG14" s="11">
        <v>3.6999999999999998E-2</v>
      </c>
      <c r="CH14" s="12">
        <v>0.64</v>
      </c>
      <c r="CI14" s="11">
        <v>7.0999999999999994E-2</v>
      </c>
      <c r="CJ14" s="12">
        <v>0.82</v>
      </c>
      <c r="CK14" s="11">
        <v>8.6999999999999994E-2</v>
      </c>
      <c r="CL14" s="12">
        <v>1.2050000000000001</v>
      </c>
      <c r="CM14" s="11">
        <v>5.8000000000000003E-2</v>
      </c>
      <c r="CN14" s="12">
        <v>0.436</v>
      </c>
      <c r="CO14" s="11">
        <v>2.5999999999999999E-2</v>
      </c>
      <c r="CP14" s="12">
        <v>0.16700000000000001</v>
      </c>
      <c r="CQ14" s="11">
        <v>3.33</v>
      </c>
      <c r="CR14" s="12">
        <v>40.200000000000003</v>
      </c>
      <c r="CS14" s="11">
        <v>3.2</v>
      </c>
      <c r="CT14" s="12">
        <v>41.29</v>
      </c>
      <c r="CU14" s="11">
        <v>3.11</v>
      </c>
      <c r="CV14" s="12">
        <v>37.270000000000003</v>
      </c>
      <c r="CW14" s="11">
        <v>3.09</v>
      </c>
      <c r="CX14" s="12">
        <v>39.35</v>
      </c>
      <c r="CY14" s="11">
        <v>2.31</v>
      </c>
      <c r="CZ14" s="12">
        <v>41.87</v>
      </c>
      <c r="DA14" s="11">
        <v>2.5299999999999998</v>
      </c>
      <c r="DB14" s="12">
        <v>40.58</v>
      </c>
      <c r="DC14" s="11">
        <v>0.26829268299999998</v>
      </c>
      <c r="DD14" s="12">
        <v>6.5505226E-2</v>
      </c>
      <c r="DE14" s="11">
        <v>0.26584507000000002</v>
      </c>
      <c r="DF14" s="12">
        <v>6.3380281999999996E-2</v>
      </c>
      <c r="DG14" s="11">
        <v>0.27941176499999998</v>
      </c>
      <c r="DH14" s="12">
        <v>5.2941176E-2</v>
      </c>
      <c r="DI14" s="11"/>
      <c r="DJ14" s="12"/>
      <c r="DK14" s="11">
        <v>0.29909999999999998</v>
      </c>
      <c r="DL14" s="12">
        <v>7.6200000000000004E-2</v>
      </c>
      <c r="DM14" s="11">
        <v>9.8100000000000007E-2</v>
      </c>
      <c r="DN14" s="12">
        <v>5.5199999999999999E-2</v>
      </c>
      <c r="DO14" s="11">
        <v>0.29649999999999999</v>
      </c>
      <c r="DP14" s="12">
        <v>4.2099999999999999E-2</v>
      </c>
      <c r="DQ14" s="11"/>
      <c r="DR14" s="12"/>
      <c r="DS14" s="11">
        <v>0.1012</v>
      </c>
      <c r="DT14" s="12">
        <v>0.18709999999999999</v>
      </c>
      <c r="DU14" s="11">
        <v>6.5299999999999997E-2</v>
      </c>
      <c r="DV14" s="12">
        <v>0.1026</v>
      </c>
      <c r="DW14" s="11">
        <v>0.27839999999999998</v>
      </c>
      <c r="DX14" s="12">
        <v>3.8300000000000001E-2</v>
      </c>
      <c r="DY14" s="11">
        <v>0.14249999999999999</v>
      </c>
      <c r="DZ14" s="12">
        <v>0.16209999999999999</v>
      </c>
      <c r="EA14" s="11">
        <v>0.13420000000000001</v>
      </c>
      <c r="EB14" s="12">
        <v>0.1605</v>
      </c>
      <c r="EC14" s="11">
        <v>0.1255</v>
      </c>
      <c r="ED14" s="12">
        <v>0.1474</v>
      </c>
      <c r="EE14" s="11">
        <v>0.28639999999999999</v>
      </c>
      <c r="EF14" s="12">
        <v>9.9900000000000003E-2</v>
      </c>
      <c r="EG14" s="11">
        <v>0.1961</v>
      </c>
      <c r="EH14" s="12">
        <v>0.09</v>
      </c>
      <c r="EI14" s="11">
        <v>0.18509999999999999</v>
      </c>
      <c r="EJ14" s="12">
        <v>8.2000000000000003E-2</v>
      </c>
      <c r="EK14" s="11">
        <v>0.1</v>
      </c>
      <c r="EL14" s="12">
        <v>0.04</v>
      </c>
      <c r="EM14" s="11">
        <v>0.05</v>
      </c>
      <c r="EN14" s="12">
        <v>0.04</v>
      </c>
      <c r="EO14" s="11">
        <v>0.1</v>
      </c>
      <c r="EP14" s="12">
        <v>0.04</v>
      </c>
    </row>
    <row r="15" spans="1:146" ht="15.75" x14ac:dyDescent="0.25">
      <c r="A15" s="110"/>
      <c r="B15" s="113"/>
      <c r="C15" s="11">
        <v>0.15010000000000001</v>
      </c>
      <c r="D15" s="12">
        <v>0.16569999999999999</v>
      </c>
      <c r="E15" s="11">
        <v>29.49</v>
      </c>
      <c r="F15" s="12">
        <v>10.64</v>
      </c>
      <c r="G15" s="11">
        <v>24.39</v>
      </c>
      <c r="H15" s="12">
        <v>14.22</v>
      </c>
      <c r="I15" s="11">
        <v>15.39</v>
      </c>
      <c r="J15" s="12">
        <v>15.99</v>
      </c>
      <c r="K15" s="11">
        <v>7.03</v>
      </c>
      <c r="L15" s="12">
        <v>10.050000000000001</v>
      </c>
      <c r="M15" s="11">
        <v>15.39</v>
      </c>
      <c r="N15" s="12">
        <v>6.09</v>
      </c>
      <c r="O15" s="11">
        <v>19.82</v>
      </c>
      <c r="P15" s="12">
        <v>5.05</v>
      </c>
      <c r="Q15" s="11">
        <v>9.02</v>
      </c>
      <c r="R15" s="12">
        <v>9.4</v>
      </c>
      <c r="S15" s="11">
        <v>1.95</v>
      </c>
      <c r="T15" s="12">
        <v>10.72</v>
      </c>
      <c r="U15" s="11">
        <v>5.44</v>
      </c>
      <c r="V15" s="12">
        <v>10.06</v>
      </c>
      <c r="W15" s="11">
        <v>16.72</v>
      </c>
      <c r="X15" s="12">
        <v>14.83</v>
      </c>
      <c r="Y15" s="11">
        <v>18.28</v>
      </c>
      <c r="Z15" s="12">
        <v>14.81</v>
      </c>
      <c r="AA15" s="11">
        <v>29.58</v>
      </c>
      <c r="AB15" s="12">
        <v>10.69</v>
      </c>
      <c r="AC15" s="11">
        <v>13.83</v>
      </c>
      <c r="AD15" s="12">
        <v>14.23</v>
      </c>
      <c r="AE15" s="11">
        <v>13.21</v>
      </c>
      <c r="AF15" s="12">
        <v>15.79</v>
      </c>
      <c r="AG15" s="11">
        <v>14.36</v>
      </c>
      <c r="AH15" s="12">
        <v>16.28</v>
      </c>
      <c r="AI15" s="11">
        <v>12.25</v>
      </c>
      <c r="AJ15" s="12">
        <v>8.1999999999999993</v>
      </c>
      <c r="AK15" s="11">
        <v>10.39</v>
      </c>
      <c r="AL15" s="12">
        <v>11.6</v>
      </c>
      <c r="AM15" s="11">
        <v>13.29</v>
      </c>
      <c r="AN15" s="12">
        <v>9.59</v>
      </c>
      <c r="AO15" s="11">
        <v>0.13500000000000001</v>
      </c>
      <c r="AP15" s="12">
        <v>0.10100000000000001</v>
      </c>
      <c r="AQ15" s="11">
        <v>0.11799999999999999</v>
      </c>
      <c r="AR15" s="12">
        <v>8.8999999999999996E-2</v>
      </c>
      <c r="AS15" s="11">
        <v>5.3999999999999999E-2</v>
      </c>
      <c r="AT15" s="12">
        <v>8.5000000000000006E-2</v>
      </c>
      <c r="AU15" s="11">
        <v>0.23</v>
      </c>
      <c r="AV15" s="12">
        <v>0.155</v>
      </c>
      <c r="AW15" s="11">
        <v>7.5999999999999998E-2</v>
      </c>
      <c r="AX15" s="12">
        <v>0.19700000000000001</v>
      </c>
      <c r="AY15" s="11">
        <v>4.4999999999999998E-2</v>
      </c>
      <c r="AZ15" s="12">
        <v>0.16800000000000001</v>
      </c>
      <c r="BA15" s="11">
        <v>0.1</v>
      </c>
      <c r="BB15" s="12">
        <v>0.21</v>
      </c>
      <c r="BC15" s="11">
        <v>5.0999999999999997E-2</v>
      </c>
      <c r="BD15" s="12">
        <v>0.17699999999999999</v>
      </c>
      <c r="BE15" s="11">
        <v>4.3999999999999997E-2</v>
      </c>
      <c r="BF15" s="12">
        <v>0.106</v>
      </c>
      <c r="BG15" s="11">
        <v>10.130000000000001</v>
      </c>
      <c r="BH15" s="12">
        <v>45.54</v>
      </c>
      <c r="BI15" s="11">
        <v>3.97</v>
      </c>
      <c r="BJ15" s="12">
        <v>43.16</v>
      </c>
      <c r="BK15" s="11">
        <v>7.64</v>
      </c>
      <c r="BL15" s="12">
        <v>11.31</v>
      </c>
      <c r="BM15" s="11">
        <v>10.85</v>
      </c>
      <c r="BN15" s="12">
        <v>7.68</v>
      </c>
      <c r="BO15" s="11">
        <v>10.07</v>
      </c>
      <c r="BP15" s="12">
        <v>9.94</v>
      </c>
      <c r="BQ15" s="11">
        <v>10.85</v>
      </c>
      <c r="BR15" s="12">
        <v>9.56</v>
      </c>
      <c r="BS15" s="11">
        <v>11.95</v>
      </c>
      <c r="BT15" s="12">
        <v>9.16</v>
      </c>
      <c r="BU15" s="11">
        <v>28.35</v>
      </c>
      <c r="BV15" s="12">
        <v>2.99</v>
      </c>
      <c r="BW15" s="11">
        <v>15.56</v>
      </c>
      <c r="BX15" s="12">
        <v>8.7799999999999994</v>
      </c>
      <c r="BY15" s="11">
        <v>28.55</v>
      </c>
      <c r="BZ15" s="12">
        <v>2.4700000000000002</v>
      </c>
      <c r="CA15" s="11">
        <v>10.62</v>
      </c>
      <c r="CB15" s="12">
        <v>2.4700000000000002</v>
      </c>
      <c r="CC15" s="11">
        <v>23.3</v>
      </c>
      <c r="CD15" s="12">
        <v>7.26</v>
      </c>
      <c r="CE15" s="11">
        <v>0.1575</v>
      </c>
      <c r="CF15" s="12">
        <v>7.5499999999999998E-2</v>
      </c>
      <c r="CG15" s="11">
        <v>4.2999999999999997E-2</v>
      </c>
      <c r="CH15" s="12">
        <v>0.622</v>
      </c>
      <c r="CI15" s="11">
        <v>8.5999999999999993E-2</v>
      </c>
      <c r="CJ15" s="12">
        <v>0.78</v>
      </c>
      <c r="CK15" s="11">
        <v>0.10299999999999999</v>
      </c>
      <c r="CL15" s="12">
        <v>1.153</v>
      </c>
      <c r="CM15" s="11">
        <v>6.8000000000000005E-2</v>
      </c>
      <c r="CN15" s="12">
        <v>0.42199999999999999</v>
      </c>
      <c r="CO15" s="11">
        <v>3.2000000000000001E-2</v>
      </c>
      <c r="CP15" s="12">
        <v>0.16300000000000001</v>
      </c>
      <c r="CQ15" s="11">
        <v>3.39</v>
      </c>
      <c r="CR15" s="12">
        <v>40.96</v>
      </c>
      <c r="CS15" s="11">
        <v>3.57</v>
      </c>
      <c r="CT15" s="12">
        <v>35.25</v>
      </c>
      <c r="CU15" s="11">
        <v>3.12</v>
      </c>
      <c r="CV15" s="12">
        <v>40.380000000000003</v>
      </c>
      <c r="CW15" s="11">
        <v>3.11</v>
      </c>
      <c r="CX15" s="12">
        <v>42.05</v>
      </c>
      <c r="CY15" s="11">
        <v>2.95</v>
      </c>
      <c r="CZ15" s="12">
        <v>38.33</v>
      </c>
      <c r="DA15" s="11">
        <v>2.57</v>
      </c>
      <c r="DB15" s="12">
        <v>40.700000000000003</v>
      </c>
      <c r="DC15" s="11">
        <v>0.261016949</v>
      </c>
      <c r="DD15" s="12">
        <v>6.7796609999999993E-2</v>
      </c>
      <c r="DE15" s="11">
        <v>0.25856164399999998</v>
      </c>
      <c r="DF15" s="12">
        <v>6.5753425000000004E-2</v>
      </c>
      <c r="DG15" s="11">
        <v>0.26666666700000002</v>
      </c>
      <c r="DH15" s="12">
        <v>5.4736842000000001E-2</v>
      </c>
      <c r="DI15" s="11"/>
      <c r="DJ15" s="12"/>
      <c r="DK15" s="11">
        <v>0.26479999999999998</v>
      </c>
      <c r="DL15" s="12">
        <v>9.2399999999999996E-2</v>
      </c>
      <c r="DM15" s="11">
        <v>8.0500000000000002E-2</v>
      </c>
      <c r="DN15" s="12">
        <v>7.7899999999999997E-2</v>
      </c>
      <c r="DO15" s="11">
        <v>0.26300000000000001</v>
      </c>
      <c r="DP15" s="12">
        <v>4.8800000000000003E-2</v>
      </c>
      <c r="DQ15" s="11"/>
      <c r="DR15" s="12"/>
      <c r="DS15" s="11">
        <v>9.3899999999999997E-2</v>
      </c>
      <c r="DT15" s="12">
        <v>0.19939999999999999</v>
      </c>
      <c r="DU15" s="11">
        <v>6.3E-2</v>
      </c>
      <c r="DV15" s="12">
        <v>7.7899999999999997E-2</v>
      </c>
      <c r="DW15" s="11">
        <v>0.22189999999999999</v>
      </c>
      <c r="DX15" s="12">
        <v>4.7600000000000003E-2</v>
      </c>
      <c r="DY15" s="11">
        <v>7.0099999999999996E-2</v>
      </c>
      <c r="DZ15" s="12">
        <v>0.21010000000000001</v>
      </c>
      <c r="EA15" s="11">
        <v>0.11749999999999999</v>
      </c>
      <c r="EB15" s="12">
        <v>0.1691</v>
      </c>
      <c r="EC15" s="11">
        <v>0.1116</v>
      </c>
      <c r="ED15" s="12">
        <v>0.15509999999999999</v>
      </c>
      <c r="EE15" s="11">
        <v>0.23280000000000001</v>
      </c>
      <c r="EF15" s="12">
        <v>0.1164</v>
      </c>
      <c r="EG15" s="11">
        <v>0.1794</v>
      </c>
      <c r="EH15" s="12">
        <v>9.7000000000000003E-2</v>
      </c>
      <c r="EI15" s="11">
        <v>0.1694</v>
      </c>
      <c r="EJ15" s="12">
        <v>8.8999999999999996E-2</v>
      </c>
      <c r="EK15" s="11">
        <v>5.0099999999999999E-2</v>
      </c>
      <c r="EL15" s="12">
        <v>4.0099999999999997E-2</v>
      </c>
      <c r="EM15" s="11">
        <v>0</v>
      </c>
      <c r="EN15" s="12">
        <v>4.0099999999999997E-2</v>
      </c>
      <c r="EO15" s="11">
        <v>0.05</v>
      </c>
      <c r="EP15" s="12">
        <v>0.04</v>
      </c>
    </row>
    <row r="16" spans="1:146" ht="15.75" x14ac:dyDescent="0.25">
      <c r="A16" s="110"/>
      <c r="B16" s="113"/>
      <c r="C16" s="11">
        <v>0.16700000000000001</v>
      </c>
      <c r="D16" s="12">
        <v>0.15529999999999999</v>
      </c>
      <c r="E16" s="11">
        <v>34.21</v>
      </c>
      <c r="F16" s="12">
        <v>8.0299999999999994</v>
      </c>
      <c r="G16" s="11">
        <v>29.09</v>
      </c>
      <c r="H16" s="12">
        <v>11.55</v>
      </c>
      <c r="I16" s="11">
        <v>18.510000000000002</v>
      </c>
      <c r="J16" s="12">
        <v>14.21</v>
      </c>
      <c r="K16" s="11">
        <v>9.57</v>
      </c>
      <c r="L16" s="12">
        <v>8.92</v>
      </c>
      <c r="M16" s="11">
        <v>19.82</v>
      </c>
      <c r="N16" s="12">
        <v>5.45</v>
      </c>
      <c r="O16" s="11">
        <v>23.05</v>
      </c>
      <c r="P16" s="12">
        <v>4.45</v>
      </c>
      <c r="Q16" s="11">
        <v>12.43</v>
      </c>
      <c r="R16" s="12">
        <v>8</v>
      </c>
      <c r="S16" s="11">
        <v>4.29</v>
      </c>
      <c r="T16" s="12">
        <v>9.3000000000000007</v>
      </c>
      <c r="U16" s="11">
        <v>8.93</v>
      </c>
      <c r="V16" s="12">
        <v>8.59</v>
      </c>
      <c r="W16" s="11">
        <v>16.940000000000001</v>
      </c>
      <c r="X16" s="12">
        <v>14.77</v>
      </c>
      <c r="Y16" s="11">
        <v>20.440000000000001</v>
      </c>
      <c r="Z16" s="12">
        <v>13.8</v>
      </c>
      <c r="AA16" s="11">
        <v>31.03</v>
      </c>
      <c r="AB16" s="12">
        <v>10.16</v>
      </c>
      <c r="AC16" s="11">
        <v>15.22</v>
      </c>
      <c r="AD16" s="12">
        <v>13.13</v>
      </c>
      <c r="AE16" s="11">
        <v>14.31</v>
      </c>
      <c r="AF16" s="12">
        <v>14.97</v>
      </c>
      <c r="AG16" s="11">
        <v>15.5</v>
      </c>
      <c r="AH16" s="12">
        <v>15.71</v>
      </c>
      <c r="AI16" s="11">
        <v>13.02</v>
      </c>
      <c r="AJ16" s="12">
        <v>7.68</v>
      </c>
      <c r="AK16" s="11">
        <v>11.15</v>
      </c>
      <c r="AL16" s="12">
        <v>10.48</v>
      </c>
      <c r="AM16" s="11">
        <v>14.93</v>
      </c>
      <c r="AN16" s="12">
        <v>8.51</v>
      </c>
      <c r="AO16" s="11">
        <v>0.154</v>
      </c>
      <c r="AP16" s="12">
        <v>9.0999999999999998E-2</v>
      </c>
      <c r="AQ16" s="11">
        <v>0.14099999999999999</v>
      </c>
      <c r="AR16" s="12">
        <v>0.08</v>
      </c>
      <c r="AS16" s="11">
        <v>6.2E-2</v>
      </c>
      <c r="AT16" s="12">
        <v>8.1000000000000003E-2</v>
      </c>
      <c r="AU16" s="11">
        <v>0.23100000000000001</v>
      </c>
      <c r="AV16" s="12">
        <v>0.155</v>
      </c>
      <c r="AW16" s="11">
        <v>9.1999999999999998E-2</v>
      </c>
      <c r="AX16" s="12">
        <v>0.187</v>
      </c>
      <c r="AY16" s="11">
        <v>5.6000000000000001E-2</v>
      </c>
      <c r="AZ16" s="12">
        <v>0.161</v>
      </c>
      <c r="BA16" s="11">
        <v>0.114</v>
      </c>
      <c r="BB16" s="12">
        <v>0.20300000000000001</v>
      </c>
      <c r="BC16" s="11">
        <v>5.8000000000000003E-2</v>
      </c>
      <c r="BD16" s="12">
        <v>0.17399999999999999</v>
      </c>
      <c r="BE16" s="11">
        <v>5.5E-2</v>
      </c>
      <c r="BF16" s="12">
        <v>0.1</v>
      </c>
      <c r="BG16" s="11">
        <v>11.72</v>
      </c>
      <c r="BH16" s="12">
        <v>41.36</v>
      </c>
      <c r="BI16" s="11">
        <v>4.3</v>
      </c>
      <c r="BJ16" s="12">
        <v>40.74</v>
      </c>
      <c r="BK16" s="11">
        <v>8.1199999999999992</v>
      </c>
      <c r="BL16" s="12">
        <v>10.41</v>
      </c>
      <c r="BM16" s="11">
        <v>10.47</v>
      </c>
      <c r="BN16" s="12">
        <v>7.6</v>
      </c>
      <c r="BO16" s="11">
        <v>10.63</v>
      </c>
      <c r="BP16" s="12">
        <v>8.84</v>
      </c>
      <c r="BQ16" s="11">
        <v>11.59</v>
      </c>
      <c r="BR16" s="12">
        <v>8.5399999999999991</v>
      </c>
      <c r="BS16" s="11">
        <v>12.39</v>
      </c>
      <c r="BT16" s="12">
        <v>8.67</v>
      </c>
      <c r="BU16" s="11">
        <v>31.99</v>
      </c>
      <c r="BV16" s="12">
        <v>2.5499999999999998</v>
      </c>
      <c r="BW16" s="11">
        <v>16.850000000000001</v>
      </c>
      <c r="BX16" s="12">
        <v>8.3000000000000007</v>
      </c>
      <c r="BY16" s="11">
        <v>34.020000000000003</v>
      </c>
      <c r="BZ16" s="12">
        <v>1.91</v>
      </c>
      <c r="CA16" s="11">
        <v>11.34</v>
      </c>
      <c r="CB16" s="12">
        <v>1.91</v>
      </c>
      <c r="CC16" s="11">
        <v>26.65</v>
      </c>
      <c r="CD16" s="12">
        <v>5.51</v>
      </c>
      <c r="CE16" s="11">
        <v>0.1578</v>
      </c>
      <c r="CF16" s="12">
        <v>7.5999999999999998E-2</v>
      </c>
      <c r="CG16" s="11">
        <v>4.9000000000000002E-2</v>
      </c>
      <c r="CH16" s="12">
        <v>0.60299999999999998</v>
      </c>
      <c r="CI16" s="11">
        <v>0.106</v>
      </c>
      <c r="CJ16" s="12">
        <v>0.72599999999999998</v>
      </c>
      <c r="CK16" s="11">
        <v>0.128</v>
      </c>
      <c r="CL16" s="12">
        <v>1.0529999999999999</v>
      </c>
      <c r="CM16" s="11">
        <v>8.1000000000000003E-2</v>
      </c>
      <c r="CN16" s="12">
        <v>0.40100000000000002</v>
      </c>
      <c r="CO16" s="11">
        <v>3.9E-2</v>
      </c>
      <c r="CP16" s="12">
        <v>0.156</v>
      </c>
      <c r="CQ16" s="11">
        <v>3.47</v>
      </c>
      <c r="CR16" s="12">
        <v>39.270000000000003</v>
      </c>
      <c r="CS16" s="11">
        <v>3.82</v>
      </c>
      <c r="CT16" s="12">
        <v>37.82</v>
      </c>
      <c r="CU16" s="11">
        <v>3.18</v>
      </c>
      <c r="CV16" s="12">
        <v>38.11</v>
      </c>
      <c r="CW16" s="11">
        <v>3.39</v>
      </c>
      <c r="CX16" s="12">
        <v>36.54</v>
      </c>
      <c r="CY16" s="11">
        <v>2.95</v>
      </c>
      <c r="CZ16" s="12">
        <v>38.33</v>
      </c>
      <c r="DA16" s="11">
        <v>2.65</v>
      </c>
      <c r="DB16" s="12">
        <v>42.61</v>
      </c>
      <c r="DC16" s="11">
        <v>0.25412541300000002</v>
      </c>
      <c r="DD16" s="12">
        <v>6.9966997000000003E-2</v>
      </c>
      <c r="DE16" s="11">
        <v>0.25335570499999999</v>
      </c>
      <c r="DF16" s="12">
        <v>6.8456375999999999E-2</v>
      </c>
      <c r="DG16" s="11">
        <v>0.25938566600000001</v>
      </c>
      <c r="DH16" s="12">
        <v>5.8703072000000002E-2</v>
      </c>
      <c r="DI16" s="11"/>
      <c r="DJ16" s="12"/>
      <c r="DK16" s="11">
        <v>0.22209999999999999</v>
      </c>
      <c r="DL16" s="12">
        <v>0.11409999999999999</v>
      </c>
      <c r="DM16" s="11"/>
      <c r="DN16" s="12"/>
      <c r="DO16" s="11">
        <v>0.21879999999999999</v>
      </c>
      <c r="DP16" s="12">
        <v>6.0100000000000001E-2</v>
      </c>
      <c r="DQ16" s="11"/>
      <c r="DR16" s="12"/>
      <c r="DS16" s="11"/>
      <c r="DT16" s="12"/>
      <c r="DU16" s="11"/>
      <c r="DV16" s="12"/>
      <c r="DW16" s="11">
        <v>0.1827</v>
      </c>
      <c r="DX16" s="12">
        <v>5.8999999999999997E-2</v>
      </c>
      <c r="DY16" s="11">
        <v>6.1699999999999998E-2</v>
      </c>
      <c r="DZ16" s="12">
        <v>0.21640000000000001</v>
      </c>
      <c r="EA16" s="11">
        <v>7.5899999999999995E-2</v>
      </c>
      <c r="EB16" s="12">
        <v>0.1971</v>
      </c>
      <c r="EC16" s="11">
        <v>9.1899999999999996E-2</v>
      </c>
      <c r="ED16" s="12">
        <v>0.1711</v>
      </c>
      <c r="EE16" s="11">
        <v>0.15720000000000001</v>
      </c>
      <c r="EF16" s="12">
        <v>0.14399999999999999</v>
      </c>
      <c r="EG16" s="11">
        <v>0.1608</v>
      </c>
      <c r="EH16" s="12">
        <v>0.105</v>
      </c>
      <c r="EI16" s="11">
        <v>0.15079999999999999</v>
      </c>
      <c r="EJ16" s="12">
        <v>9.9000000000000005E-2</v>
      </c>
      <c r="EK16" s="11">
        <v>0</v>
      </c>
      <c r="EL16" s="12">
        <v>0.04</v>
      </c>
      <c r="EM16" s="11">
        <v>0</v>
      </c>
      <c r="EN16" s="12">
        <v>0.06</v>
      </c>
      <c r="EO16" s="11">
        <v>0</v>
      </c>
      <c r="EP16" s="12">
        <v>0.04</v>
      </c>
    </row>
    <row r="17" spans="1:146" ht="15.75" x14ac:dyDescent="0.25">
      <c r="A17" s="110"/>
      <c r="B17" s="113"/>
      <c r="C17" s="11">
        <v>0.1857</v>
      </c>
      <c r="D17" s="12">
        <v>0.14560000000000001</v>
      </c>
      <c r="E17" s="11">
        <v>40.97</v>
      </c>
      <c r="F17" s="12">
        <v>6.12</v>
      </c>
      <c r="G17" s="11">
        <v>32.86</v>
      </c>
      <c r="H17" s="12">
        <v>9.6</v>
      </c>
      <c r="I17" s="11">
        <v>24.96</v>
      </c>
      <c r="J17" s="12">
        <v>11.4</v>
      </c>
      <c r="K17" s="11">
        <v>15.39</v>
      </c>
      <c r="L17" s="12">
        <v>7.09</v>
      </c>
      <c r="M17" s="11">
        <v>23.11</v>
      </c>
      <c r="N17" s="12">
        <v>4.8499999999999996</v>
      </c>
      <c r="O17" s="11">
        <v>27.06</v>
      </c>
      <c r="P17" s="12">
        <v>3.79</v>
      </c>
      <c r="Q17" s="11">
        <v>16.27</v>
      </c>
      <c r="R17" s="12">
        <v>6.78</v>
      </c>
      <c r="S17" s="11">
        <v>8.1</v>
      </c>
      <c r="T17" s="12">
        <v>8.0500000000000007</v>
      </c>
      <c r="U17" s="11">
        <v>12.44</v>
      </c>
      <c r="V17" s="12">
        <v>7.28</v>
      </c>
      <c r="W17" s="11">
        <v>17.72</v>
      </c>
      <c r="X17" s="12">
        <v>14.17</v>
      </c>
      <c r="Y17" s="11">
        <v>21.91</v>
      </c>
      <c r="Z17" s="12">
        <v>12.85</v>
      </c>
      <c r="AA17" s="11">
        <v>32.5</v>
      </c>
      <c r="AB17" s="12">
        <v>9.64</v>
      </c>
      <c r="AC17" s="11">
        <v>16.350000000000001</v>
      </c>
      <c r="AD17" s="12">
        <v>12.24</v>
      </c>
      <c r="AE17" s="11">
        <v>15.36</v>
      </c>
      <c r="AF17" s="12">
        <v>14.03</v>
      </c>
      <c r="AG17" s="11">
        <v>16.41</v>
      </c>
      <c r="AH17" s="12">
        <v>15.01</v>
      </c>
      <c r="AI17" s="11">
        <v>14.2</v>
      </c>
      <c r="AJ17" s="12">
        <v>6.65</v>
      </c>
      <c r="AK17" s="11">
        <v>12.01</v>
      </c>
      <c r="AL17" s="12">
        <v>9.67</v>
      </c>
      <c r="AM17" s="11">
        <v>16.489999999999998</v>
      </c>
      <c r="AN17" s="12">
        <v>7.49</v>
      </c>
      <c r="AO17" s="11">
        <v>0.17399999999999999</v>
      </c>
      <c r="AP17" s="12">
        <v>8.2000000000000003E-2</v>
      </c>
      <c r="AQ17" s="11">
        <v>0.155</v>
      </c>
      <c r="AR17" s="12">
        <v>7.3999999999999996E-2</v>
      </c>
      <c r="AS17" s="11">
        <v>7.3999999999999996E-2</v>
      </c>
      <c r="AT17" s="12">
        <v>7.6999999999999999E-2</v>
      </c>
      <c r="AU17" s="11">
        <v>0.254</v>
      </c>
      <c r="AV17" s="12">
        <v>0.14299999999999999</v>
      </c>
      <c r="AW17" s="11">
        <v>0.10299999999999999</v>
      </c>
      <c r="AX17" s="12">
        <v>0.18</v>
      </c>
      <c r="AY17" s="11">
        <v>6.8000000000000005E-2</v>
      </c>
      <c r="AZ17" s="12">
        <v>0.155</v>
      </c>
      <c r="BA17" s="11">
        <v>0.127</v>
      </c>
      <c r="BB17" s="12">
        <v>0.19800000000000001</v>
      </c>
      <c r="BC17" s="11">
        <v>6.7000000000000004E-2</v>
      </c>
      <c r="BD17" s="12">
        <v>0.17100000000000001</v>
      </c>
      <c r="BE17" s="11">
        <v>6.8000000000000005E-2</v>
      </c>
      <c r="BF17" s="12">
        <v>9.5000000000000001E-2</v>
      </c>
      <c r="BG17" s="11">
        <v>14.11</v>
      </c>
      <c r="BH17" s="12">
        <v>35.89</v>
      </c>
      <c r="BI17" s="11">
        <v>4.7699999999999996</v>
      </c>
      <c r="BJ17" s="12">
        <v>37.630000000000003</v>
      </c>
      <c r="BK17" s="11">
        <v>8.4499999999999993</v>
      </c>
      <c r="BL17" s="12">
        <v>9.99</v>
      </c>
      <c r="BM17" s="11">
        <v>13.07</v>
      </c>
      <c r="BN17" s="12">
        <v>6.52</v>
      </c>
      <c r="BO17" s="11">
        <v>11.39</v>
      </c>
      <c r="BP17" s="12">
        <v>8.16</v>
      </c>
      <c r="BQ17" s="11">
        <v>12.33</v>
      </c>
      <c r="BR17" s="12">
        <v>7.78</v>
      </c>
      <c r="BS17" s="11">
        <v>12.55</v>
      </c>
      <c r="BT17" s="12">
        <v>8.34</v>
      </c>
      <c r="BU17" s="11">
        <v>36.76</v>
      </c>
      <c r="BV17" s="12">
        <v>2.02</v>
      </c>
      <c r="BW17" s="11">
        <v>19.670000000000002</v>
      </c>
      <c r="BX17" s="12">
        <v>6.89</v>
      </c>
      <c r="BY17" s="11">
        <v>38.96</v>
      </c>
      <c r="BZ17" s="12">
        <v>1.42</v>
      </c>
      <c r="CA17" s="11">
        <v>12.14</v>
      </c>
      <c r="CB17" s="12">
        <v>1.51</v>
      </c>
      <c r="CC17" s="11">
        <v>28.73</v>
      </c>
      <c r="CD17" s="12">
        <v>4.6100000000000003</v>
      </c>
      <c r="CE17" s="11">
        <v>0.15859999999999999</v>
      </c>
      <c r="CF17" s="12">
        <v>8.7599999999999997E-2</v>
      </c>
      <c r="CG17" s="11">
        <v>5.8000000000000003E-2</v>
      </c>
      <c r="CH17" s="12">
        <v>0.57499999999999996</v>
      </c>
      <c r="CI17" s="11">
        <v>0.126</v>
      </c>
      <c r="CJ17" s="12">
        <v>0.68300000000000005</v>
      </c>
      <c r="CK17" s="11">
        <v>0.15</v>
      </c>
      <c r="CL17" s="12">
        <v>0.96699999999999997</v>
      </c>
      <c r="CM17" s="11">
        <v>9.7000000000000003E-2</v>
      </c>
      <c r="CN17" s="12">
        <v>0.373</v>
      </c>
      <c r="CO17" s="11">
        <v>4.8000000000000001E-2</v>
      </c>
      <c r="CP17" s="12">
        <v>0.15</v>
      </c>
      <c r="CQ17" s="11">
        <v>3.52</v>
      </c>
      <c r="CR17" s="12">
        <v>39.9</v>
      </c>
      <c r="CS17" s="11">
        <v>3.97</v>
      </c>
      <c r="CT17" s="12">
        <v>34.79</v>
      </c>
      <c r="CU17" s="11">
        <v>3.27</v>
      </c>
      <c r="CV17" s="12">
        <v>36.54</v>
      </c>
      <c r="CW17" s="11">
        <v>3.51</v>
      </c>
      <c r="CX17" s="12">
        <v>37.85</v>
      </c>
      <c r="CY17" s="11">
        <v>3.02</v>
      </c>
      <c r="CZ17" s="12">
        <v>39.24</v>
      </c>
      <c r="DA17" s="11">
        <v>2.66</v>
      </c>
      <c r="DB17" s="12">
        <v>42.6</v>
      </c>
      <c r="DC17" s="11">
        <v>0.246794872</v>
      </c>
      <c r="DD17" s="12">
        <v>7.1794871999999996E-2</v>
      </c>
      <c r="DE17" s="11">
        <v>0.241987179</v>
      </c>
      <c r="DF17" s="12">
        <v>6.9230768999999998E-2</v>
      </c>
      <c r="DG17" s="11">
        <v>0.248366013</v>
      </c>
      <c r="DH17" s="12">
        <v>6.0130718999999999E-2</v>
      </c>
      <c r="DI17" s="11"/>
      <c r="DJ17" s="12"/>
      <c r="DK17" s="11"/>
      <c r="DL17" s="12"/>
      <c r="DM17" s="11"/>
      <c r="DN17" s="12"/>
      <c r="DO17" s="11">
        <v>0.18260000000000001</v>
      </c>
      <c r="DP17" s="12">
        <v>7.2999999999999995E-2</v>
      </c>
      <c r="DQ17" s="11"/>
      <c r="DR17" s="12"/>
      <c r="DS17" s="11"/>
      <c r="DT17" s="12"/>
      <c r="DU17" s="11"/>
      <c r="DV17" s="12"/>
      <c r="DW17" s="11">
        <v>0.15279999999999999</v>
      </c>
      <c r="DX17" s="12">
        <v>7.2300000000000003E-2</v>
      </c>
      <c r="DY17" s="11">
        <v>5.8500000000000003E-2</v>
      </c>
      <c r="DZ17" s="12">
        <v>0.22009999999999999</v>
      </c>
      <c r="EA17" s="11">
        <v>6.8000000000000005E-2</v>
      </c>
      <c r="EB17" s="12">
        <v>0.2036</v>
      </c>
      <c r="EC17" s="11">
        <v>8.2900000000000001E-2</v>
      </c>
      <c r="ED17" s="12">
        <v>0.17780000000000001</v>
      </c>
      <c r="EE17" s="11">
        <v>0.1348</v>
      </c>
      <c r="EF17" s="12">
        <v>0.15359999999999999</v>
      </c>
      <c r="EG17" s="11">
        <v>0.1517</v>
      </c>
      <c r="EH17" s="12">
        <v>0.109</v>
      </c>
      <c r="EI17" s="11">
        <v>0.13370000000000001</v>
      </c>
      <c r="EJ17" s="12">
        <v>0.104</v>
      </c>
      <c r="EK17" s="11">
        <v>0.10150000000000001</v>
      </c>
      <c r="EL17" s="12">
        <v>6.0900000000000003E-2</v>
      </c>
      <c r="EM17" s="11">
        <v>0.05</v>
      </c>
      <c r="EN17" s="12">
        <v>5.9900000000000002E-2</v>
      </c>
      <c r="EO17" s="11">
        <v>0.1</v>
      </c>
      <c r="EP17" s="12">
        <v>5.9900000000000002E-2</v>
      </c>
    </row>
    <row r="18" spans="1:146" ht="15.75" x14ac:dyDescent="0.25">
      <c r="A18" s="110"/>
      <c r="B18" s="113"/>
      <c r="C18" s="11">
        <v>0.2082</v>
      </c>
      <c r="D18" s="12">
        <v>0.13059999999999999</v>
      </c>
      <c r="E18" s="11">
        <v>47.86</v>
      </c>
      <c r="F18" s="12">
        <v>4.62</v>
      </c>
      <c r="G18" s="11">
        <v>35.81</v>
      </c>
      <c r="H18" s="12">
        <v>8.36</v>
      </c>
      <c r="I18" s="11">
        <v>35.81</v>
      </c>
      <c r="J18" s="12">
        <v>8.66</v>
      </c>
      <c r="K18" s="11">
        <v>17.489999999999998</v>
      </c>
      <c r="L18" s="12">
        <v>6.26</v>
      </c>
      <c r="M18" s="11">
        <v>27.06</v>
      </c>
      <c r="N18" s="12">
        <v>3.99</v>
      </c>
      <c r="O18" s="11">
        <v>29.77</v>
      </c>
      <c r="P18" s="12">
        <v>3.18</v>
      </c>
      <c r="Q18" s="11">
        <v>19.79</v>
      </c>
      <c r="R18" s="12">
        <v>6.08</v>
      </c>
      <c r="S18" s="11">
        <v>11.91</v>
      </c>
      <c r="T18" s="12">
        <v>7.12</v>
      </c>
      <c r="U18" s="11">
        <v>16.329999999999998</v>
      </c>
      <c r="V18" s="12">
        <v>5.97</v>
      </c>
      <c r="W18" s="11">
        <v>18.53</v>
      </c>
      <c r="X18" s="12">
        <v>13.67</v>
      </c>
      <c r="Y18" s="11">
        <v>23.29</v>
      </c>
      <c r="Z18" s="12">
        <v>12.36</v>
      </c>
      <c r="AA18" s="11">
        <v>34.22</v>
      </c>
      <c r="AB18" s="12">
        <v>9.01</v>
      </c>
      <c r="AC18" s="11">
        <v>18.399999999999999</v>
      </c>
      <c r="AD18" s="12">
        <v>11</v>
      </c>
      <c r="AE18" s="11">
        <v>17.18</v>
      </c>
      <c r="AF18" s="12">
        <v>12.81</v>
      </c>
      <c r="AG18" s="11">
        <v>18.059999999999999</v>
      </c>
      <c r="AH18" s="12">
        <v>14.04</v>
      </c>
      <c r="AI18" s="11">
        <v>15.7</v>
      </c>
      <c r="AJ18" s="12">
        <v>5.69</v>
      </c>
      <c r="AK18" s="11">
        <v>13.74</v>
      </c>
      <c r="AL18" s="12">
        <v>8.27</v>
      </c>
      <c r="AM18" s="11">
        <v>17.53</v>
      </c>
      <c r="AN18" s="12">
        <v>7.14</v>
      </c>
      <c r="AO18" s="11">
        <v>0.19700000000000001</v>
      </c>
      <c r="AP18" s="12">
        <v>7.2999999999999995E-2</v>
      </c>
      <c r="AQ18" s="11">
        <v>0.17100000000000001</v>
      </c>
      <c r="AR18" s="12">
        <v>7.0000000000000007E-2</v>
      </c>
      <c r="AS18" s="11">
        <v>8.8999999999999996E-2</v>
      </c>
      <c r="AT18" s="12">
        <v>7.1999999999999995E-2</v>
      </c>
      <c r="AU18" s="11">
        <v>0.27700000000000002</v>
      </c>
      <c r="AV18" s="12">
        <v>0.13200000000000001</v>
      </c>
      <c r="AW18" s="11">
        <v>0.12</v>
      </c>
      <c r="AX18" s="12">
        <v>0.17</v>
      </c>
      <c r="AY18" s="11">
        <v>8.3000000000000004E-2</v>
      </c>
      <c r="AZ18" s="12">
        <v>0.14899999999999999</v>
      </c>
      <c r="BA18" s="11">
        <v>0.13600000000000001</v>
      </c>
      <c r="BB18" s="12">
        <v>0.193</v>
      </c>
      <c r="BC18" s="11">
        <v>7.3999999999999996E-2</v>
      </c>
      <c r="BD18" s="12">
        <v>0.16900000000000001</v>
      </c>
      <c r="BE18" s="11">
        <v>7.9000000000000001E-2</v>
      </c>
      <c r="BF18" s="12">
        <v>9.1999999999999998E-2</v>
      </c>
      <c r="BG18" s="11">
        <v>15.9</v>
      </c>
      <c r="BH18" s="12">
        <v>32.090000000000003</v>
      </c>
      <c r="BI18" s="11">
        <v>5.63</v>
      </c>
      <c r="BJ18" s="12">
        <v>34.31</v>
      </c>
      <c r="BK18" s="11">
        <v>9.2200000000000006</v>
      </c>
      <c r="BL18" s="12">
        <v>9.23</v>
      </c>
      <c r="BM18" s="11">
        <v>15.3</v>
      </c>
      <c r="BN18" s="12">
        <v>5.31</v>
      </c>
      <c r="BO18" s="11">
        <v>11.69</v>
      </c>
      <c r="BP18" s="12">
        <v>7.59</v>
      </c>
      <c r="BQ18" s="11">
        <v>13.81</v>
      </c>
      <c r="BR18" s="12">
        <v>6.61</v>
      </c>
      <c r="BS18" s="11">
        <v>13.18</v>
      </c>
      <c r="BT18" s="12">
        <v>7.73</v>
      </c>
      <c r="BU18" s="11"/>
      <c r="BV18" s="12"/>
      <c r="BW18" s="11">
        <v>21.76</v>
      </c>
      <c r="BX18" s="12">
        <v>6.1</v>
      </c>
      <c r="BY18" s="11">
        <v>41.89</v>
      </c>
      <c r="BZ18" s="12">
        <v>1.19</v>
      </c>
      <c r="CA18" s="11"/>
      <c r="CB18" s="12"/>
      <c r="CC18" s="11">
        <v>33</v>
      </c>
      <c r="CD18" s="12">
        <v>3.37</v>
      </c>
      <c r="CE18" s="11">
        <v>0.17280000000000001</v>
      </c>
      <c r="CF18" s="12">
        <v>7.1499999999999994E-2</v>
      </c>
      <c r="CG18" s="11">
        <v>6.9000000000000006E-2</v>
      </c>
      <c r="CH18" s="12">
        <v>0.55000000000000004</v>
      </c>
      <c r="CI18" s="11">
        <v>0.14699999999999999</v>
      </c>
      <c r="CJ18" s="12">
        <v>0.61499999999999999</v>
      </c>
      <c r="CK18" s="11">
        <v>0.16700000000000001</v>
      </c>
      <c r="CL18" s="12">
        <v>0.94899999999999995</v>
      </c>
      <c r="CM18" s="11">
        <v>0.114</v>
      </c>
      <c r="CN18" s="12">
        <v>0.35299999999999998</v>
      </c>
      <c r="CO18" s="11">
        <v>5.8999999999999997E-2</v>
      </c>
      <c r="CP18" s="12">
        <v>0.14399999999999999</v>
      </c>
      <c r="CQ18" s="11">
        <v>3.65</v>
      </c>
      <c r="CR18" s="12">
        <v>38.01</v>
      </c>
      <c r="CS18" s="11">
        <v>4.26</v>
      </c>
      <c r="CT18" s="12">
        <v>32.659999999999997</v>
      </c>
      <c r="CU18" s="11">
        <v>3.28</v>
      </c>
      <c r="CV18" s="12">
        <v>39.130000000000003</v>
      </c>
      <c r="CW18" s="11">
        <v>3.68</v>
      </c>
      <c r="CX18" s="12">
        <v>35.08</v>
      </c>
      <c r="CY18" s="11">
        <v>3.17</v>
      </c>
      <c r="CZ18" s="12">
        <v>37.200000000000003</v>
      </c>
      <c r="DA18" s="11">
        <v>2.68</v>
      </c>
      <c r="DB18" s="12">
        <v>42.57</v>
      </c>
      <c r="DC18" s="11">
        <v>0.23987538899999999</v>
      </c>
      <c r="DD18" s="12">
        <v>7.3520248999999996E-2</v>
      </c>
      <c r="DE18" s="11">
        <v>0.23593749999999999</v>
      </c>
      <c r="DF18" s="12">
        <v>7.2499999999999995E-2</v>
      </c>
      <c r="DG18" s="11">
        <v>0.24281150200000001</v>
      </c>
      <c r="DH18" s="12">
        <v>6.2619807999999999E-2</v>
      </c>
      <c r="DI18" s="11"/>
      <c r="DJ18" s="12"/>
      <c r="DK18" s="11"/>
      <c r="DL18" s="12"/>
      <c r="DM18" s="11"/>
      <c r="DN18" s="12"/>
      <c r="DO18" s="11"/>
      <c r="DP18" s="12"/>
      <c r="DQ18" s="11"/>
      <c r="DR18" s="12"/>
      <c r="DS18" s="11"/>
      <c r="DT18" s="12"/>
      <c r="DU18" s="11"/>
      <c r="DV18" s="12"/>
      <c r="DW18" s="11"/>
      <c r="DX18" s="12"/>
      <c r="DY18" s="11">
        <v>5.0599999999999999E-2</v>
      </c>
      <c r="DZ18" s="12">
        <v>0.2253</v>
      </c>
      <c r="EA18" s="11">
        <v>0.05</v>
      </c>
      <c r="EB18" s="12">
        <v>0.22040000000000001</v>
      </c>
      <c r="EC18" s="11">
        <v>7.4499999999999997E-2</v>
      </c>
      <c r="ED18" s="12">
        <v>0.18390000000000001</v>
      </c>
      <c r="EE18" s="11">
        <v>0.12959999999999999</v>
      </c>
      <c r="EF18" s="12">
        <v>0.15679999999999999</v>
      </c>
      <c r="EG18" s="11">
        <v>0.1406</v>
      </c>
      <c r="EH18" s="12">
        <v>0.114</v>
      </c>
      <c r="EI18" s="11">
        <v>0.13059999999999999</v>
      </c>
      <c r="EJ18" s="12">
        <v>0.108</v>
      </c>
      <c r="EK18" s="11">
        <v>4.99E-2</v>
      </c>
      <c r="EL18" s="12">
        <v>0.06</v>
      </c>
      <c r="EM18" s="11">
        <v>0.1</v>
      </c>
      <c r="EN18" s="12">
        <v>0.06</v>
      </c>
      <c r="EO18" s="11">
        <v>0.05</v>
      </c>
      <c r="EP18" s="12">
        <v>0.06</v>
      </c>
    </row>
    <row r="19" spans="1:146" ht="15.75" x14ac:dyDescent="0.25">
      <c r="A19" s="110"/>
      <c r="B19" s="113"/>
      <c r="C19" s="11">
        <v>0.2339</v>
      </c>
      <c r="D19" s="12">
        <v>0.1153</v>
      </c>
      <c r="E19" s="11">
        <v>58.34</v>
      </c>
      <c r="F19" s="12">
        <v>2.92</v>
      </c>
      <c r="G19" s="11">
        <v>38.799999999999997</v>
      </c>
      <c r="H19" s="12">
        <v>6.89</v>
      </c>
      <c r="I19" s="11">
        <v>41.98</v>
      </c>
      <c r="J19" s="12">
        <v>6.64</v>
      </c>
      <c r="K19" s="11">
        <v>20.79</v>
      </c>
      <c r="L19" s="12">
        <v>5.61</v>
      </c>
      <c r="M19" s="11">
        <v>29.77</v>
      </c>
      <c r="N19" s="12">
        <v>3.48</v>
      </c>
      <c r="O19" s="11">
        <v>35.270000000000003</v>
      </c>
      <c r="P19" s="12">
        <v>2.5299999999999998</v>
      </c>
      <c r="Q19" s="11">
        <v>23.53</v>
      </c>
      <c r="R19" s="12">
        <v>5.12</v>
      </c>
      <c r="S19" s="11">
        <v>16.02</v>
      </c>
      <c r="T19" s="12">
        <v>6.14</v>
      </c>
      <c r="U19" s="11">
        <v>20.36</v>
      </c>
      <c r="V19" s="12">
        <v>5</v>
      </c>
      <c r="W19" s="11">
        <v>19.39</v>
      </c>
      <c r="X19" s="12">
        <v>13.17</v>
      </c>
      <c r="Y19" s="11">
        <v>24.52</v>
      </c>
      <c r="Z19" s="12">
        <v>11.64</v>
      </c>
      <c r="AA19" s="11">
        <v>36.04</v>
      </c>
      <c r="AB19" s="12">
        <v>8.36</v>
      </c>
      <c r="AC19" s="11">
        <v>20.61</v>
      </c>
      <c r="AD19" s="12">
        <v>9.9</v>
      </c>
      <c r="AE19" s="11">
        <v>19.329999999999998</v>
      </c>
      <c r="AF19" s="12">
        <v>11.61</v>
      </c>
      <c r="AG19" s="11">
        <v>19.97</v>
      </c>
      <c r="AH19" s="12">
        <v>12.81</v>
      </c>
      <c r="AI19" s="11">
        <v>17.71</v>
      </c>
      <c r="AJ19" s="12">
        <v>4.6100000000000003</v>
      </c>
      <c r="AK19" s="11">
        <v>15.42</v>
      </c>
      <c r="AL19" s="12">
        <v>7.13</v>
      </c>
      <c r="AM19" s="11">
        <v>19.28</v>
      </c>
      <c r="AN19" s="12">
        <v>6.22</v>
      </c>
      <c r="AO19" s="11">
        <v>0.218</v>
      </c>
      <c r="AP19" s="12">
        <v>6.5000000000000002E-2</v>
      </c>
      <c r="AQ19" s="11">
        <v>0.19500000000000001</v>
      </c>
      <c r="AR19" s="12">
        <v>6.0999999999999999E-2</v>
      </c>
      <c r="AS19" s="11">
        <v>0.111</v>
      </c>
      <c r="AT19" s="12">
        <v>6.6000000000000003E-2</v>
      </c>
      <c r="AU19" s="11">
        <v>0.30499999999999999</v>
      </c>
      <c r="AV19" s="12">
        <v>0.11700000000000001</v>
      </c>
      <c r="AW19" s="11">
        <v>0.13800000000000001</v>
      </c>
      <c r="AX19" s="12">
        <v>0.16200000000000001</v>
      </c>
      <c r="AY19" s="11">
        <v>9.6000000000000002E-2</v>
      </c>
      <c r="AZ19" s="12">
        <v>0.14199999999999999</v>
      </c>
      <c r="BA19" s="11">
        <v>0.14699999999999999</v>
      </c>
      <c r="BB19" s="12">
        <v>0.189</v>
      </c>
      <c r="BC19" s="11">
        <v>8.1000000000000003E-2</v>
      </c>
      <c r="BD19" s="12">
        <v>0.16600000000000001</v>
      </c>
      <c r="BE19" s="11">
        <v>9.4E-2</v>
      </c>
      <c r="BF19" s="12">
        <v>8.5999999999999993E-2</v>
      </c>
      <c r="BG19" s="11">
        <v>18.2</v>
      </c>
      <c r="BH19" s="12">
        <v>27.71</v>
      </c>
      <c r="BI19" s="11">
        <v>6.32</v>
      </c>
      <c r="BJ19" s="12">
        <v>31.33</v>
      </c>
      <c r="BK19" s="11">
        <v>10.46</v>
      </c>
      <c r="BL19" s="12">
        <v>8.1199999999999992</v>
      </c>
      <c r="BM19" s="11">
        <v>16.600000000000001</v>
      </c>
      <c r="BN19" s="12">
        <v>4.62</v>
      </c>
      <c r="BO19" s="11">
        <v>12.85</v>
      </c>
      <c r="BP19" s="12">
        <v>6.28</v>
      </c>
      <c r="BQ19" s="11">
        <v>15.12</v>
      </c>
      <c r="BR19" s="12">
        <v>5.4</v>
      </c>
      <c r="BS19" s="11">
        <v>15.48</v>
      </c>
      <c r="BT19" s="12">
        <v>6.33</v>
      </c>
      <c r="BU19" s="11"/>
      <c r="BV19" s="12"/>
      <c r="BW19" s="11">
        <v>26.44</v>
      </c>
      <c r="BX19" s="12">
        <v>4.4000000000000004</v>
      </c>
      <c r="BY19" s="11"/>
      <c r="BZ19" s="12"/>
      <c r="CA19" s="11"/>
      <c r="CB19" s="12"/>
      <c r="CC19" s="11"/>
      <c r="CD19" s="12"/>
      <c r="CE19" s="11">
        <v>0.1817</v>
      </c>
      <c r="CF19" s="12">
        <v>6.8400000000000002E-2</v>
      </c>
      <c r="CG19" s="11">
        <v>0.08</v>
      </c>
      <c r="CH19" s="12">
        <v>0.51700000000000002</v>
      </c>
      <c r="CI19" s="11">
        <v>0.16</v>
      </c>
      <c r="CJ19" s="12">
        <v>0.59</v>
      </c>
      <c r="CK19" s="11"/>
      <c r="CL19" s="12"/>
      <c r="CM19" s="11">
        <v>0.13100000000000001</v>
      </c>
      <c r="CN19" s="12">
        <v>0.31900000000000001</v>
      </c>
      <c r="CO19" s="11">
        <v>7.2999999999999995E-2</v>
      </c>
      <c r="CP19" s="12">
        <v>0.13300000000000001</v>
      </c>
      <c r="CQ19" s="11">
        <v>3.73</v>
      </c>
      <c r="CR19" s="12">
        <v>38.869999999999997</v>
      </c>
      <c r="CS19" s="11">
        <v>4.51</v>
      </c>
      <c r="CT19" s="12">
        <v>34.6</v>
      </c>
      <c r="CU19" s="11">
        <v>3.31</v>
      </c>
      <c r="CV19" s="12">
        <v>36.979999999999997</v>
      </c>
      <c r="CW19" s="11">
        <v>3.78</v>
      </c>
      <c r="CX19" s="12">
        <v>36.08</v>
      </c>
      <c r="CY19" s="11">
        <v>3.23</v>
      </c>
      <c r="CZ19" s="12">
        <v>37.93</v>
      </c>
      <c r="DA19" s="11">
        <v>2.72</v>
      </c>
      <c r="DB19" s="12">
        <v>38.97</v>
      </c>
      <c r="DC19" s="11">
        <v>0.22985074599999999</v>
      </c>
      <c r="DD19" s="12">
        <v>7.4029850999999994E-2</v>
      </c>
      <c r="DE19" s="11">
        <v>0.23018292700000001</v>
      </c>
      <c r="DF19" s="12">
        <v>7.4390243999999994E-2</v>
      </c>
      <c r="DG19" s="11">
        <v>0.23676012499999999</v>
      </c>
      <c r="DH19" s="12">
        <v>6.4797508000000004E-2</v>
      </c>
      <c r="DI19" s="11"/>
      <c r="DJ19" s="12"/>
      <c r="DK19" s="11"/>
      <c r="DL19" s="12"/>
      <c r="DM19" s="11"/>
      <c r="DN19" s="12"/>
      <c r="DO19" s="11"/>
      <c r="DP19" s="12"/>
      <c r="DQ19" s="11"/>
      <c r="DR19" s="12"/>
      <c r="DS19" s="11"/>
      <c r="DT19" s="12"/>
      <c r="DU19" s="11"/>
      <c r="DV19" s="12"/>
      <c r="DW19" s="11"/>
      <c r="DX19" s="12"/>
      <c r="DY19" s="11">
        <v>4.65E-2</v>
      </c>
      <c r="DZ19" s="12">
        <v>0.23499999999999999</v>
      </c>
      <c r="EA19" s="11">
        <v>4.3099999999999999E-2</v>
      </c>
      <c r="EB19" s="12">
        <v>0.2319</v>
      </c>
      <c r="EC19" s="11">
        <v>6.9599999999999995E-2</v>
      </c>
      <c r="ED19" s="12">
        <v>0.19089999999999999</v>
      </c>
      <c r="EE19" s="11">
        <v>0.1129</v>
      </c>
      <c r="EF19" s="12">
        <v>0.16400000000000001</v>
      </c>
      <c r="EG19" s="11">
        <v>0.13850000000000001</v>
      </c>
      <c r="EH19" s="12">
        <v>0.115</v>
      </c>
      <c r="EI19" s="11">
        <v>0.1205</v>
      </c>
      <c r="EJ19" s="12">
        <v>0.11</v>
      </c>
      <c r="EK19" s="11">
        <v>0</v>
      </c>
      <c r="EL19" s="12">
        <v>0.06</v>
      </c>
      <c r="EM19" s="11">
        <v>0.05</v>
      </c>
      <c r="EN19" s="12">
        <v>0.08</v>
      </c>
      <c r="EO19" s="11">
        <v>0</v>
      </c>
      <c r="EP19" s="12">
        <v>0.06</v>
      </c>
    </row>
    <row r="20" spans="1:146" ht="15.75" x14ac:dyDescent="0.25">
      <c r="A20" s="110"/>
      <c r="B20" s="113"/>
      <c r="C20" s="11">
        <v>0.2712</v>
      </c>
      <c r="D20" s="12">
        <v>9.5699999999999993E-2</v>
      </c>
      <c r="E20" s="11"/>
      <c r="F20" s="12"/>
      <c r="G20" s="11">
        <v>41.19</v>
      </c>
      <c r="H20" s="12">
        <v>6.79</v>
      </c>
      <c r="I20" s="11">
        <v>48.01</v>
      </c>
      <c r="J20" s="12">
        <v>4.7</v>
      </c>
      <c r="K20" s="11">
        <v>24.63</v>
      </c>
      <c r="L20" s="12">
        <v>4.8600000000000003</v>
      </c>
      <c r="M20" s="11">
        <v>35.270000000000003</v>
      </c>
      <c r="N20" s="12">
        <v>2.82</v>
      </c>
      <c r="O20" s="11">
        <v>39.04</v>
      </c>
      <c r="P20" s="12">
        <v>2.2000000000000002</v>
      </c>
      <c r="Q20" s="11">
        <v>26.39</v>
      </c>
      <c r="R20" s="12">
        <v>4.43</v>
      </c>
      <c r="S20" s="11">
        <v>19.68</v>
      </c>
      <c r="T20" s="12">
        <v>5.43</v>
      </c>
      <c r="U20" s="11">
        <v>25.2</v>
      </c>
      <c r="V20" s="12">
        <v>4.07</v>
      </c>
      <c r="W20" s="11">
        <v>21.57</v>
      </c>
      <c r="X20" s="12">
        <v>12.08</v>
      </c>
      <c r="Y20" s="11">
        <v>26.33</v>
      </c>
      <c r="Z20" s="12">
        <v>10.93</v>
      </c>
      <c r="AA20" s="11">
        <v>37.76</v>
      </c>
      <c r="AB20" s="12">
        <v>7.81</v>
      </c>
      <c r="AC20" s="11">
        <v>23.72</v>
      </c>
      <c r="AD20" s="12">
        <v>8.8000000000000007</v>
      </c>
      <c r="AE20" s="11">
        <v>21.59</v>
      </c>
      <c r="AF20" s="12">
        <v>10.5</v>
      </c>
      <c r="AG20" s="11">
        <v>21.24</v>
      </c>
      <c r="AH20" s="12">
        <v>12.19</v>
      </c>
      <c r="AI20" s="11">
        <v>19.59</v>
      </c>
      <c r="AJ20" s="12">
        <v>3.88</v>
      </c>
      <c r="AK20" s="11">
        <v>17.809999999999999</v>
      </c>
      <c r="AL20" s="12">
        <v>5.94</v>
      </c>
      <c r="AM20" s="11">
        <v>21.03</v>
      </c>
      <c r="AN20" s="12">
        <v>5.72</v>
      </c>
      <c r="AO20" s="11">
        <v>0.247</v>
      </c>
      <c r="AP20" s="12">
        <v>5.1999999999999998E-2</v>
      </c>
      <c r="AQ20" s="11">
        <v>0.221</v>
      </c>
      <c r="AR20" s="12">
        <v>5.2999999999999999E-2</v>
      </c>
      <c r="AS20" s="11">
        <v>0.124</v>
      </c>
      <c r="AT20" s="12">
        <v>6.2E-2</v>
      </c>
      <c r="AU20" s="11">
        <v>0.33900000000000002</v>
      </c>
      <c r="AV20" s="12">
        <v>0.10299999999999999</v>
      </c>
      <c r="AW20" s="11">
        <v>0.16300000000000001</v>
      </c>
      <c r="AX20" s="12">
        <v>0.14799999999999999</v>
      </c>
      <c r="AY20" s="11">
        <v>0.104</v>
      </c>
      <c r="AZ20" s="12">
        <v>0.13800000000000001</v>
      </c>
      <c r="BA20" s="11">
        <v>0.158</v>
      </c>
      <c r="BB20" s="12">
        <v>0.185</v>
      </c>
      <c r="BC20" s="11">
        <v>8.8999999999999996E-2</v>
      </c>
      <c r="BD20" s="12">
        <v>0.16300000000000001</v>
      </c>
      <c r="BE20" s="11">
        <v>0.107</v>
      </c>
      <c r="BF20" s="12">
        <v>8.2000000000000003E-2</v>
      </c>
      <c r="BG20" s="11">
        <v>20.13</v>
      </c>
      <c r="BH20" s="12">
        <v>24.29</v>
      </c>
      <c r="BI20" s="11">
        <v>7.26</v>
      </c>
      <c r="BJ20" s="12">
        <v>27.66</v>
      </c>
      <c r="BK20" s="11">
        <v>14.76</v>
      </c>
      <c r="BL20" s="12">
        <v>6.04</v>
      </c>
      <c r="BM20" s="11">
        <v>17.7</v>
      </c>
      <c r="BN20" s="12">
        <v>4.2300000000000004</v>
      </c>
      <c r="BO20" s="11">
        <v>14.56</v>
      </c>
      <c r="BP20" s="12">
        <v>5.41</v>
      </c>
      <c r="BQ20" s="11">
        <v>16.04</v>
      </c>
      <c r="BR20" s="12">
        <v>4.78</v>
      </c>
      <c r="BS20" s="11">
        <v>17.48</v>
      </c>
      <c r="BT20" s="12">
        <v>5.2</v>
      </c>
      <c r="BU20" s="11"/>
      <c r="BV20" s="12"/>
      <c r="BW20" s="11">
        <v>30.37</v>
      </c>
      <c r="BX20" s="12">
        <v>3.38</v>
      </c>
      <c r="BY20" s="11"/>
      <c r="BZ20" s="12"/>
      <c r="CA20" s="11"/>
      <c r="CB20" s="12"/>
      <c r="CC20" s="11"/>
      <c r="CD20" s="12"/>
      <c r="CE20" s="11">
        <v>0.1842</v>
      </c>
      <c r="CF20" s="12">
        <v>6.7699999999999996E-2</v>
      </c>
      <c r="CG20" s="11">
        <v>9.7000000000000003E-2</v>
      </c>
      <c r="CH20" s="12">
        <v>0.48699999999999999</v>
      </c>
      <c r="CI20" s="11">
        <v>0.183</v>
      </c>
      <c r="CJ20" s="12">
        <v>0.52600000000000002</v>
      </c>
      <c r="CK20" s="11"/>
      <c r="CL20" s="12"/>
      <c r="CM20" s="11">
        <v>0.156</v>
      </c>
      <c r="CN20" s="12">
        <v>0.27700000000000002</v>
      </c>
      <c r="CO20" s="11">
        <v>8.8999999999999996E-2</v>
      </c>
      <c r="CP20" s="12">
        <v>0.125</v>
      </c>
      <c r="CQ20" s="11">
        <v>3.83</v>
      </c>
      <c r="CR20" s="12">
        <v>37.26</v>
      </c>
      <c r="CS20" s="11">
        <v>4.8600000000000003</v>
      </c>
      <c r="CT20" s="12">
        <v>30.97</v>
      </c>
      <c r="CU20" s="11">
        <v>3.35</v>
      </c>
      <c r="CV20" s="12">
        <v>35.89</v>
      </c>
      <c r="CW20" s="11">
        <v>3.79</v>
      </c>
      <c r="CX20" s="12">
        <v>33.549999999999997</v>
      </c>
      <c r="CY20" s="11">
        <v>3.39</v>
      </c>
      <c r="CZ20" s="12">
        <v>35.799999999999997</v>
      </c>
      <c r="DA20" s="11">
        <v>2.81</v>
      </c>
      <c r="DB20" s="12">
        <v>40.229999999999997</v>
      </c>
      <c r="DC20" s="11">
        <v>0.22383720900000001</v>
      </c>
      <c r="DD20" s="12">
        <v>7.6744186000000006E-2</v>
      </c>
      <c r="DE20" s="11">
        <v>0.22011661799999999</v>
      </c>
      <c r="DF20" s="12">
        <v>7.5801749000000002E-2</v>
      </c>
      <c r="DG20" s="11">
        <v>0.22754490999999999</v>
      </c>
      <c r="DH20" s="12">
        <v>6.7065868000000001E-2</v>
      </c>
      <c r="DI20" s="11"/>
      <c r="DJ20" s="12"/>
      <c r="DK20" s="11"/>
      <c r="DL20" s="12"/>
      <c r="DM20" s="11"/>
      <c r="DN20" s="12"/>
      <c r="DO20" s="11"/>
      <c r="DP20" s="12"/>
      <c r="DQ20" s="11"/>
      <c r="DR20" s="12"/>
      <c r="DS20" s="11"/>
      <c r="DT20" s="12"/>
      <c r="DU20" s="11"/>
      <c r="DV20" s="12"/>
      <c r="DW20" s="11"/>
      <c r="DX20" s="12"/>
      <c r="DY20" s="11">
        <v>4.3099999999999999E-2</v>
      </c>
      <c r="DZ20" s="12">
        <v>0.24</v>
      </c>
      <c r="EA20" s="11">
        <v>3.9100000000000003E-2</v>
      </c>
      <c r="EB20" s="12">
        <v>0.24</v>
      </c>
      <c r="EC20" s="11">
        <v>4.2099999999999999E-2</v>
      </c>
      <c r="ED20" s="12">
        <v>0.24</v>
      </c>
      <c r="EE20" s="11">
        <v>7.1999999999999995E-2</v>
      </c>
      <c r="EF20" s="12">
        <v>0.192</v>
      </c>
      <c r="EG20" s="11">
        <v>0.1215</v>
      </c>
      <c r="EH20" s="12">
        <v>0.123</v>
      </c>
      <c r="EI20" s="11">
        <v>0.1115</v>
      </c>
      <c r="EJ20" s="12">
        <v>0.11700000000000001</v>
      </c>
      <c r="EK20" s="11">
        <v>4.99E-2</v>
      </c>
      <c r="EL20" s="12">
        <v>0.08</v>
      </c>
      <c r="EM20" s="11">
        <v>0</v>
      </c>
      <c r="EN20" s="12">
        <v>8.0100000000000005E-2</v>
      </c>
      <c r="EO20" s="11">
        <v>0.05</v>
      </c>
      <c r="EP20" s="12">
        <v>0.08</v>
      </c>
    </row>
    <row r="21" spans="1:146" ht="15.75" x14ac:dyDescent="0.25">
      <c r="A21" s="110"/>
      <c r="B21" s="113"/>
      <c r="C21" s="11">
        <v>0.3095</v>
      </c>
      <c r="D21" s="12">
        <v>7.6300000000000007E-2</v>
      </c>
      <c r="E21" s="11"/>
      <c r="F21" s="12"/>
      <c r="G21" s="11">
        <v>43.51</v>
      </c>
      <c r="H21" s="12">
        <v>5.8</v>
      </c>
      <c r="I21" s="11">
        <v>53.41</v>
      </c>
      <c r="J21" s="12">
        <v>3.57</v>
      </c>
      <c r="K21" s="11">
        <v>27.06</v>
      </c>
      <c r="L21" s="12">
        <v>4.47</v>
      </c>
      <c r="M21" s="11">
        <v>39.04</v>
      </c>
      <c r="N21" s="12">
        <v>2.39</v>
      </c>
      <c r="O21" s="11">
        <v>43.74</v>
      </c>
      <c r="P21" s="12">
        <v>1.78</v>
      </c>
      <c r="Q21" s="11">
        <v>29.58</v>
      </c>
      <c r="R21" s="12">
        <v>4.04</v>
      </c>
      <c r="S21" s="11">
        <v>23.35</v>
      </c>
      <c r="T21" s="12">
        <v>4.83</v>
      </c>
      <c r="U21" s="11">
        <v>28.95</v>
      </c>
      <c r="V21" s="12">
        <v>3.42</v>
      </c>
      <c r="W21" s="11">
        <v>23.91</v>
      </c>
      <c r="X21" s="12">
        <v>11.03</v>
      </c>
      <c r="Y21" s="11">
        <v>27.32</v>
      </c>
      <c r="Z21" s="12">
        <v>10.52</v>
      </c>
      <c r="AA21" s="11">
        <v>39.659999999999997</v>
      </c>
      <c r="AB21" s="12">
        <v>7.24</v>
      </c>
      <c r="AC21" s="11">
        <v>25.06</v>
      </c>
      <c r="AD21" s="12">
        <v>8.31</v>
      </c>
      <c r="AE21" s="11">
        <v>23.51</v>
      </c>
      <c r="AF21" s="12">
        <v>9.7899999999999991</v>
      </c>
      <c r="AG21" s="11">
        <v>22.53</v>
      </c>
      <c r="AH21" s="12">
        <v>11.63</v>
      </c>
      <c r="AI21" s="11">
        <v>21.41</v>
      </c>
      <c r="AJ21" s="12">
        <v>3.25</v>
      </c>
      <c r="AK21" s="11">
        <v>19.399999999999999</v>
      </c>
      <c r="AL21" s="12">
        <v>5.22</v>
      </c>
      <c r="AM21" s="11">
        <v>23.2</v>
      </c>
      <c r="AN21" s="12">
        <v>5.1100000000000003</v>
      </c>
      <c r="AO21" s="11">
        <v>0.26700000000000002</v>
      </c>
      <c r="AP21" s="12">
        <v>4.5999999999999999E-2</v>
      </c>
      <c r="AQ21" s="11">
        <v>0.26100000000000001</v>
      </c>
      <c r="AR21" s="12">
        <v>4.2000000000000003E-2</v>
      </c>
      <c r="AS21" s="11">
        <v>0.13800000000000001</v>
      </c>
      <c r="AT21" s="12">
        <v>5.8000000000000003E-2</v>
      </c>
      <c r="AU21" s="11">
        <v>0.36899999999999999</v>
      </c>
      <c r="AV21" s="12">
        <v>9.2999999999999999E-2</v>
      </c>
      <c r="AW21" s="11">
        <v>0.18</v>
      </c>
      <c r="AX21" s="12">
        <v>0.13900000000000001</v>
      </c>
      <c r="AY21" s="11">
        <v>0.113</v>
      </c>
      <c r="AZ21" s="12">
        <v>0.13500000000000001</v>
      </c>
      <c r="BA21" s="11">
        <v>0.17199999999999999</v>
      </c>
      <c r="BB21" s="12">
        <v>0.17899999999999999</v>
      </c>
      <c r="BC21" s="11">
        <v>9.8000000000000004E-2</v>
      </c>
      <c r="BD21" s="12">
        <v>0.16</v>
      </c>
      <c r="BE21" s="11">
        <v>0.123</v>
      </c>
      <c r="BF21" s="12">
        <v>7.8E-2</v>
      </c>
      <c r="BG21" s="11">
        <v>22.53</v>
      </c>
      <c r="BH21" s="12">
        <v>20.22</v>
      </c>
      <c r="BI21" s="11">
        <v>8.5399999999999991</v>
      </c>
      <c r="BJ21" s="12">
        <v>23.9</v>
      </c>
      <c r="BK21" s="11">
        <v>20.010000000000002</v>
      </c>
      <c r="BL21" s="12">
        <v>4.1399999999999997</v>
      </c>
      <c r="BM21" s="11">
        <v>19.010000000000002</v>
      </c>
      <c r="BN21" s="12">
        <v>3.41</v>
      </c>
      <c r="BO21" s="11">
        <v>16.29</v>
      </c>
      <c r="BP21" s="12">
        <v>4.78</v>
      </c>
      <c r="BQ21" s="11">
        <v>18.079999999999998</v>
      </c>
      <c r="BR21" s="12">
        <v>4.03</v>
      </c>
      <c r="BS21" s="11">
        <v>20.239999999999998</v>
      </c>
      <c r="BT21" s="12">
        <v>4.04</v>
      </c>
      <c r="BU21" s="11"/>
      <c r="BV21" s="12"/>
      <c r="BW21" s="11">
        <v>32.630000000000003</v>
      </c>
      <c r="BX21" s="12">
        <v>2.76</v>
      </c>
      <c r="BY21" s="11"/>
      <c r="BZ21" s="12"/>
      <c r="CA21" s="11"/>
      <c r="CB21" s="12"/>
      <c r="CC21" s="11"/>
      <c r="CD21" s="12"/>
      <c r="CE21" s="11">
        <v>0.19309999999999999</v>
      </c>
      <c r="CF21" s="12">
        <v>6.1699999999999998E-2</v>
      </c>
      <c r="CG21" s="11">
        <v>0.11600000000000001</v>
      </c>
      <c r="CH21" s="12">
        <v>0.438</v>
      </c>
      <c r="CI21" s="11"/>
      <c r="CJ21" s="12"/>
      <c r="CK21" s="11"/>
      <c r="CL21" s="12"/>
      <c r="CM21" s="11">
        <v>0.18</v>
      </c>
      <c r="CN21" s="12">
        <v>0.247</v>
      </c>
      <c r="CO21" s="11">
        <v>0.11</v>
      </c>
      <c r="CP21" s="12">
        <v>0.112</v>
      </c>
      <c r="CQ21" s="11">
        <v>3.87</v>
      </c>
      <c r="CR21" s="12">
        <v>37.69</v>
      </c>
      <c r="CS21" s="11">
        <v>4.91</v>
      </c>
      <c r="CT21" s="12">
        <v>29.54</v>
      </c>
      <c r="CU21" s="11">
        <v>3.4</v>
      </c>
      <c r="CV21" s="12">
        <v>36.369999999999997</v>
      </c>
      <c r="CW21" s="11">
        <v>3.93</v>
      </c>
      <c r="CX21" s="12">
        <v>34.79</v>
      </c>
      <c r="CY21" s="11">
        <v>3.48</v>
      </c>
      <c r="CZ21" s="12">
        <v>36.770000000000003</v>
      </c>
      <c r="DA21" s="11">
        <v>2.83</v>
      </c>
      <c r="DB21" s="12">
        <v>36.58</v>
      </c>
      <c r="DC21" s="11">
        <v>0.21690140799999999</v>
      </c>
      <c r="DD21" s="12">
        <v>0.08</v>
      </c>
      <c r="DE21" s="11">
        <v>0.215099715</v>
      </c>
      <c r="DF21" s="12">
        <v>7.7492877000000002E-2</v>
      </c>
      <c r="DG21" s="11">
        <v>0.22287390000000001</v>
      </c>
      <c r="DH21" s="12">
        <v>6.9208211000000006E-2</v>
      </c>
      <c r="DI21" s="11"/>
      <c r="DJ21" s="12"/>
      <c r="DK21" s="11"/>
      <c r="DL21" s="12"/>
      <c r="DM21" s="11"/>
      <c r="DN21" s="12"/>
      <c r="DO21" s="11"/>
      <c r="DP21" s="12"/>
      <c r="DQ21" s="11"/>
      <c r="DR21" s="12"/>
      <c r="DS21" s="11"/>
      <c r="DT21" s="12"/>
      <c r="DU21" s="11"/>
      <c r="DV21" s="12"/>
      <c r="DW21" s="11"/>
      <c r="DX21" s="12"/>
      <c r="DY21" s="11">
        <v>3.6999999999999998E-2</v>
      </c>
      <c r="DZ21" s="12">
        <v>0.25</v>
      </c>
      <c r="EA21" s="11">
        <v>3.3799999999999997E-2</v>
      </c>
      <c r="EB21" s="12">
        <v>0.247</v>
      </c>
      <c r="EC21" s="11">
        <v>3.7999999999999999E-2</v>
      </c>
      <c r="ED21" s="12">
        <v>0.25</v>
      </c>
      <c r="EE21" s="11">
        <v>6.4100000000000004E-2</v>
      </c>
      <c r="EF21" s="12">
        <v>0.19850000000000001</v>
      </c>
      <c r="EG21" s="11">
        <v>9.5899999999999999E-2</v>
      </c>
      <c r="EH21" s="12">
        <v>0.13600000000000001</v>
      </c>
      <c r="EI21" s="11">
        <v>8.09E-2</v>
      </c>
      <c r="EJ21" s="12">
        <v>0.13</v>
      </c>
      <c r="EK21" s="11">
        <v>0</v>
      </c>
      <c r="EL21" s="12">
        <v>8.0100000000000005E-2</v>
      </c>
      <c r="EM21" s="11">
        <v>0.05</v>
      </c>
      <c r="EN21" s="12">
        <v>0.1</v>
      </c>
      <c r="EO21" s="11">
        <v>0</v>
      </c>
      <c r="EP21" s="12">
        <v>0.08</v>
      </c>
    </row>
    <row r="22" spans="1:146" ht="15.75" x14ac:dyDescent="0.25">
      <c r="A22" s="110"/>
      <c r="B22" s="113"/>
      <c r="C22" s="11">
        <v>0.3533</v>
      </c>
      <c r="D22" s="12">
        <v>5.74E-2</v>
      </c>
      <c r="E22" s="11"/>
      <c r="F22" s="12"/>
      <c r="G22" s="11">
        <v>46.35</v>
      </c>
      <c r="H22" s="12">
        <v>5.09</v>
      </c>
      <c r="I22" s="11">
        <v>57.35</v>
      </c>
      <c r="J22" s="12">
        <v>2.9</v>
      </c>
      <c r="K22" s="11">
        <v>30.46</v>
      </c>
      <c r="L22" s="12">
        <v>3.9</v>
      </c>
      <c r="M22" s="11">
        <v>43.74</v>
      </c>
      <c r="N22" s="12">
        <v>1.8</v>
      </c>
      <c r="O22" s="11">
        <v>46.83</v>
      </c>
      <c r="P22" s="12">
        <v>1.67</v>
      </c>
      <c r="Q22" s="11">
        <v>32.33</v>
      </c>
      <c r="R22" s="12">
        <v>2.6</v>
      </c>
      <c r="S22" s="11">
        <v>26.88</v>
      </c>
      <c r="T22" s="12">
        <v>4.17</v>
      </c>
      <c r="U22" s="11">
        <v>32.72</v>
      </c>
      <c r="V22" s="12">
        <v>2.92</v>
      </c>
      <c r="W22" s="11">
        <v>25.56</v>
      </c>
      <c r="X22" s="12">
        <v>10.39</v>
      </c>
      <c r="Y22" s="11">
        <v>30.52</v>
      </c>
      <c r="Z22" s="12">
        <v>9.4</v>
      </c>
      <c r="AA22" s="11">
        <v>41.93</v>
      </c>
      <c r="AB22" s="12">
        <v>6.65</v>
      </c>
      <c r="AC22" s="11">
        <v>28.02</v>
      </c>
      <c r="AD22" s="12">
        <v>7.18</v>
      </c>
      <c r="AE22" s="11">
        <v>26.81</v>
      </c>
      <c r="AF22" s="12">
        <v>8.59</v>
      </c>
      <c r="AG22" s="11">
        <v>24.96</v>
      </c>
      <c r="AH22" s="12">
        <v>10.81</v>
      </c>
      <c r="AI22" s="11">
        <v>23.8</v>
      </c>
      <c r="AJ22" s="12">
        <v>2.71</v>
      </c>
      <c r="AK22" s="11">
        <v>21.53</v>
      </c>
      <c r="AL22" s="12">
        <v>4.51</v>
      </c>
      <c r="AM22" s="11">
        <v>24.78</v>
      </c>
      <c r="AN22" s="12">
        <v>4.68</v>
      </c>
      <c r="AO22" s="11">
        <v>0.28899999999999998</v>
      </c>
      <c r="AP22" s="12">
        <v>3.9E-2</v>
      </c>
      <c r="AQ22" s="11">
        <v>0.29699999999999999</v>
      </c>
      <c r="AR22" s="12">
        <v>3.5000000000000003E-2</v>
      </c>
      <c r="AS22" s="11">
        <v>0.152</v>
      </c>
      <c r="AT22" s="12">
        <v>5.3999999999999999E-2</v>
      </c>
      <c r="AU22" s="11">
        <v>0.40300000000000002</v>
      </c>
      <c r="AV22" s="12">
        <v>8.2000000000000003E-2</v>
      </c>
      <c r="AW22" s="11">
        <v>0.19800000000000001</v>
      </c>
      <c r="AX22" s="12">
        <v>0.13100000000000001</v>
      </c>
      <c r="AY22" s="11">
        <v>0.125</v>
      </c>
      <c r="AZ22" s="12">
        <v>0.129</v>
      </c>
      <c r="BA22" s="11">
        <v>0.182</v>
      </c>
      <c r="BB22" s="12">
        <v>0.17499999999999999</v>
      </c>
      <c r="BC22" s="11">
        <v>0.112</v>
      </c>
      <c r="BD22" s="12">
        <v>0.155</v>
      </c>
      <c r="BE22" s="11">
        <v>0.14499999999999999</v>
      </c>
      <c r="BF22" s="12">
        <v>7.2999999999999995E-2</v>
      </c>
      <c r="BG22" s="11"/>
      <c r="BH22" s="12"/>
      <c r="BI22" s="11">
        <v>9.65</v>
      </c>
      <c r="BJ22" s="12">
        <v>20.350000000000001</v>
      </c>
      <c r="BK22" s="11">
        <v>23.66</v>
      </c>
      <c r="BL22" s="12">
        <v>2.97</v>
      </c>
      <c r="BM22" s="11">
        <v>23.28</v>
      </c>
      <c r="BN22" s="12">
        <v>2.4700000000000002</v>
      </c>
      <c r="BO22" s="11">
        <v>18.760000000000002</v>
      </c>
      <c r="BP22" s="12">
        <v>3.71</v>
      </c>
      <c r="BQ22" s="11">
        <v>21.79</v>
      </c>
      <c r="BR22" s="12">
        <v>2.92</v>
      </c>
      <c r="BS22" s="11">
        <v>25.05</v>
      </c>
      <c r="BT22" s="12">
        <v>2.93</v>
      </c>
      <c r="BU22" s="11"/>
      <c r="BV22" s="12"/>
      <c r="BW22" s="11"/>
      <c r="BX22" s="12"/>
      <c r="BY22" s="11"/>
      <c r="BZ22" s="12"/>
      <c r="CA22" s="11"/>
      <c r="CB22" s="12"/>
      <c r="CC22" s="11"/>
      <c r="CD22" s="12"/>
      <c r="CE22" s="11">
        <v>0.19539999999999999</v>
      </c>
      <c r="CF22" s="12">
        <v>6.5600000000000006E-2</v>
      </c>
      <c r="CG22" s="11">
        <v>0.13700000000000001</v>
      </c>
      <c r="CH22" s="12">
        <v>0.41</v>
      </c>
      <c r="CI22" s="11"/>
      <c r="CJ22" s="12"/>
      <c r="CK22" s="11"/>
      <c r="CL22" s="12"/>
      <c r="CM22" s="11">
        <v>0.19700000000000001</v>
      </c>
      <c r="CN22" s="12">
        <v>0.223</v>
      </c>
      <c r="CO22" s="11">
        <v>0.128</v>
      </c>
      <c r="CP22" s="12">
        <v>0.104</v>
      </c>
      <c r="CQ22" s="11">
        <v>3.97</v>
      </c>
      <c r="CR22" s="12">
        <v>36.49</v>
      </c>
      <c r="CS22" s="11">
        <v>5</v>
      </c>
      <c r="CT22" s="12">
        <v>31.86</v>
      </c>
      <c r="CU22" s="11">
        <v>3.48</v>
      </c>
      <c r="CV22" s="12">
        <v>35.229999999999997</v>
      </c>
      <c r="CW22" s="11">
        <v>4.0199999999999996</v>
      </c>
      <c r="CX22" s="12">
        <v>32.4</v>
      </c>
      <c r="CY22" s="11">
        <v>3.6</v>
      </c>
      <c r="CZ22" s="12">
        <v>34.6</v>
      </c>
      <c r="DA22" s="11">
        <v>2.99</v>
      </c>
      <c r="DB22" s="12">
        <v>38.65</v>
      </c>
      <c r="DC22" s="11">
        <v>0.20810810800000001</v>
      </c>
      <c r="DD22" s="12">
        <v>8.1081080999999999E-2</v>
      </c>
      <c r="DE22" s="11">
        <v>0.210306407</v>
      </c>
      <c r="DF22" s="12">
        <v>7.9108634999999997E-2</v>
      </c>
      <c r="DG22" s="11">
        <v>0.21839080499999999</v>
      </c>
      <c r="DH22" s="12">
        <v>7.1264367999999995E-2</v>
      </c>
      <c r="DI22" s="11"/>
      <c r="DJ22" s="12"/>
      <c r="DK22" s="11"/>
      <c r="DL22" s="12"/>
      <c r="DM22" s="11"/>
      <c r="DN22" s="12"/>
      <c r="DO22" s="11"/>
      <c r="DP22" s="12"/>
      <c r="DQ22" s="11"/>
      <c r="DR22" s="12"/>
      <c r="DS22" s="11"/>
      <c r="DT22" s="12"/>
      <c r="DU22" s="11"/>
      <c r="DV22" s="12"/>
      <c r="DW22" s="11"/>
      <c r="DX22" s="12"/>
      <c r="DY22" s="11">
        <v>3.1699999999999999E-2</v>
      </c>
      <c r="DZ22" s="12">
        <v>0.2601</v>
      </c>
      <c r="EA22" s="11">
        <v>2.69E-2</v>
      </c>
      <c r="EB22" s="12">
        <v>0.26</v>
      </c>
      <c r="EC22" s="11">
        <v>3.04E-2</v>
      </c>
      <c r="ED22" s="12">
        <v>0.27200000000000002</v>
      </c>
      <c r="EE22" s="11">
        <v>4.6100000000000002E-2</v>
      </c>
      <c r="EF22" s="12">
        <v>0.21529999999999999</v>
      </c>
      <c r="EG22" s="11">
        <v>8.5000000000000006E-2</v>
      </c>
      <c r="EH22" s="12">
        <v>0.14199999999999999</v>
      </c>
      <c r="EI22" s="11">
        <v>7.0000000000000007E-2</v>
      </c>
      <c r="EJ22" s="12">
        <v>0.13600000000000001</v>
      </c>
      <c r="EK22" s="11">
        <v>0.3</v>
      </c>
      <c r="EL22" s="12">
        <v>0</v>
      </c>
      <c r="EM22" s="11">
        <v>0</v>
      </c>
      <c r="EN22" s="12">
        <v>0.1</v>
      </c>
      <c r="EO22" s="11">
        <v>0.3</v>
      </c>
      <c r="EP22" s="12">
        <v>0</v>
      </c>
    </row>
    <row r="23" spans="1:146" ht="15.75" x14ac:dyDescent="0.25">
      <c r="A23" s="110"/>
      <c r="B23" s="113"/>
      <c r="C23" s="11">
        <v>0.41249999999999998</v>
      </c>
      <c r="D23" s="12">
        <v>3.9300000000000002E-2</v>
      </c>
      <c r="E23" s="11"/>
      <c r="F23" s="12"/>
      <c r="G23" s="11">
        <v>49.12</v>
      </c>
      <c r="H23" s="12">
        <v>4.58</v>
      </c>
      <c r="I23" s="11"/>
      <c r="J23" s="12"/>
      <c r="K23" s="11">
        <v>32.880000000000003</v>
      </c>
      <c r="L23" s="12">
        <v>3.64</v>
      </c>
      <c r="M23" s="11">
        <v>46.83</v>
      </c>
      <c r="N23" s="12">
        <v>1.65</v>
      </c>
      <c r="O23" s="11"/>
      <c r="P23" s="12"/>
      <c r="Q23" s="11">
        <v>35.409999999999997</v>
      </c>
      <c r="R23" s="12">
        <v>3.25</v>
      </c>
      <c r="S23" s="11">
        <v>30.38</v>
      </c>
      <c r="T23" s="12">
        <v>3.69</v>
      </c>
      <c r="U23" s="11">
        <v>36.49</v>
      </c>
      <c r="V23" s="12">
        <v>2.38</v>
      </c>
      <c r="W23" s="11">
        <v>28.01</v>
      </c>
      <c r="X23" s="12">
        <v>9.5399999999999991</v>
      </c>
      <c r="Y23" s="11">
        <v>32.54</v>
      </c>
      <c r="Z23" s="12">
        <v>8.76</v>
      </c>
      <c r="AA23" s="11">
        <v>43.79</v>
      </c>
      <c r="AB23" s="12">
        <v>6.21</v>
      </c>
      <c r="AC23" s="11">
        <v>30.12</v>
      </c>
      <c r="AD23" s="12">
        <v>6.66</v>
      </c>
      <c r="AE23" s="11">
        <v>29.27</v>
      </c>
      <c r="AF23" s="12">
        <v>7.87</v>
      </c>
      <c r="AG23" s="11">
        <v>26.52</v>
      </c>
      <c r="AH23" s="12">
        <v>10.18</v>
      </c>
      <c r="AI23" s="11">
        <v>26.64</v>
      </c>
      <c r="AJ23" s="12">
        <v>2.17</v>
      </c>
      <c r="AK23" s="11">
        <v>23.7</v>
      </c>
      <c r="AL23" s="12">
        <v>3.96</v>
      </c>
      <c r="AM23" s="11">
        <v>25.68</v>
      </c>
      <c r="AN23" s="12">
        <v>4.49</v>
      </c>
      <c r="AO23" s="11">
        <v>0.316</v>
      </c>
      <c r="AP23" s="12">
        <v>3.2000000000000001E-2</v>
      </c>
      <c r="AQ23" s="11">
        <v>0.34200000000000003</v>
      </c>
      <c r="AR23" s="12">
        <v>2.5999999999999999E-2</v>
      </c>
      <c r="AS23" s="11">
        <v>0.16700000000000001</v>
      </c>
      <c r="AT23" s="12">
        <v>5.0999999999999997E-2</v>
      </c>
      <c r="AU23" s="11">
        <v>0.436</v>
      </c>
      <c r="AV23" s="12">
        <v>7.1999999999999995E-2</v>
      </c>
      <c r="AW23" s="11">
        <v>0.22</v>
      </c>
      <c r="AX23" s="12">
        <v>0.12</v>
      </c>
      <c r="AY23" s="11">
        <v>0.13600000000000001</v>
      </c>
      <c r="AZ23" s="12">
        <v>0.124</v>
      </c>
      <c r="BA23" s="11">
        <v>0.191</v>
      </c>
      <c r="BB23" s="12">
        <v>0.17100000000000001</v>
      </c>
      <c r="BC23" s="11">
        <v>0.127</v>
      </c>
      <c r="BD23" s="12">
        <v>0.151</v>
      </c>
      <c r="BE23" s="11">
        <v>0.159</v>
      </c>
      <c r="BF23" s="12">
        <v>6.8000000000000005E-2</v>
      </c>
      <c r="BG23" s="11"/>
      <c r="BH23" s="12"/>
      <c r="BI23" s="11">
        <v>12.04</v>
      </c>
      <c r="BJ23" s="12">
        <v>15.99</v>
      </c>
      <c r="BK23" s="11">
        <v>27.76</v>
      </c>
      <c r="BL23" s="12">
        <v>2.0499999999999998</v>
      </c>
      <c r="BM23" s="11">
        <v>23.46</v>
      </c>
      <c r="BN23" s="12">
        <v>2.42</v>
      </c>
      <c r="BO23" s="11">
        <v>21.91</v>
      </c>
      <c r="BP23" s="12">
        <v>2.77</v>
      </c>
      <c r="BQ23" s="11">
        <v>22.53</v>
      </c>
      <c r="BR23" s="12">
        <v>2.79</v>
      </c>
      <c r="BS23" s="11">
        <v>31.15</v>
      </c>
      <c r="BT23" s="12">
        <v>2.37</v>
      </c>
      <c r="BU23" s="11"/>
      <c r="BV23" s="12"/>
      <c r="BW23" s="11"/>
      <c r="BX23" s="12"/>
      <c r="BY23" s="11"/>
      <c r="BZ23" s="12"/>
      <c r="CA23" s="11"/>
      <c r="CB23" s="12"/>
      <c r="CC23" s="11"/>
      <c r="CD23" s="12"/>
      <c r="CE23" s="11">
        <v>0.24790000000000001</v>
      </c>
      <c r="CF23" s="12">
        <v>5.2600000000000001E-2</v>
      </c>
      <c r="CG23" s="11">
        <v>0.157</v>
      </c>
      <c r="CH23" s="12">
        <v>0.36399999999999999</v>
      </c>
      <c r="CI23" s="11"/>
      <c r="CJ23" s="12"/>
      <c r="CK23" s="11"/>
      <c r="CL23" s="12"/>
      <c r="CM23" s="11"/>
      <c r="CN23" s="12"/>
      <c r="CO23" s="11">
        <v>0.14299999999999999</v>
      </c>
      <c r="CP23" s="12">
        <v>9.9000000000000005E-2</v>
      </c>
      <c r="CQ23" s="11">
        <v>4.0199999999999996</v>
      </c>
      <c r="CR23" s="12">
        <v>36.97</v>
      </c>
      <c r="CS23" s="11">
        <v>5.0999999999999996</v>
      </c>
      <c r="CT23" s="12">
        <v>30.71</v>
      </c>
      <c r="CU23" s="11">
        <v>3.52</v>
      </c>
      <c r="CV23" s="12">
        <v>35.659999999999997</v>
      </c>
      <c r="CW23" s="11">
        <v>4.12</v>
      </c>
      <c r="CX23" s="12">
        <v>33.19</v>
      </c>
      <c r="CY23" s="11">
        <v>3.69</v>
      </c>
      <c r="CZ23" s="12">
        <v>35.4</v>
      </c>
      <c r="DA23" s="11">
        <v>3.17</v>
      </c>
      <c r="DB23" s="12">
        <v>39.94</v>
      </c>
      <c r="DC23" s="11">
        <v>0.203166227</v>
      </c>
      <c r="DD23" s="12">
        <v>8.3377308999999997E-2</v>
      </c>
      <c r="DE23" s="11">
        <v>0.15625</v>
      </c>
      <c r="DF23" s="12">
        <v>0.1</v>
      </c>
      <c r="DG23" s="11">
        <v>0.21052631599999999</v>
      </c>
      <c r="DH23" s="12">
        <v>7.4238227000000004E-2</v>
      </c>
      <c r="DI23" s="11"/>
      <c r="DJ23" s="12"/>
      <c r="DK23" s="11"/>
      <c r="DL23" s="12"/>
      <c r="DM23" s="11"/>
      <c r="DN23" s="12"/>
      <c r="DO23" s="11"/>
      <c r="DP23" s="12"/>
      <c r="DQ23" s="11"/>
      <c r="DR23" s="12"/>
      <c r="DS23" s="11"/>
      <c r="DT23" s="12"/>
      <c r="DU23" s="11"/>
      <c r="DV23" s="12"/>
      <c r="DW23" s="11"/>
      <c r="DX23" s="12"/>
      <c r="DY23" s="11"/>
      <c r="DZ23" s="12"/>
      <c r="EA23" s="11"/>
      <c r="EB23" s="12"/>
      <c r="EC23" s="11"/>
      <c r="ED23" s="12"/>
      <c r="EE23" s="11">
        <v>4.36E-2</v>
      </c>
      <c r="EF23" s="12">
        <v>0.2263</v>
      </c>
      <c r="EG23" s="11">
        <v>6.8400000000000002E-2</v>
      </c>
      <c r="EH23" s="12">
        <v>0.152</v>
      </c>
      <c r="EI23" s="11">
        <v>5.3400000000000003E-2</v>
      </c>
      <c r="EJ23" s="12">
        <v>0.14630000000000001</v>
      </c>
      <c r="EK23" s="11">
        <v>0.25</v>
      </c>
      <c r="EL23" s="12">
        <v>0</v>
      </c>
      <c r="EM23" s="11">
        <v>0.3</v>
      </c>
      <c r="EN23" s="12">
        <v>0</v>
      </c>
      <c r="EO23" s="11">
        <v>0.25</v>
      </c>
      <c r="EP23" s="12">
        <v>0</v>
      </c>
    </row>
    <row r="24" spans="1:146" ht="15.75" x14ac:dyDescent="0.25">
      <c r="A24" s="110"/>
      <c r="B24" s="113"/>
      <c r="C24" s="11"/>
      <c r="D24" s="12"/>
      <c r="E24" s="11"/>
      <c r="F24" s="12"/>
      <c r="G24" s="11">
        <v>52.33</v>
      </c>
      <c r="H24" s="12">
        <v>3.23</v>
      </c>
      <c r="I24" s="11"/>
      <c r="J24" s="12"/>
      <c r="K24" s="11">
        <v>36.28</v>
      </c>
      <c r="L24" s="12">
        <v>3.2</v>
      </c>
      <c r="M24" s="11"/>
      <c r="N24" s="12"/>
      <c r="O24" s="11"/>
      <c r="P24" s="12"/>
      <c r="Q24" s="11">
        <v>37.5</v>
      </c>
      <c r="R24" s="12">
        <v>2.9</v>
      </c>
      <c r="S24" s="11">
        <v>33.47</v>
      </c>
      <c r="T24" s="12">
        <v>3.14</v>
      </c>
      <c r="U24" s="11">
        <v>39.44</v>
      </c>
      <c r="V24" s="12">
        <v>2.16</v>
      </c>
      <c r="W24" s="11">
        <v>30.26</v>
      </c>
      <c r="X24" s="12">
        <v>8.82</v>
      </c>
      <c r="Y24" s="11">
        <v>34.57</v>
      </c>
      <c r="Z24" s="12">
        <v>8.1199999999999992</v>
      </c>
      <c r="AA24" s="11">
        <v>45.72</v>
      </c>
      <c r="AB24" s="12">
        <v>5.7</v>
      </c>
      <c r="AC24" s="11">
        <v>32.72</v>
      </c>
      <c r="AD24" s="12">
        <v>6.05</v>
      </c>
      <c r="AE24" s="11">
        <v>33.200000000000003</v>
      </c>
      <c r="AF24" s="12">
        <v>6.97</v>
      </c>
      <c r="AG24" s="11">
        <v>29.42</v>
      </c>
      <c r="AH24" s="12">
        <v>9.4</v>
      </c>
      <c r="AI24" s="11">
        <v>29.53</v>
      </c>
      <c r="AJ24" s="12">
        <v>1.8</v>
      </c>
      <c r="AK24" s="11">
        <v>25.95</v>
      </c>
      <c r="AL24" s="12">
        <v>3.53</v>
      </c>
      <c r="AM24" s="11">
        <v>27.65</v>
      </c>
      <c r="AN24" s="12">
        <v>4.17</v>
      </c>
      <c r="AO24" s="11">
        <v>0.34599999999999997</v>
      </c>
      <c r="AP24" s="12">
        <v>2.7E-2</v>
      </c>
      <c r="AQ24" s="11">
        <v>0.38900000000000001</v>
      </c>
      <c r="AR24" s="12">
        <v>1.7999999999999999E-2</v>
      </c>
      <c r="AS24" s="11">
        <v>0.184</v>
      </c>
      <c r="AT24" s="12">
        <v>4.7E-2</v>
      </c>
      <c r="AU24" s="11">
        <v>0.47299999999999998</v>
      </c>
      <c r="AV24" s="12">
        <v>6.4000000000000001E-2</v>
      </c>
      <c r="AW24" s="11">
        <v>0.24199999999999999</v>
      </c>
      <c r="AX24" s="12">
        <v>0.112</v>
      </c>
      <c r="AY24" s="11">
        <v>0.151</v>
      </c>
      <c r="AZ24" s="12">
        <v>0.11899999999999999</v>
      </c>
      <c r="BA24" s="11">
        <v>0.20200000000000001</v>
      </c>
      <c r="BB24" s="12">
        <v>0.16700000000000001</v>
      </c>
      <c r="BC24" s="11">
        <v>0.14699999999999999</v>
      </c>
      <c r="BD24" s="12">
        <v>0.14499999999999999</v>
      </c>
      <c r="BE24" s="11">
        <v>0.17499999999999999</v>
      </c>
      <c r="BF24" s="12">
        <v>6.5000000000000002E-2</v>
      </c>
      <c r="BG24" s="11"/>
      <c r="BH24" s="12"/>
      <c r="BI24" s="11">
        <v>14.41</v>
      </c>
      <c r="BJ24" s="12">
        <v>13.87</v>
      </c>
      <c r="BK24" s="11">
        <v>30.14</v>
      </c>
      <c r="BL24" s="12">
        <v>1.77</v>
      </c>
      <c r="BM24" s="11">
        <v>25.5</v>
      </c>
      <c r="BN24" s="12">
        <v>2.0299999999999998</v>
      </c>
      <c r="BO24" s="11">
        <v>24.4</v>
      </c>
      <c r="BP24" s="12">
        <v>2.12</v>
      </c>
      <c r="BQ24" s="11">
        <v>26.24</v>
      </c>
      <c r="BR24" s="12">
        <v>2.2999999999999998</v>
      </c>
      <c r="BS24" s="11">
        <v>33.57</v>
      </c>
      <c r="BT24" s="12">
        <v>2.11</v>
      </c>
      <c r="BU24" s="11"/>
      <c r="BV24" s="12"/>
      <c r="BW24" s="11"/>
      <c r="BX24" s="12"/>
      <c r="BY24" s="11"/>
      <c r="BZ24" s="12"/>
      <c r="CA24" s="11"/>
      <c r="CB24" s="12"/>
      <c r="CC24" s="11"/>
      <c r="CD24" s="12"/>
      <c r="CE24" s="11">
        <v>0.2681</v>
      </c>
      <c r="CF24" s="12">
        <v>4.6699999999999998E-2</v>
      </c>
      <c r="CG24" s="11">
        <v>0.17899999999999999</v>
      </c>
      <c r="CH24" s="12">
        <v>0.32100000000000001</v>
      </c>
      <c r="CI24" s="11"/>
      <c r="CJ24" s="12"/>
      <c r="CK24" s="11"/>
      <c r="CL24" s="12"/>
      <c r="CM24" s="11"/>
      <c r="CN24" s="12"/>
      <c r="CO24" s="11">
        <v>0.15</v>
      </c>
      <c r="CP24" s="12">
        <v>9.6000000000000002E-2</v>
      </c>
      <c r="CQ24" s="11">
        <v>4.08</v>
      </c>
      <c r="CR24" s="12">
        <v>35.64</v>
      </c>
      <c r="CS24" s="11">
        <v>5.5</v>
      </c>
      <c r="CT24" s="12">
        <v>28.06</v>
      </c>
      <c r="CU24" s="11">
        <v>3.63</v>
      </c>
      <c r="CV24" s="12">
        <v>34.65</v>
      </c>
      <c r="CW24" s="11">
        <v>4.25</v>
      </c>
      <c r="CX24" s="12">
        <v>31</v>
      </c>
      <c r="CY24" s="11">
        <v>3.78</v>
      </c>
      <c r="CZ24" s="12">
        <v>33.299999999999997</v>
      </c>
      <c r="DA24" s="11">
        <v>3.18</v>
      </c>
      <c r="DB24" s="12">
        <v>34.17</v>
      </c>
      <c r="DC24" s="11">
        <v>0.198453608</v>
      </c>
      <c r="DD24" s="12">
        <v>8.5567009999999999E-2</v>
      </c>
      <c r="DE24" s="11">
        <v>0.14431239400000001</v>
      </c>
      <c r="DF24" s="12">
        <v>0.105942275</v>
      </c>
      <c r="DG24" s="11">
        <v>0.20596206</v>
      </c>
      <c r="DH24" s="12">
        <v>7.6964770000000002E-2</v>
      </c>
      <c r="DI24" s="11"/>
      <c r="DJ24" s="12"/>
      <c r="DK24" s="11"/>
      <c r="DL24" s="12"/>
      <c r="DM24" s="11"/>
      <c r="DN24" s="12"/>
      <c r="DO24" s="11"/>
      <c r="DP24" s="12"/>
      <c r="DQ24" s="11"/>
      <c r="DR24" s="12"/>
      <c r="DS24" s="11"/>
      <c r="DT24" s="12"/>
      <c r="DU24" s="11"/>
      <c r="DV24" s="12"/>
      <c r="DW24" s="11"/>
      <c r="DX24" s="12"/>
      <c r="DY24" s="11"/>
      <c r="DZ24" s="12"/>
      <c r="EA24" s="11"/>
      <c r="EB24" s="12"/>
      <c r="EC24" s="11"/>
      <c r="ED24" s="12"/>
      <c r="EE24" s="11">
        <v>4.1099999999999998E-2</v>
      </c>
      <c r="EF24" s="12">
        <v>0.22700000000000001</v>
      </c>
      <c r="EG24" s="11">
        <v>5.79E-2</v>
      </c>
      <c r="EH24" s="12">
        <v>0.159</v>
      </c>
      <c r="EI24" s="11">
        <v>4.2900000000000001E-2</v>
      </c>
      <c r="EJ24" s="12">
        <v>0.15329999999999999</v>
      </c>
      <c r="EK24" s="11">
        <v>0.2</v>
      </c>
      <c r="EL24" s="12">
        <v>0</v>
      </c>
      <c r="EM24" s="11">
        <v>0.25</v>
      </c>
      <c r="EN24" s="12">
        <v>0</v>
      </c>
      <c r="EO24" s="11">
        <v>0.2</v>
      </c>
      <c r="EP24" s="12">
        <v>0</v>
      </c>
    </row>
    <row r="25" spans="1:146" ht="15.75" x14ac:dyDescent="0.25">
      <c r="A25" s="110"/>
      <c r="B25" s="113"/>
      <c r="C25" s="11"/>
      <c r="D25" s="12"/>
      <c r="E25" s="11"/>
      <c r="F25" s="12"/>
      <c r="G25" s="11"/>
      <c r="H25" s="12"/>
      <c r="I25" s="11"/>
      <c r="J25" s="12"/>
      <c r="K25" s="11"/>
      <c r="L25" s="12"/>
      <c r="M25" s="11"/>
      <c r="N25" s="12"/>
      <c r="O25" s="11"/>
      <c r="P25" s="12"/>
      <c r="Q25" s="11"/>
      <c r="R25" s="12"/>
      <c r="S25" s="11">
        <v>36.4</v>
      </c>
      <c r="T25" s="12">
        <v>2.81</v>
      </c>
      <c r="U25" s="11">
        <v>43.88</v>
      </c>
      <c r="V25" s="12">
        <v>1.84</v>
      </c>
      <c r="W25" s="11">
        <v>32.15</v>
      </c>
      <c r="X25" s="12">
        <v>8.31</v>
      </c>
      <c r="Y25" s="11">
        <v>37.020000000000003</v>
      </c>
      <c r="Z25" s="12">
        <v>7.42</v>
      </c>
      <c r="AA25" s="11">
        <v>47.98</v>
      </c>
      <c r="AB25" s="12">
        <v>5.07</v>
      </c>
      <c r="AC25" s="11">
        <v>34.43</v>
      </c>
      <c r="AD25" s="12">
        <v>5.74</v>
      </c>
      <c r="AE25" s="11">
        <v>36.840000000000003</v>
      </c>
      <c r="AF25" s="12">
        <v>6.39</v>
      </c>
      <c r="AG25" s="11">
        <v>31.66</v>
      </c>
      <c r="AH25" s="12">
        <v>8.8800000000000008</v>
      </c>
      <c r="AI25" s="11">
        <v>31.07</v>
      </c>
      <c r="AJ25" s="12">
        <v>1.66</v>
      </c>
      <c r="AK25" s="11">
        <v>28.62</v>
      </c>
      <c r="AL25" s="12">
        <v>3.07</v>
      </c>
      <c r="AM25" s="11">
        <v>29.79</v>
      </c>
      <c r="AN25" s="12">
        <v>3.92</v>
      </c>
      <c r="AO25" s="11">
        <v>0.378</v>
      </c>
      <c r="AP25" s="12">
        <v>2.1999999999999999E-2</v>
      </c>
      <c r="AQ25" s="11">
        <v>0.435</v>
      </c>
      <c r="AR25" s="12">
        <v>1.2999999999999999E-2</v>
      </c>
      <c r="AS25" s="11">
        <v>0.19900000000000001</v>
      </c>
      <c r="AT25" s="12">
        <v>4.3999999999999997E-2</v>
      </c>
      <c r="AU25" s="11"/>
      <c r="AV25" s="12"/>
      <c r="AW25" s="11">
        <v>0.26200000000000001</v>
      </c>
      <c r="AX25" s="12">
        <v>0.107</v>
      </c>
      <c r="AY25" s="11">
        <v>0.16800000000000001</v>
      </c>
      <c r="AZ25" s="12">
        <v>0.113</v>
      </c>
      <c r="BA25" s="11">
        <v>0.214</v>
      </c>
      <c r="BB25" s="12">
        <v>0.16200000000000001</v>
      </c>
      <c r="BC25" s="11">
        <v>0.159</v>
      </c>
      <c r="BD25" s="12">
        <v>0.14199999999999999</v>
      </c>
      <c r="BE25" s="11">
        <v>0.19600000000000001</v>
      </c>
      <c r="BF25" s="12">
        <v>5.8999999999999997E-2</v>
      </c>
      <c r="BG25" s="11"/>
      <c r="BH25" s="12"/>
      <c r="BI25" s="11">
        <v>19.55</v>
      </c>
      <c r="BJ25" s="12">
        <v>11.67</v>
      </c>
      <c r="BK25" s="11">
        <v>33.01</v>
      </c>
      <c r="BL25" s="12">
        <v>1.42</v>
      </c>
      <c r="BM25" s="11">
        <v>29.39</v>
      </c>
      <c r="BN25" s="12">
        <v>1.69</v>
      </c>
      <c r="BO25" s="11">
        <v>28.31</v>
      </c>
      <c r="BP25" s="12">
        <v>1.64</v>
      </c>
      <c r="BQ25" s="11">
        <v>36.26</v>
      </c>
      <c r="BR25" s="12">
        <v>1.51</v>
      </c>
      <c r="BS25" s="11">
        <v>34.770000000000003</v>
      </c>
      <c r="BT25" s="12">
        <v>2.0299999999999998</v>
      </c>
      <c r="BU25" s="11"/>
      <c r="BV25" s="12"/>
      <c r="BW25" s="11"/>
      <c r="BX25" s="12"/>
      <c r="BY25" s="11"/>
      <c r="BZ25" s="12"/>
      <c r="CA25" s="11"/>
      <c r="CB25" s="12"/>
      <c r="CC25" s="11"/>
      <c r="CD25" s="12"/>
      <c r="CE25" s="11">
        <v>0.2737</v>
      </c>
      <c r="CF25" s="12">
        <v>4.4400000000000002E-2</v>
      </c>
      <c r="CG25" s="11">
        <v>0.183</v>
      </c>
      <c r="CH25" s="12">
        <v>0.315</v>
      </c>
      <c r="CI25" s="11"/>
      <c r="CJ25" s="12"/>
      <c r="CK25" s="11"/>
      <c r="CL25" s="12"/>
      <c r="CM25" s="11"/>
      <c r="CN25" s="12"/>
      <c r="CO25" s="11"/>
      <c r="CP25" s="12"/>
      <c r="CQ25" s="11">
        <v>4.1500000000000004</v>
      </c>
      <c r="CR25" s="12">
        <v>36.24</v>
      </c>
      <c r="CS25" s="11">
        <v>5.64</v>
      </c>
      <c r="CT25" s="12">
        <v>28.8</v>
      </c>
      <c r="CU25" s="11">
        <v>3.66</v>
      </c>
      <c r="CV25" s="12">
        <v>34.99</v>
      </c>
      <c r="CW25" s="11">
        <v>4.3899999999999997</v>
      </c>
      <c r="CX25" s="12">
        <v>32.01</v>
      </c>
      <c r="CY25" s="11">
        <v>3.89</v>
      </c>
      <c r="CZ25" s="12">
        <v>34.229999999999997</v>
      </c>
      <c r="DA25" s="11">
        <v>3.35</v>
      </c>
      <c r="DB25" s="12">
        <v>35.99</v>
      </c>
      <c r="DC25" s="11">
        <v>0.19395466</v>
      </c>
      <c r="DD25" s="12">
        <v>8.7657430999999994E-2</v>
      </c>
      <c r="DE25" s="11">
        <v>0.13811188799999999</v>
      </c>
      <c r="DF25" s="12">
        <v>0.109090909</v>
      </c>
      <c r="DG25" s="11">
        <v>0.201591512</v>
      </c>
      <c r="DH25" s="12">
        <v>7.8514588999999996E-2</v>
      </c>
      <c r="DI25" s="11"/>
      <c r="DJ25" s="12"/>
      <c r="DK25" s="11"/>
      <c r="DL25" s="12"/>
      <c r="DM25" s="11"/>
      <c r="DN25" s="12"/>
      <c r="DO25" s="11"/>
      <c r="DP25" s="12"/>
      <c r="DQ25" s="11"/>
      <c r="DR25" s="12"/>
      <c r="DS25" s="11"/>
      <c r="DT25" s="12"/>
      <c r="DU25" s="11"/>
      <c r="DV25" s="12"/>
      <c r="DW25" s="11"/>
      <c r="DX25" s="12"/>
      <c r="DY25" s="11"/>
      <c r="DZ25" s="12"/>
      <c r="EA25" s="11"/>
      <c r="EB25" s="12"/>
      <c r="EC25" s="11"/>
      <c r="ED25" s="12"/>
      <c r="EE25" s="11">
        <v>3.6499999999999998E-2</v>
      </c>
      <c r="EF25" s="12">
        <v>0.2344</v>
      </c>
      <c r="EG25" s="11">
        <v>4.9799999999999997E-2</v>
      </c>
      <c r="EH25" s="12">
        <v>0.16500000000000001</v>
      </c>
      <c r="EI25" s="11">
        <v>3.4799999999999998E-2</v>
      </c>
      <c r="EJ25" s="12">
        <v>0.1593</v>
      </c>
      <c r="EK25" s="11">
        <v>0.15</v>
      </c>
      <c r="EL25" s="12">
        <v>0</v>
      </c>
      <c r="EM25" s="11">
        <v>0.15</v>
      </c>
      <c r="EN25" s="12">
        <v>0</v>
      </c>
      <c r="EO25" s="11">
        <v>0.1</v>
      </c>
      <c r="EP25" s="12">
        <v>0</v>
      </c>
    </row>
    <row r="26" spans="1:146" ht="15.75" x14ac:dyDescent="0.25">
      <c r="A26" s="110"/>
      <c r="B26" s="113"/>
      <c r="C26" s="11"/>
      <c r="D26" s="12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  <c r="Q26" s="11"/>
      <c r="R26" s="12"/>
      <c r="S26" s="11">
        <v>38.46</v>
      </c>
      <c r="T26" s="12">
        <v>2.4900000000000002</v>
      </c>
      <c r="U26" s="11">
        <v>46.83</v>
      </c>
      <c r="V26" s="12">
        <v>1.62</v>
      </c>
      <c r="W26" s="11">
        <v>34.22</v>
      </c>
      <c r="X26" s="12">
        <v>7.52</v>
      </c>
      <c r="Y26" s="11">
        <v>39.380000000000003</v>
      </c>
      <c r="Z26" s="12">
        <v>6.72</v>
      </c>
      <c r="AA26" s="11">
        <v>50.41</v>
      </c>
      <c r="AB26" s="12">
        <v>4.57</v>
      </c>
      <c r="AC26" s="11">
        <v>36.32</v>
      </c>
      <c r="AD26" s="12">
        <v>5.38</v>
      </c>
      <c r="AE26" s="11">
        <v>39.270000000000003</v>
      </c>
      <c r="AF26" s="12">
        <v>5.78</v>
      </c>
      <c r="AG26" s="11">
        <v>34.15</v>
      </c>
      <c r="AH26" s="12">
        <v>8.2799999999999994</v>
      </c>
      <c r="AI26" s="11">
        <v>33.83</v>
      </c>
      <c r="AJ26" s="12">
        <v>1.45</v>
      </c>
      <c r="AK26" s="11">
        <v>32.770000000000003</v>
      </c>
      <c r="AL26" s="12">
        <v>2.57</v>
      </c>
      <c r="AM26" s="11">
        <v>32.090000000000003</v>
      </c>
      <c r="AN26" s="12">
        <v>3.52</v>
      </c>
      <c r="AO26" s="11">
        <v>0.41799999999999998</v>
      </c>
      <c r="AP26" s="12">
        <v>1.6E-2</v>
      </c>
      <c r="AQ26" s="11">
        <v>0.49</v>
      </c>
      <c r="AR26" s="12">
        <v>7.0000000000000001E-3</v>
      </c>
      <c r="AS26" s="11">
        <v>0.216</v>
      </c>
      <c r="AT26" s="12">
        <v>0.04</v>
      </c>
      <c r="AU26" s="11"/>
      <c r="AV26" s="12"/>
      <c r="AW26" s="11">
        <v>0.29099999999999998</v>
      </c>
      <c r="AX26" s="12">
        <v>9.5000000000000001E-2</v>
      </c>
      <c r="AY26" s="11">
        <v>0.183</v>
      </c>
      <c r="AZ26" s="12">
        <v>0.108</v>
      </c>
      <c r="BA26" s="11">
        <v>0.22700000000000001</v>
      </c>
      <c r="BB26" s="12">
        <v>0.157</v>
      </c>
      <c r="BC26" s="11">
        <v>0.17399999999999999</v>
      </c>
      <c r="BD26" s="12">
        <v>0.13800000000000001</v>
      </c>
      <c r="BE26" s="11">
        <v>0.216</v>
      </c>
      <c r="BF26" s="12">
        <v>5.5E-2</v>
      </c>
      <c r="BG26" s="11"/>
      <c r="BH26" s="12"/>
      <c r="BI26" s="11">
        <v>21.86</v>
      </c>
      <c r="BJ26" s="12">
        <v>10.73</v>
      </c>
      <c r="BK26" s="11">
        <v>36.01</v>
      </c>
      <c r="BL26" s="12">
        <v>1.21</v>
      </c>
      <c r="BM26" s="11">
        <v>30.51</v>
      </c>
      <c r="BN26" s="12">
        <v>1.56</v>
      </c>
      <c r="BO26" s="11">
        <v>31.55</v>
      </c>
      <c r="BP26" s="12">
        <v>1.29</v>
      </c>
      <c r="BQ26" s="11">
        <v>42.2</v>
      </c>
      <c r="BR26" s="12">
        <v>1.23</v>
      </c>
      <c r="BS26" s="11">
        <v>38.799999999999997</v>
      </c>
      <c r="BT26" s="12">
        <v>1.81</v>
      </c>
      <c r="BU26" s="11"/>
      <c r="BV26" s="12"/>
      <c r="BW26" s="11"/>
      <c r="BX26" s="12"/>
      <c r="BY26" s="11"/>
      <c r="BZ26" s="12"/>
      <c r="CA26" s="11"/>
      <c r="CB26" s="12"/>
      <c r="CC26" s="11"/>
      <c r="CD26" s="12"/>
      <c r="CE26" s="11">
        <v>0.33169999999999999</v>
      </c>
      <c r="CF26" s="12">
        <v>3.6700000000000003E-2</v>
      </c>
      <c r="CG26" s="11"/>
      <c r="CH26" s="12"/>
      <c r="CI26" s="11"/>
      <c r="CJ26" s="12"/>
      <c r="CK26" s="11"/>
      <c r="CL26" s="12"/>
      <c r="CM26" s="11"/>
      <c r="CN26" s="12"/>
      <c r="CO26" s="11"/>
      <c r="CP26" s="12"/>
      <c r="CQ26" s="11">
        <v>4.2300000000000004</v>
      </c>
      <c r="CR26" s="12">
        <v>34.909999999999997</v>
      </c>
      <c r="CS26" s="11">
        <v>5.86</v>
      </c>
      <c r="CT26" s="12">
        <v>26.45</v>
      </c>
      <c r="CU26" s="11">
        <v>3.75</v>
      </c>
      <c r="CV26" s="12">
        <v>33.92</v>
      </c>
      <c r="CW26" s="11">
        <v>4.45</v>
      </c>
      <c r="CX26" s="12">
        <v>30.16</v>
      </c>
      <c r="CY26" s="11">
        <v>4.01</v>
      </c>
      <c r="CZ26" s="12">
        <v>32.26</v>
      </c>
      <c r="DA26" s="11">
        <v>3.49</v>
      </c>
      <c r="DB26" s="12">
        <v>32.14</v>
      </c>
      <c r="DC26" s="11">
        <v>0.18918918900000001</v>
      </c>
      <c r="DD26" s="12">
        <v>8.9434889000000004E-2</v>
      </c>
      <c r="DE26" s="11">
        <v>0.13219424499999999</v>
      </c>
      <c r="DF26" s="12">
        <v>0.11223021599999999</v>
      </c>
      <c r="DG26" s="11">
        <v>9.7440945000000001E-2</v>
      </c>
      <c r="DH26" s="12">
        <v>0.11968503899999999</v>
      </c>
      <c r="DI26" s="11"/>
      <c r="DJ26" s="12"/>
      <c r="DK26" s="11"/>
      <c r="DL26" s="12"/>
      <c r="DM26" s="11"/>
      <c r="DN26" s="12"/>
      <c r="DO26" s="11"/>
      <c r="DP26" s="12"/>
      <c r="DQ26" s="11"/>
      <c r="DR26" s="12"/>
      <c r="DS26" s="11"/>
      <c r="DT26" s="12"/>
      <c r="DU26" s="11"/>
      <c r="DV26" s="12"/>
      <c r="DW26" s="11"/>
      <c r="DX26" s="12"/>
      <c r="DY26" s="11"/>
      <c r="DZ26" s="12"/>
      <c r="EA26" s="11"/>
      <c r="EB26" s="12"/>
      <c r="EC26" s="11"/>
      <c r="ED26" s="12"/>
      <c r="EE26" s="11">
        <v>3.6200000000000003E-2</v>
      </c>
      <c r="EF26" s="12">
        <v>0.24</v>
      </c>
      <c r="EG26" s="11">
        <v>3.2800000000000003E-2</v>
      </c>
      <c r="EH26" s="12">
        <v>0.18</v>
      </c>
      <c r="EI26" s="11">
        <v>1.78E-2</v>
      </c>
      <c r="EJ26" s="12">
        <v>0.17430000000000001</v>
      </c>
      <c r="EK26" s="11">
        <v>0.1</v>
      </c>
      <c r="EL26" s="12">
        <v>0</v>
      </c>
      <c r="EM26" s="11">
        <v>0.05</v>
      </c>
      <c r="EN26" s="12">
        <v>0</v>
      </c>
      <c r="EO26" s="11">
        <v>0.05</v>
      </c>
      <c r="EP26" s="12">
        <v>0</v>
      </c>
    </row>
    <row r="27" spans="1:146" ht="15.75" x14ac:dyDescent="0.25">
      <c r="A27" s="110"/>
      <c r="B27" s="113"/>
      <c r="C27" s="11"/>
      <c r="D27" s="12"/>
      <c r="E27" s="11"/>
      <c r="F27" s="12"/>
      <c r="G27" s="11"/>
      <c r="H27" s="12"/>
      <c r="I27" s="11"/>
      <c r="J27" s="12"/>
      <c r="K27" s="11"/>
      <c r="L27" s="12"/>
      <c r="M27" s="11"/>
      <c r="N27" s="12"/>
      <c r="O27" s="11"/>
      <c r="P27" s="12"/>
      <c r="Q27" s="11"/>
      <c r="R27" s="12"/>
      <c r="S27" s="11">
        <v>41.52</v>
      </c>
      <c r="T27" s="12">
        <v>2</v>
      </c>
      <c r="U27" s="11">
        <v>49.92</v>
      </c>
      <c r="V27" s="12">
        <v>1.34</v>
      </c>
      <c r="W27" s="11">
        <v>37.909999999999997</v>
      </c>
      <c r="X27" s="12">
        <v>6.52</v>
      </c>
      <c r="Y27" s="11">
        <v>42.26</v>
      </c>
      <c r="Z27" s="12">
        <v>5.94</v>
      </c>
      <c r="AA27" s="11">
        <v>52.9</v>
      </c>
      <c r="AB27" s="12">
        <v>4.1100000000000003</v>
      </c>
      <c r="AC27" s="11">
        <v>39.700000000000003</v>
      </c>
      <c r="AD27" s="12">
        <v>4.9000000000000004</v>
      </c>
      <c r="AE27" s="11">
        <v>42.85</v>
      </c>
      <c r="AF27" s="12">
        <v>5.26</v>
      </c>
      <c r="AG27" s="11">
        <v>36.369999999999997</v>
      </c>
      <c r="AH27" s="12">
        <v>7.78</v>
      </c>
      <c r="AI27" s="11">
        <v>35.39</v>
      </c>
      <c r="AJ27" s="12">
        <v>1.32</v>
      </c>
      <c r="AK27" s="11">
        <v>35.22</v>
      </c>
      <c r="AL27" s="12">
        <v>2.34</v>
      </c>
      <c r="AM27" s="11">
        <v>37.28</v>
      </c>
      <c r="AN27" s="12">
        <v>3.08</v>
      </c>
      <c r="AO27" s="11">
        <v>0.45600000000000002</v>
      </c>
      <c r="AP27" s="12">
        <v>1.2999999999999999E-2</v>
      </c>
      <c r="AQ27" s="11"/>
      <c r="AR27" s="12"/>
      <c r="AS27" s="11">
        <v>0.23599999999999999</v>
      </c>
      <c r="AT27" s="12">
        <v>3.5999999999999997E-2</v>
      </c>
      <c r="AU27" s="11"/>
      <c r="AV27" s="12"/>
      <c r="AW27" s="11">
        <v>0.318</v>
      </c>
      <c r="AX27" s="12">
        <v>8.7999999999999995E-2</v>
      </c>
      <c r="AY27" s="11">
        <v>0.20200000000000001</v>
      </c>
      <c r="AZ27" s="12">
        <v>0.10100000000000001</v>
      </c>
      <c r="BA27" s="11">
        <v>0.24099999999999999</v>
      </c>
      <c r="BB27" s="12">
        <v>0.152</v>
      </c>
      <c r="BC27" s="11">
        <v>0.19400000000000001</v>
      </c>
      <c r="BD27" s="12">
        <v>0.13100000000000001</v>
      </c>
      <c r="BE27" s="11">
        <v>0.23699999999999999</v>
      </c>
      <c r="BF27" s="12">
        <v>5.0999999999999997E-2</v>
      </c>
      <c r="BG27" s="11"/>
      <c r="BH27" s="12"/>
      <c r="BI27" s="11"/>
      <c r="BJ27" s="12"/>
      <c r="BK27" s="11">
        <v>39.5</v>
      </c>
      <c r="BL27" s="12">
        <v>1</v>
      </c>
      <c r="BM27" s="11">
        <v>36.06</v>
      </c>
      <c r="BN27" s="12">
        <v>1.04</v>
      </c>
      <c r="BO27" s="11">
        <v>35.57</v>
      </c>
      <c r="BP27" s="12">
        <v>1.0900000000000001</v>
      </c>
      <c r="BQ27" s="11">
        <v>46.08</v>
      </c>
      <c r="BR27" s="12">
        <v>1.1299999999999999</v>
      </c>
      <c r="BS27" s="11">
        <v>42.15</v>
      </c>
      <c r="BT27" s="12">
        <v>1.6</v>
      </c>
      <c r="BU27" s="11"/>
      <c r="BV27" s="12"/>
      <c r="BW27" s="11"/>
      <c r="BX27" s="12"/>
      <c r="BY27" s="11"/>
      <c r="BZ27" s="12"/>
      <c r="CA27" s="11"/>
      <c r="CB27" s="12"/>
      <c r="CC27" s="11"/>
      <c r="CD27" s="12"/>
      <c r="CE27" s="11">
        <v>0.4259</v>
      </c>
      <c r="CF27" s="12">
        <v>1.8599999999999998E-2</v>
      </c>
      <c r="CG27" s="11"/>
      <c r="CH27" s="12"/>
      <c r="CI27" s="11"/>
      <c r="CJ27" s="12"/>
      <c r="CK27" s="11"/>
      <c r="CL27" s="12"/>
      <c r="CM27" s="11"/>
      <c r="CN27" s="12"/>
      <c r="CO27" s="11"/>
      <c r="CP27" s="12"/>
      <c r="CQ27" s="11">
        <v>4.28</v>
      </c>
      <c r="CR27" s="12">
        <v>35.36</v>
      </c>
      <c r="CS27" s="11">
        <v>6.09</v>
      </c>
      <c r="CT27" s="12">
        <v>27.48</v>
      </c>
      <c r="CU27" s="11">
        <v>3.8</v>
      </c>
      <c r="CV27" s="12">
        <v>34.409999999999997</v>
      </c>
      <c r="CW27" s="11">
        <v>4.5199999999999996</v>
      </c>
      <c r="CX27" s="12">
        <v>29.08</v>
      </c>
      <c r="CY27" s="11">
        <v>4.09</v>
      </c>
      <c r="CZ27" s="12">
        <v>32.9</v>
      </c>
      <c r="DA27" s="11">
        <v>3.65</v>
      </c>
      <c r="DB27" s="12">
        <v>33.659999999999997</v>
      </c>
      <c r="DC27" s="11">
        <v>0.18421052600000001</v>
      </c>
      <c r="DD27" s="12">
        <v>9.2822967000000006E-2</v>
      </c>
      <c r="DE27" s="11">
        <v>0.12360594799999999</v>
      </c>
      <c r="DF27" s="12">
        <v>0.11598513000000001</v>
      </c>
      <c r="DG27" s="11">
        <v>9.0080971999999995E-2</v>
      </c>
      <c r="DH27" s="12">
        <v>0.123076923</v>
      </c>
      <c r="DI27" s="11"/>
      <c r="DJ27" s="12"/>
      <c r="DK27" s="11"/>
      <c r="DL27" s="12"/>
      <c r="DM27" s="11"/>
      <c r="DN27" s="12"/>
      <c r="DO27" s="11"/>
      <c r="DP27" s="12"/>
      <c r="DQ27" s="11"/>
      <c r="DR27" s="12"/>
      <c r="DS27" s="11"/>
      <c r="DT27" s="12"/>
      <c r="DU27" s="11"/>
      <c r="DV27" s="12"/>
      <c r="DW27" s="11"/>
      <c r="DX27" s="12"/>
      <c r="DY27" s="11"/>
      <c r="DZ27" s="12"/>
      <c r="EA27" s="11"/>
      <c r="EB27" s="12"/>
      <c r="EC27" s="11"/>
      <c r="ED27" s="12"/>
      <c r="EE27" s="11">
        <v>3.1199999999999999E-2</v>
      </c>
      <c r="EF27" s="12">
        <v>0.2414</v>
      </c>
      <c r="EG27" s="11">
        <v>7.7000000000000002E-3</v>
      </c>
      <c r="EH27" s="12">
        <v>0.22040000000000001</v>
      </c>
      <c r="EI27" s="11">
        <v>3.3999999999999998E-3</v>
      </c>
      <c r="EJ27" s="12">
        <v>0.216</v>
      </c>
      <c r="EK27" s="11">
        <v>0.05</v>
      </c>
      <c r="EL27" s="12">
        <v>0</v>
      </c>
      <c r="EM27" s="11"/>
      <c r="EN27" s="12"/>
      <c r="EO27" s="11"/>
      <c r="EP27" s="12"/>
    </row>
    <row r="28" spans="1:146" ht="15.75" x14ac:dyDescent="0.25">
      <c r="A28" s="110"/>
      <c r="B28" s="113"/>
      <c r="C28" s="11"/>
      <c r="D28" s="12"/>
      <c r="E28" s="11"/>
      <c r="F28" s="12"/>
      <c r="G28" s="11"/>
      <c r="H28" s="12"/>
      <c r="I28" s="11"/>
      <c r="J28" s="12"/>
      <c r="K28" s="11"/>
      <c r="L28" s="12"/>
      <c r="M28" s="11"/>
      <c r="N28" s="12"/>
      <c r="O28" s="11"/>
      <c r="P28" s="12"/>
      <c r="Q28" s="11"/>
      <c r="R28" s="12"/>
      <c r="S28" s="11"/>
      <c r="T28" s="12"/>
      <c r="U28" s="11"/>
      <c r="V28" s="12"/>
      <c r="W28" s="11">
        <v>40.94</v>
      </c>
      <c r="X28" s="12">
        <v>5.85</v>
      </c>
      <c r="Y28" s="11">
        <v>44.18</v>
      </c>
      <c r="Z28" s="12">
        <v>5.4</v>
      </c>
      <c r="AA28" s="11">
        <v>55.95</v>
      </c>
      <c r="AB28" s="12">
        <v>3.45</v>
      </c>
      <c r="AC28" s="11">
        <v>41.07</v>
      </c>
      <c r="AD28" s="12">
        <v>4.66</v>
      </c>
      <c r="AE28" s="11">
        <v>44.96</v>
      </c>
      <c r="AF28" s="12">
        <v>4.95</v>
      </c>
      <c r="AG28" s="11">
        <v>38.979999999999997</v>
      </c>
      <c r="AH28" s="12">
        <v>7.22</v>
      </c>
      <c r="AI28" s="11">
        <v>39.950000000000003</v>
      </c>
      <c r="AJ28" s="12">
        <v>1.17</v>
      </c>
      <c r="AK28" s="11">
        <v>38.67</v>
      </c>
      <c r="AL28" s="12">
        <v>2.13</v>
      </c>
      <c r="AM28" s="11">
        <v>39.31</v>
      </c>
      <c r="AN28" s="12">
        <v>2.77</v>
      </c>
      <c r="AO28" s="11">
        <v>0.48699999999999999</v>
      </c>
      <c r="AP28" s="12">
        <v>8.9999999999999993E-3</v>
      </c>
      <c r="AQ28" s="11"/>
      <c r="AR28" s="12"/>
      <c r="AS28" s="11">
        <v>0.25900000000000001</v>
      </c>
      <c r="AT28" s="12">
        <v>3.2000000000000001E-2</v>
      </c>
      <c r="AU28" s="11"/>
      <c r="AV28" s="12"/>
      <c r="AW28" s="11"/>
      <c r="AX28" s="12"/>
      <c r="AY28" s="11">
        <v>0.224</v>
      </c>
      <c r="AZ28" s="12">
        <v>9.4E-2</v>
      </c>
      <c r="BA28" s="11">
        <v>0.25900000000000001</v>
      </c>
      <c r="BB28" s="12">
        <v>0.14499999999999999</v>
      </c>
      <c r="BC28" s="11">
        <v>0.22</v>
      </c>
      <c r="BD28" s="12">
        <v>0.122</v>
      </c>
      <c r="BE28" s="11">
        <v>0.25600000000000001</v>
      </c>
      <c r="BF28" s="12">
        <v>4.8000000000000001E-2</v>
      </c>
      <c r="BG28" s="11"/>
      <c r="BH28" s="12"/>
      <c r="BI28" s="11"/>
      <c r="BJ28" s="12"/>
      <c r="BK28" s="11">
        <v>43.59</v>
      </c>
      <c r="BL28" s="12">
        <v>0.8</v>
      </c>
      <c r="BM28" s="11">
        <v>41.63</v>
      </c>
      <c r="BN28" s="12">
        <v>0.87</v>
      </c>
      <c r="BO28" s="11">
        <v>39.57</v>
      </c>
      <c r="BP28" s="12">
        <v>0.97</v>
      </c>
      <c r="BQ28" s="11">
        <v>49.99</v>
      </c>
      <c r="BR28" s="12">
        <v>0.92</v>
      </c>
      <c r="BS28" s="11">
        <v>44.06</v>
      </c>
      <c r="BT28" s="12">
        <v>1.48</v>
      </c>
      <c r="BU28" s="11"/>
      <c r="BV28" s="12"/>
      <c r="BW28" s="11"/>
      <c r="BX28" s="12"/>
      <c r="BY28" s="11"/>
      <c r="BZ28" s="12"/>
      <c r="CA28" s="11"/>
      <c r="CB28" s="12"/>
      <c r="CC28" s="11"/>
      <c r="CD28" s="12"/>
      <c r="CE28" s="11">
        <v>0.43569999999999998</v>
      </c>
      <c r="CF28" s="12">
        <v>1.6799999999999999E-2</v>
      </c>
      <c r="CG28" s="11"/>
      <c r="CH28" s="12"/>
      <c r="CI28" s="11"/>
      <c r="CJ28" s="12"/>
      <c r="CK28" s="11"/>
      <c r="CL28" s="12"/>
      <c r="CM28" s="11"/>
      <c r="CN28" s="12"/>
      <c r="CO28" s="11"/>
      <c r="CP28" s="12"/>
      <c r="CQ28" s="11">
        <v>4.34</v>
      </c>
      <c r="CR28" s="12">
        <v>34.18</v>
      </c>
      <c r="CS28" s="11">
        <v>6.17</v>
      </c>
      <c r="CT28" s="12">
        <v>25.34</v>
      </c>
      <c r="CU28" s="11">
        <v>3.87</v>
      </c>
      <c r="CV28" s="12">
        <v>33.35</v>
      </c>
      <c r="CW28" s="11">
        <v>4.53</v>
      </c>
      <c r="CX28" s="12">
        <v>30.71</v>
      </c>
      <c r="CY28" s="11">
        <v>4.1900000000000004</v>
      </c>
      <c r="CZ28" s="12">
        <v>31.24</v>
      </c>
      <c r="DA28" s="11">
        <v>3.79</v>
      </c>
      <c r="DB28" s="12">
        <v>30.87</v>
      </c>
      <c r="DC28" s="11">
        <v>0.18117647100000001</v>
      </c>
      <c r="DD28" s="12">
        <v>9.4117646999999999E-2</v>
      </c>
      <c r="DE28" s="11">
        <v>0.115384615</v>
      </c>
      <c r="DF28" s="12">
        <v>0.12</v>
      </c>
      <c r="DG28" s="11">
        <v>8.2635982999999996E-2</v>
      </c>
      <c r="DH28" s="12">
        <v>0.12719665299999999</v>
      </c>
      <c r="DI28" s="11"/>
      <c r="DJ28" s="12"/>
      <c r="DK28" s="11"/>
      <c r="DL28" s="12"/>
      <c r="DM28" s="11"/>
      <c r="DN28" s="12"/>
      <c r="DO28" s="11"/>
      <c r="DP28" s="12"/>
      <c r="DQ28" s="11"/>
      <c r="DR28" s="12"/>
      <c r="DS28" s="11"/>
      <c r="DT28" s="12"/>
      <c r="DU28" s="11"/>
      <c r="DV28" s="12"/>
      <c r="DW28" s="11"/>
      <c r="DX28" s="12"/>
      <c r="DY28" s="11"/>
      <c r="DZ28" s="12"/>
      <c r="EA28" s="11"/>
      <c r="EB28" s="12"/>
      <c r="EC28" s="11"/>
      <c r="ED28" s="12"/>
      <c r="EE28" s="11">
        <v>3.0499999999999999E-2</v>
      </c>
      <c r="EF28" s="12">
        <v>0.252</v>
      </c>
      <c r="EG28" s="11">
        <v>5.4999999999999997E-3</v>
      </c>
      <c r="EH28" s="12">
        <v>2.2800000000000001E-2</v>
      </c>
      <c r="EI28" s="11">
        <v>2.0999999999999999E-3</v>
      </c>
      <c r="EJ28" s="12">
        <v>0.22500000000000001</v>
      </c>
      <c r="EK28" s="11"/>
      <c r="EL28" s="12"/>
      <c r="EM28" s="11"/>
      <c r="EN28" s="12"/>
      <c r="EO28" s="11"/>
      <c r="EP28" s="12"/>
    </row>
    <row r="29" spans="1:146" ht="15.75" x14ac:dyDescent="0.25">
      <c r="A29" s="110"/>
      <c r="B29" s="113"/>
      <c r="C29" s="11"/>
      <c r="D29" s="12"/>
      <c r="E29" s="11"/>
      <c r="F29" s="12"/>
      <c r="G29" s="11"/>
      <c r="H29" s="12"/>
      <c r="I29" s="11"/>
      <c r="J29" s="12"/>
      <c r="K29" s="11"/>
      <c r="L29" s="12"/>
      <c r="M29" s="11"/>
      <c r="N29" s="12"/>
      <c r="O29" s="11"/>
      <c r="P29" s="12"/>
      <c r="Q29" s="11"/>
      <c r="R29" s="12"/>
      <c r="S29" s="11"/>
      <c r="T29" s="12"/>
      <c r="U29" s="11"/>
      <c r="V29" s="12"/>
      <c r="W29" s="11">
        <v>45.96</v>
      </c>
      <c r="X29" s="12">
        <v>4.6900000000000004</v>
      </c>
      <c r="Y29" s="11">
        <v>47.98</v>
      </c>
      <c r="Z29" s="12">
        <v>4.51</v>
      </c>
      <c r="AA29" s="11">
        <v>62.94</v>
      </c>
      <c r="AB29" s="12">
        <v>2.31</v>
      </c>
      <c r="AC29" s="11">
        <v>46.75</v>
      </c>
      <c r="AD29" s="12">
        <v>3.91</v>
      </c>
      <c r="AE29" s="11">
        <v>47.33</v>
      </c>
      <c r="AF29" s="12">
        <v>4.5999999999999996</v>
      </c>
      <c r="AG29" s="11">
        <v>41.4</v>
      </c>
      <c r="AH29" s="12">
        <v>6.76</v>
      </c>
      <c r="AI29" s="11">
        <v>42.4</v>
      </c>
      <c r="AJ29" s="12">
        <v>1.04</v>
      </c>
      <c r="AK29" s="11">
        <v>42.31</v>
      </c>
      <c r="AL29" s="12">
        <v>1.82</v>
      </c>
      <c r="AM29" s="11">
        <v>41.38</v>
      </c>
      <c r="AN29" s="12">
        <v>2.54</v>
      </c>
      <c r="AO29" s="11"/>
      <c r="AP29" s="12"/>
      <c r="AQ29" s="11"/>
      <c r="AR29" s="12"/>
      <c r="AS29" s="11">
        <v>0.27400000000000002</v>
      </c>
      <c r="AT29" s="12">
        <v>2.9000000000000001E-2</v>
      </c>
      <c r="AU29" s="11"/>
      <c r="AV29" s="12"/>
      <c r="AW29" s="11"/>
      <c r="AX29" s="12"/>
      <c r="AY29" s="11">
        <v>0.23599999999999999</v>
      </c>
      <c r="AZ29" s="12">
        <v>9.1999999999999998E-2</v>
      </c>
      <c r="BA29" s="11"/>
      <c r="BB29" s="12"/>
      <c r="BC29" s="11">
        <v>0.25</v>
      </c>
      <c r="BD29" s="12">
        <v>0.113</v>
      </c>
      <c r="BE29" s="11">
        <v>0.27200000000000002</v>
      </c>
      <c r="BF29" s="12">
        <v>4.3999999999999997E-2</v>
      </c>
      <c r="BG29" s="11"/>
      <c r="BH29" s="12"/>
      <c r="BI29" s="11"/>
      <c r="BJ29" s="12"/>
      <c r="BK29" s="11">
        <v>48.43</v>
      </c>
      <c r="BL29" s="12">
        <v>0.63</v>
      </c>
      <c r="BM29" s="11">
        <v>43.3</v>
      </c>
      <c r="BN29" s="12">
        <v>0.83</v>
      </c>
      <c r="BO29" s="11">
        <v>43.19</v>
      </c>
      <c r="BP29" s="12">
        <v>0.81</v>
      </c>
      <c r="BQ29" s="11">
        <v>51.1</v>
      </c>
      <c r="BR29" s="12">
        <v>0.92</v>
      </c>
      <c r="BS29" s="11">
        <v>48.23</v>
      </c>
      <c r="BT29" s="12">
        <v>1.27</v>
      </c>
      <c r="BU29" s="11"/>
      <c r="BV29" s="12"/>
      <c r="BW29" s="11"/>
      <c r="BX29" s="12"/>
      <c r="BY29" s="11"/>
      <c r="BZ29" s="12"/>
      <c r="CA29" s="11"/>
      <c r="CB29" s="12"/>
      <c r="CC29" s="11"/>
      <c r="CD29" s="12"/>
      <c r="CE29" s="11">
        <v>0.4627</v>
      </c>
      <c r="CF29" s="12">
        <v>1.67E-2</v>
      </c>
      <c r="CG29" s="11"/>
      <c r="CH29" s="12"/>
      <c r="CI29" s="11"/>
      <c r="CJ29" s="12"/>
      <c r="CK29" s="11"/>
      <c r="CL29" s="12"/>
      <c r="CM29" s="11"/>
      <c r="CN29" s="12"/>
      <c r="CO29" s="11"/>
      <c r="CP29" s="12"/>
      <c r="CQ29" s="11">
        <v>4.41</v>
      </c>
      <c r="CR29" s="12">
        <v>34.68</v>
      </c>
      <c r="CS29" s="11">
        <v>6.33</v>
      </c>
      <c r="CT29" s="12">
        <v>26.01</v>
      </c>
      <c r="CU29" s="11">
        <v>3.92</v>
      </c>
      <c r="CV29" s="12">
        <v>33.71</v>
      </c>
      <c r="CW29" s="11">
        <v>4.6500000000000004</v>
      </c>
      <c r="CX29" s="12">
        <v>29.96</v>
      </c>
      <c r="CY29" s="11">
        <v>4.28</v>
      </c>
      <c r="CZ29" s="12">
        <v>31.93</v>
      </c>
      <c r="DA29" s="11">
        <v>3.89</v>
      </c>
      <c r="DB29" s="12">
        <v>31.72</v>
      </c>
      <c r="DC29" s="11">
        <v>0.177419355</v>
      </c>
      <c r="DD29" s="12">
        <v>9.4930875999999997E-2</v>
      </c>
      <c r="DE29" s="11">
        <v>0.10990099</v>
      </c>
      <c r="DF29" s="12">
        <v>0.123564356</v>
      </c>
      <c r="DG29" s="11">
        <v>7.6344086000000005E-2</v>
      </c>
      <c r="DH29" s="12">
        <v>0.13075268800000001</v>
      </c>
      <c r="DI29" s="11"/>
      <c r="DJ29" s="12"/>
      <c r="DK29" s="11"/>
      <c r="DL29" s="12"/>
      <c r="DM29" s="11"/>
      <c r="DN29" s="12"/>
      <c r="DO29" s="11"/>
      <c r="DP29" s="12"/>
      <c r="DQ29" s="11"/>
      <c r="DR29" s="12"/>
      <c r="DS29" s="11"/>
      <c r="DT29" s="12"/>
      <c r="DU29" s="11"/>
      <c r="DV29" s="12"/>
      <c r="DW29" s="11"/>
      <c r="DX29" s="12"/>
      <c r="DY29" s="11"/>
      <c r="DZ29" s="12"/>
      <c r="EA29" s="11"/>
      <c r="EB29" s="12"/>
      <c r="EC29" s="11"/>
      <c r="ED29" s="12"/>
      <c r="EE29" s="11">
        <v>2.9399999999999999E-2</v>
      </c>
      <c r="EF29" s="12">
        <v>0.25440000000000002</v>
      </c>
      <c r="EG29" s="11">
        <v>1.8E-3</v>
      </c>
      <c r="EH29" s="12">
        <v>0.251</v>
      </c>
      <c r="EI29" s="11">
        <v>8.9999999999999998E-4</v>
      </c>
      <c r="EJ29" s="12">
        <v>0.23899999999999999</v>
      </c>
      <c r="EK29" s="11"/>
      <c r="EL29" s="12"/>
      <c r="EM29" s="11"/>
      <c r="EN29" s="12"/>
      <c r="EO29" s="11"/>
      <c r="EP29" s="12"/>
    </row>
    <row r="30" spans="1:146" ht="15.75" x14ac:dyDescent="0.25">
      <c r="A30" s="110"/>
      <c r="B30" s="113"/>
      <c r="C30" s="11"/>
      <c r="D30" s="12"/>
      <c r="E30" s="11"/>
      <c r="F30" s="12"/>
      <c r="G30" s="11"/>
      <c r="H30" s="12"/>
      <c r="I30" s="11"/>
      <c r="J30" s="12"/>
      <c r="K30" s="11"/>
      <c r="L30" s="12"/>
      <c r="M30" s="11"/>
      <c r="N30" s="12"/>
      <c r="O30" s="11"/>
      <c r="P30" s="12"/>
      <c r="Q30" s="11"/>
      <c r="R30" s="12"/>
      <c r="S30" s="11"/>
      <c r="T30" s="12"/>
      <c r="U30" s="11"/>
      <c r="V30" s="12"/>
      <c r="W30" s="11">
        <v>48.96</v>
      </c>
      <c r="X30" s="12">
        <v>4.05</v>
      </c>
      <c r="Y30" s="11">
        <v>49.98</v>
      </c>
      <c r="Z30" s="12">
        <v>4.08</v>
      </c>
      <c r="AA30" s="11">
        <v>69.2</v>
      </c>
      <c r="AB30" s="12">
        <v>1.34</v>
      </c>
      <c r="AC30" s="11">
        <v>50.32</v>
      </c>
      <c r="AD30" s="12">
        <v>3.48</v>
      </c>
      <c r="AE30" s="11">
        <v>50.01</v>
      </c>
      <c r="AF30" s="12">
        <v>4.2300000000000004</v>
      </c>
      <c r="AG30" s="11">
        <v>43.8</v>
      </c>
      <c r="AH30" s="12">
        <v>6.32</v>
      </c>
      <c r="AI30" s="11">
        <v>44.17</v>
      </c>
      <c r="AJ30" s="12">
        <v>0.97</v>
      </c>
      <c r="AK30" s="11">
        <v>46.01</v>
      </c>
      <c r="AL30" s="12">
        <v>1.61</v>
      </c>
      <c r="AM30" s="11">
        <v>43.92</v>
      </c>
      <c r="AN30" s="12">
        <v>2.2400000000000002</v>
      </c>
      <c r="AO30" s="11"/>
      <c r="AP30" s="12"/>
      <c r="AQ30" s="11"/>
      <c r="AR30" s="12"/>
      <c r="AS30" s="11">
        <v>0.28899999999999998</v>
      </c>
      <c r="AT30" s="12">
        <v>2.5999999999999999E-2</v>
      </c>
      <c r="AU30" s="11"/>
      <c r="AV30" s="12"/>
      <c r="AW30" s="11"/>
      <c r="AX30" s="12"/>
      <c r="AY30" s="11">
        <v>0.253</v>
      </c>
      <c r="AZ30" s="12">
        <v>8.6999999999999994E-2</v>
      </c>
      <c r="BA30" s="11"/>
      <c r="BB30" s="12"/>
      <c r="BC30" s="11"/>
      <c r="BD30" s="12"/>
      <c r="BE30" s="11">
        <v>0.29599999999999999</v>
      </c>
      <c r="BF30" s="12">
        <v>0.04</v>
      </c>
      <c r="BG30" s="11"/>
      <c r="BH30" s="12"/>
      <c r="BI30" s="11"/>
      <c r="BJ30" s="12"/>
      <c r="BK30" s="11">
        <v>51.28</v>
      </c>
      <c r="BL30" s="12">
        <v>0.53</v>
      </c>
      <c r="BM30" s="11">
        <v>49.05</v>
      </c>
      <c r="BN30" s="12">
        <v>0.65</v>
      </c>
      <c r="BO30" s="11">
        <v>47.69</v>
      </c>
      <c r="BP30" s="12">
        <v>0.72</v>
      </c>
      <c r="BQ30" s="11">
        <v>58.51</v>
      </c>
      <c r="BR30" s="12">
        <v>0.75</v>
      </c>
      <c r="BS30" s="11">
        <v>50.51</v>
      </c>
      <c r="BT30" s="12">
        <v>1.18</v>
      </c>
      <c r="BU30" s="11"/>
      <c r="BV30" s="12"/>
      <c r="BW30" s="11"/>
      <c r="BX30" s="12"/>
      <c r="BY30" s="11"/>
      <c r="BZ30" s="12"/>
      <c r="CA30" s="11"/>
      <c r="CB30" s="12"/>
      <c r="CC30" s="11"/>
      <c r="CD30" s="12"/>
      <c r="CE30" s="11">
        <v>0.53469999999999995</v>
      </c>
      <c r="CF30" s="12">
        <v>8.8000000000000005E-3</v>
      </c>
      <c r="CG30" s="11"/>
      <c r="CH30" s="12"/>
      <c r="CI30" s="11"/>
      <c r="CJ30" s="12"/>
      <c r="CK30" s="11"/>
      <c r="CL30" s="12"/>
      <c r="CM30" s="11"/>
      <c r="CN30" s="12"/>
      <c r="CO30" s="11"/>
      <c r="CP30" s="12"/>
      <c r="CQ30" s="11">
        <v>4.42</v>
      </c>
      <c r="CR30" s="12">
        <v>33.19</v>
      </c>
      <c r="CS30" s="11">
        <v>6.38</v>
      </c>
      <c r="CT30" s="12">
        <v>24.08</v>
      </c>
      <c r="CU30" s="11">
        <v>3.97</v>
      </c>
      <c r="CV30" s="12">
        <v>32.76</v>
      </c>
      <c r="CW30" s="11">
        <v>4.79</v>
      </c>
      <c r="CX30" s="12">
        <v>27.96</v>
      </c>
      <c r="CY30" s="11">
        <v>4.3099999999999996</v>
      </c>
      <c r="CZ30" s="12">
        <v>30.48</v>
      </c>
      <c r="DA30" s="11">
        <v>3.93</v>
      </c>
      <c r="DB30" s="12">
        <v>30.31</v>
      </c>
      <c r="DC30" s="11">
        <v>0.169977925</v>
      </c>
      <c r="DD30" s="12">
        <v>9.3598234000000002E-2</v>
      </c>
      <c r="DE30" s="11">
        <v>0.10408163300000001</v>
      </c>
      <c r="DF30" s="12">
        <v>0.12734693899999999</v>
      </c>
      <c r="DG30" s="11">
        <v>6.6666666999999999E-2</v>
      </c>
      <c r="DH30" s="12">
        <v>0.13511111100000001</v>
      </c>
      <c r="DI30" s="11"/>
      <c r="DJ30" s="12"/>
      <c r="DK30" s="11"/>
      <c r="DL30" s="12"/>
      <c r="DM30" s="11"/>
      <c r="DN30" s="12"/>
      <c r="DO30" s="11"/>
      <c r="DP30" s="12"/>
      <c r="DQ30" s="11"/>
      <c r="DR30" s="12"/>
      <c r="DS30" s="11"/>
      <c r="DT30" s="12"/>
      <c r="DU30" s="11"/>
      <c r="DV30" s="12"/>
      <c r="DW30" s="11"/>
      <c r="DX30" s="12"/>
      <c r="DY30" s="11"/>
      <c r="DZ30" s="12"/>
      <c r="EA30" s="11"/>
      <c r="EB30" s="12"/>
      <c r="EC30" s="11"/>
      <c r="ED30" s="12"/>
      <c r="EE30" s="11">
        <v>2.64E-2</v>
      </c>
      <c r="EF30" s="12">
        <v>0.26200000000000001</v>
      </c>
      <c r="EG30" s="11"/>
      <c r="EH30" s="12"/>
      <c r="EI30" s="11"/>
      <c r="EJ30" s="12"/>
      <c r="EK30" s="11"/>
      <c r="EL30" s="12"/>
      <c r="EM30" s="11"/>
      <c r="EN30" s="12"/>
      <c r="EO30" s="11"/>
      <c r="EP30" s="12"/>
    </row>
    <row r="31" spans="1:146" ht="15.75" x14ac:dyDescent="0.25">
      <c r="A31" s="110"/>
      <c r="B31" s="113"/>
      <c r="C31" s="11"/>
      <c r="D31" s="12"/>
      <c r="E31" s="11"/>
      <c r="F31" s="12"/>
      <c r="G31" s="11"/>
      <c r="H31" s="12"/>
      <c r="I31" s="11"/>
      <c r="J31" s="12"/>
      <c r="K31" s="11"/>
      <c r="L31" s="12"/>
      <c r="M31" s="11"/>
      <c r="N31" s="12"/>
      <c r="O31" s="11"/>
      <c r="P31" s="12"/>
      <c r="Q31" s="11"/>
      <c r="R31" s="12"/>
      <c r="S31" s="11"/>
      <c r="T31" s="12"/>
      <c r="U31" s="11"/>
      <c r="V31" s="12"/>
      <c r="W31" s="11">
        <v>51.03</v>
      </c>
      <c r="X31" s="12">
        <v>3.74</v>
      </c>
      <c r="Y31" s="11">
        <v>52.86</v>
      </c>
      <c r="Z31" s="12">
        <v>3.44</v>
      </c>
      <c r="AA31" s="11">
        <v>72.349999999999994</v>
      </c>
      <c r="AB31" s="12">
        <v>0.85</v>
      </c>
      <c r="AC31" s="11">
        <v>53.85</v>
      </c>
      <c r="AD31" s="12">
        <v>3.13</v>
      </c>
      <c r="AE31" s="11">
        <v>52.99</v>
      </c>
      <c r="AF31" s="12">
        <v>3.82</v>
      </c>
      <c r="AG31" s="11">
        <v>46.47</v>
      </c>
      <c r="AH31" s="12">
        <v>5.84</v>
      </c>
      <c r="AI31" s="11">
        <v>46.86</v>
      </c>
      <c r="AJ31" s="12">
        <v>0.86</v>
      </c>
      <c r="AK31" s="11">
        <v>50.78</v>
      </c>
      <c r="AL31" s="12">
        <v>1.32</v>
      </c>
      <c r="AM31" s="11">
        <v>47.09</v>
      </c>
      <c r="AN31" s="12">
        <v>2.08</v>
      </c>
      <c r="AO31" s="11"/>
      <c r="AP31" s="12"/>
      <c r="AQ31" s="11"/>
      <c r="AR31" s="12"/>
      <c r="AS31" s="11">
        <v>0.32</v>
      </c>
      <c r="AT31" s="12">
        <v>2.1000000000000001E-2</v>
      </c>
      <c r="AU31" s="11"/>
      <c r="AV31" s="12"/>
      <c r="AW31" s="11"/>
      <c r="AX31" s="12"/>
      <c r="AY31" s="11">
        <v>0.27</v>
      </c>
      <c r="AZ31" s="12">
        <v>8.5999999999999993E-2</v>
      </c>
      <c r="BA31" s="11"/>
      <c r="BB31" s="12"/>
      <c r="BC31" s="11"/>
      <c r="BD31" s="12"/>
      <c r="BE31" s="11">
        <v>0.316</v>
      </c>
      <c r="BF31" s="12">
        <v>3.6999999999999998E-2</v>
      </c>
      <c r="BG31" s="11"/>
      <c r="BH31" s="12"/>
      <c r="BI31" s="11"/>
      <c r="BJ31" s="12"/>
      <c r="BK31" s="11">
        <v>54.48</v>
      </c>
      <c r="BL31" s="12">
        <v>0.41</v>
      </c>
      <c r="BM31" s="11">
        <v>56.47</v>
      </c>
      <c r="BN31" s="12">
        <v>0.52</v>
      </c>
      <c r="BO31" s="11">
        <v>52.56</v>
      </c>
      <c r="BP31" s="12">
        <v>0.65</v>
      </c>
      <c r="BQ31" s="11">
        <v>59.63</v>
      </c>
      <c r="BR31" s="12">
        <v>0.75</v>
      </c>
      <c r="BS31" s="11">
        <v>54.12</v>
      </c>
      <c r="BT31" s="12">
        <v>1.1100000000000001</v>
      </c>
      <c r="BU31" s="11"/>
      <c r="BV31" s="12"/>
      <c r="BW31" s="11"/>
      <c r="BX31" s="12"/>
      <c r="BY31" s="11"/>
      <c r="BZ31" s="12"/>
      <c r="CA31" s="11"/>
      <c r="CB31" s="12"/>
      <c r="CC31" s="11"/>
      <c r="CD31" s="12"/>
      <c r="CE31" s="11">
        <v>0.55159999999999998</v>
      </c>
      <c r="CF31" s="12">
        <v>9.2999999999999992E-3</v>
      </c>
      <c r="CG31" s="11"/>
      <c r="CH31" s="12"/>
      <c r="CI31" s="11"/>
      <c r="CJ31" s="12"/>
      <c r="CK31" s="11"/>
      <c r="CL31" s="12"/>
      <c r="CM31" s="11"/>
      <c r="CN31" s="12"/>
      <c r="CO31" s="11"/>
      <c r="CP31" s="12"/>
      <c r="CQ31" s="11">
        <v>4.5199999999999996</v>
      </c>
      <c r="CR31" s="12">
        <v>33.950000000000003</v>
      </c>
      <c r="CS31" s="11">
        <v>6.61</v>
      </c>
      <c r="CT31" s="12">
        <v>24.94</v>
      </c>
      <c r="CU31" s="11">
        <v>4.0199999999999996</v>
      </c>
      <c r="CV31" s="12">
        <v>33.17</v>
      </c>
      <c r="CW31" s="11">
        <v>4.83</v>
      </c>
      <c r="CX31" s="12">
        <v>26.84</v>
      </c>
      <c r="CY31" s="11">
        <v>4.38</v>
      </c>
      <c r="CZ31" s="12">
        <v>31.01</v>
      </c>
      <c r="DA31" s="11">
        <v>3.98</v>
      </c>
      <c r="DB31" s="12">
        <v>30.68</v>
      </c>
      <c r="DC31" s="11">
        <v>0.16739130399999999</v>
      </c>
      <c r="DD31" s="12">
        <v>9.5652174000000006E-2</v>
      </c>
      <c r="DE31" s="11">
        <v>0.100208768</v>
      </c>
      <c r="DF31" s="12">
        <v>0.13027139900000001</v>
      </c>
      <c r="DG31" s="11">
        <v>5.9360731E-2</v>
      </c>
      <c r="DH31" s="12">
        <v>0.13881278499999999</v>
      </c>
      <c r="DI31" s="11"/>
      <c r="DJ31" s="12"/>
      <c r="DK31" s="11"/>
      <c r="DL31" s="12"/>
      <c r="DM31" s="11"/>
      <c r="DN31" s="12"/>
      <c r="DO31" s="11"/>
      <c r="DP31" s="12"/>
      <c r="DQ31" s="11"/>
      <c r="DR31" s="12"/>
      <c r="DS31" s="11"/>
      <c r="DT31" s="12"/>
      <c r="DU31" s="11"/>
      <c r="DV31" s="12"/>
      <c r="DW31" s="11"/>
      <c r="DX31" s="12"/>
      <c r="DY31" s="11"/>
      <c r="DZ31" s="12"/>
      <c r="EA31" s="11"/>
      <c r="EB31" s="12"/>
      <c r="EC31" s="11"/>
      <c r="ED31" s="12"/>
      <c r="EE31" s="11"/>
      <c r="EF31" s="12"/>
      <c r="EG31" s="11"/>
      <c r="EH31" s="12"/>
      <c r="EI31" s="11"/>
      <c r="EJ31" s="12"/>
      <c r="EK31" s="11"/>
      <c r="EL31" s="12"/>
      <c r="EM31" s="11"/>
      <c r="EN31" s="12"/>
      <c r="EO31" s="11"/>
      <c r="EP31" s="12"/>
    </row>
    <row r="32" spans="1:146" ht="15.75" x14ac:dyDescent="0.25">
      <c r="A32" s="110"/>
      <c r="B32" s="113"/>
      <c r="C32" s="11"/>
      <c r="D32" s="12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  <c r="Q32" s="11"/>
      <c r="R32" s="12"/>
      <c r="S32" s="11"/>
      <c r="T32" s="12"/>
      <c r="U32" s="11"/>
      <c r="V32" s="12"/>
      <c r="W32" s="11">
        <v>53.1</v>
      </c>
      <c r="X32" s="12">
        <v>3.38</v>
      </c>
      <c r="Y32" s="11">
        <v>55.54</v>
      </c>
      <c r="Z32" s="12">
        <v>3.08</v>
      </c>
      <c r="AA32" s="11">
        <v>73.3</v>
      </c>
      <c r="AB32" s="12">
        <v>0.75</v>
      </c>
      <c r="AC32" s="11">
        <v>57.38</v>
      </c>
      <c r="AD32" s="12">
        <v>2.82</v>
      </c>
      <c r="AE32" s="11">
        <v>56.52</v>
      </c>
      <c r="AF32" s="12">
        <v>3.37</v>
      </c>
      <c r="AG32" s="11">
        <v>49.69</v>
      </c>
      <c r="AH32" s="12">
        <v>5.23</v>
      </c>
      <c r="AI32" s="11">
        <v>49.91</v>
      </c>
      <c r="AJ32" s="12">
        <v>0.79</v>
      </c>
      <c r="AK32" s="11">
        <v>53.37</v>
      </c>
      <c r="AL32" s="12">
        <v>1.19</v>
      </c>
      <c r="AM32" s="11">
        <v>49.53</v>
      </c>
      <c r="AN32" s="12">
        <v>1.86</v>
      </c>
      <c r="AO32" s="11"/>
      <c r="AP32" s="12"/>
      <c r="AQ32" s="11"/>
      <c r="AR32" s="12"/>
      <c r="AS32" s="11">
        <v>0.34</v>
      </c>
      <c r="AT32" s="12">
        <v>1.7999999999999999E-2</v>
      </c>
      <c r="AU32" s="11"/>
      <c r="AV32" s="12"/>
      <c r="AW32" s="11"/>
      <c r="AX32" s="12"/>
      <c r="AY32" s="11">
        <v>0.29699999999999999</v>
      </c>
      <c r="AZ32" s="12">
        <v>7.6999999999999999E-2</v>
      </c>
      <c r="BA32" s="11"/>
      <c r="BB32" s="12"/>
      <c r="BC32" s="11"/>
      <c r="BD32" s="12"/>
      <c r="BE32" s="11">
        <v>0.33500000000000002</v>
      </c>
      <c r="BF32" s="12">
        <v>3.4000000000000002E-2</v>
      </c>
      <c r="BG32" s="11"/>
      <c r="BH32" s="12"/>
      <c r="BI32" s="11"/>
      <c r="BJ32" s="12"/>
      <c r="BK32" s="11">
        <v>59.12</v>
      </c>
      <c r="BL32" s="12">
        <v>0.32</v>
      </c>
      <c r="BM32" s="11">
        <v>56.47</v>
      </c>
      <c r="BN32" s="12">
        <v>0.44</v>
      </c>
      <c r="BO32" s="11">
        <v>55.33</v>
      </c>
      <c r="BP32" s="12">
        <v>0.5</v>
      </c>
      <c r="BQ32" s="11">
        <v>55.93</v>
      </c>
      <c r="BR32" s="12">
        <v>0.71</v>
      </c>
      <c r="BS32" s="11">
        <v>58.44</v>
      </c>
      <c r="BT32" s="12">
        <v>0.98</v>
      </c>
      <c r="BU32" s="11"/>
      <c r="BV32" s="12"/>
      <c r="BW32" s="11"/>
      <c r="BX32" s="12"/>
      <c r="BY32" s="11"/>
      <c r="BZ32" s="12"/>
      <c r="CA32" s="11"/>
      <c r="CB32" s="12"/>
      <c r="CC32" s="11"/>
      <c r="CD32" s="12"/>
      <c r="CE32" s="11">
        <v>0.57240000000000002</v>
      </c>
      <c r="CF32" s="12">
        <v>9.1000000000000004E-3</v>
      </c>
      <c r="CG32" s="11"/>
      <c r="CH32" s="12"/>
      <c r="CI32" s="11"/>
      <c r="CJ32" s="12"/>
      <c r="CK32" s="11"/>
      <c r="CL32" s="12"/>
      <c r="CM32" s="11"/>
      <c r="CN32" s="12"/>
      <c r="CO32" s="11"/>
      <c r="CP32" s="12"/>
      <c r="CQ32" s="11">
        <v>4.74</v>
      </c>
      <c r="CR32" s="12">
        <v>32.36</v>
      </c>
      <c r="CS32" s="11">
        <v>10.16</v>
      </c>
      <c r="CT32" s="12">
        <v>14.55</v>
      </c>
      <c r="CU32" s="11">
        <v>4.0999999999999996</v>
      </c>
      <c r="CV32" s="12">
        <v>32.130000000000003</v>
      </c>
      <c r="CW32" s="11">
        <v>4.92</v>
      </c>
      <c r="CX32" s="12">
        <v>28.7</v>
      </c>
      <c r="CY32" s="11">
        <v>4.42</v>
      </c>
      <c r="CZ32" s="12">
        <v>29.88</v>
      </c>
      <c r="DA32" s="11">
        <v>4.07</v>
      </c>
      <c r="DB32" s="12">
        <v>29.78</v>
      </c>
      <c r="DC32" s="11">
        <v>0.161087866</v>
      </c>
      <c r="DD32" s="12">
        <v>9.8744769999999996E-2</v>
      </c>
      <c r="DE32" s="11">
        <v>9.1106291000000006E-2</v>
      </c>
      <c r="DF32" s="12">
        <v>0.13535791799999999</v>
      </c>
      <c r="DG32" s="11">
        <v>5.0827422999999997E-2</v>
      </c>
      <c r="DH32" s="12">
        <v>0.14373522499999999</v>
      </c>
      <c r="DI32" s="11"/>
      <c r="DJ32" s="12"/>
      <c r="DK32" s="11"/>
      <c r="DL32" s="12"/>
      <c r="DM32" s="11"/>
      <c r="DN32" s="12"/>
      <c r="DO32" s="11"/>
      <c r="DP32" s="12"/>
      <c r="DQ32" s="11"/>
      <c r="DR32" s="12"/>
      <c r="DS32" s="11"/>
      <c r="DT32" s="12"/>
      <c r="DU32" s="11"/>
      <c r="DV32" s="12"/>
      <c r="DW32" s="11"/>
      <c r="DX32" s="12"/>
      <c r="DY32" s="11"/>
      <c r="DZ32" s="12"/>
      <c r="EA32" s="11"/>
      <c r="EB32" s="12"/>
      <c r="EC32" s="11"/>
      <c r="ED32" s="12"/>
      <c r="EE32" s="11"/>
      <c r="EF32" s="12"/>
      <c r="EG32" s="11"/>
      <c r="EH32" s="12"/>
      <c r="EI32" s="11"/>
      <c r="EJ32" s="12"/>
      <c r="EK32" s="11"/>
      <c r="EL32" s="12"/>
      <c r="EM32" s="11"/>
      <c r="EN32" s="12"/>
      <c r="EO32" s="11"/>
      <c r="EP32" s="12"/>
    </row>
    <row r="33" spans="1:146" ht="15.75" x14ac:dyDescent="0.25">
      <c r="A33" s="110"/>
      <c r="B33" s="113"/>
      <c r="C33" s="11"/>
      <c r="D33" s="12"/>
      <c r="E33" s="11"/>
      <c r="F33" s="12"/>
      <c r="G33" s="11"/>
      <c r="H33" s="12"/>
      <c r="I33" s="11"/>
      <c r="J33" s="12"/>
      <c r="K33" s="11"/>
      <c r="L33" s="12"/>
      <c r="M33" s="11"/>
      <c r="N33" s="12"/>
      <c r="O33" s="11"/>
      <c r="P33" s="12"/>
      <c r="Q33" s="11"/>
      <c r="R33" s="12"/>
      <c r="S33" s="11"/>
      <c r="T33" s="12"/>
      <c r="U33" s="11"/>
      <c r="V33" s="12"/>
      <c r="W33" s="11">
        <v>55.04</v>
      </c>
      <c r="X33" s="12">
        <v>2.97</v>
      </c>
      <c r="Y33" s="11">
        <v>57.03</v>
      </c>
      <c r="Z33" s="12">
        <v>2.63</v>
      </c>
      <c r="AA33" s="11">
        <v>75.290000000000006</v>
      </c>
      <c r="AB33" s="12">
        <v>0.56999999999999995</v>
      </c>
      <c r="AC33" s="11">
        <v>61.89</v>
      </c>
      <c r="AD33" s="12">
        <v>2.42</v>
      </c>
      <c r="AE33" s="11">
        <v>59.88</v>
      </c>
      <c r="AF33" s="12">
        <v>2.97</v>
      </c>
      <c r="AG33" s="11">
        <v>52.78</v>
      </c>
      <c r="AH33" s="12">
        <v>4.75</v>
      </c>
      <c r="AI33" s="11">
        <v>53.29</v>
      </c>
      <c r="AJ33" s="12">
        <v>0.67</v>
      </c>
      <c r="AK33" s="11">
        <v>56.01</v>
      </c>
      <c r="AL33" s="12">
        <v>1.0900000000000001</v>
      </c>
      <c r="AM33" s="11">
        <v>52.25</v>
      </c>
      <c r="AN33" s="12">
        <v>1.48</v>
      </c>
      <c r="AO33" s="11"/>
      <c r="AP33" s="12"/>
      <c r="AQ33" s="11"/>
      <c r="AR33" s="12"/>
      <c r="AS33" s="11">
        <v>0.36199999999999999</v>
      </c>
      <c r="AT33" s="12">
        <v>1.4999999999999999E-2</v>
      </c>
      <c r="AU33" s="11"/>
      <c r="AV33" s="12"/>
      <c r="AW33" s="11"/>
      <c r="AX33" s="12"/>
      <c r="AY33" s="11"/>
      <c r="AZ33" s="12"/>
      <c r="BA33" s="11"/>
      <c r="BB33" s="12"/>
      <c r="BC33" s="11"/>
      <c r="BD33" s="12"/>
      <c r="BE33" s="11">
        <v>0.35699999999999998</v>
      </c>
      <c r="BF33" s="12">
        <v>3.2000000000000001E-2</v>
      </c>
      <c r="BG33" s="11"/>
      <c r="BH33" s="12"/>
      <c r="BI33" s="11"/>
      <c r="BJ33" s="12"/>
      <c r="BK33" s="11">
        <v>63.44</v>
      </c>
      <c r="BL33" s="12">
        <v>0.31</v>
      </c>
      <c r="BM33" s="11">
        <v>61.86</v>
      </c>
      <c r="BN33" s="12">
        <v>0.35</v>
      </c>
      <c r="BO33" s="11">
        <v>59.62</v>
      </c>
      <c r="BP33" s="12">
        <v>0.33</v>
      </c>
      <c r="BQ33" s="11">
        <v>62.6</v>
      </c>
      <c r="BR33" s="12">
        <v>0.51</v>
      </c>
      <c r="BS33" s="11">
        <v>62.88</v>
      </c>
      <c r="BT33" s="12">
        <v>0.57999999999999996</v>
      </c>
      <c r="BU33" s="11"/>
      <c r="BV33" s="12"/>
      <c r="BW33" s="11"/>
      <c r="BX33" s="12"/>
      <c r="BY33" s="11"/>
      <c r="BZ33" s="12"/>
      <c r="CA33" s="11"/>
      <c r="CB33" s="12"/>
      <c r="CC33" s="11"/>
      <c r="CD33" s="12"/>
      <c r="CE33" s="11">
        <v>0.60019999999999996</v>
      </c>
      <c r="CF33" s="12">
        <v>5.5999999999999999E-3</v>
      </c>
      <c r="CG33" s="11"/>
      <c r="CH33" s="12"/>
      <c r="CI33" s="11"/>
      <c r="CJ33" s="12"/>
      <c r="CK33" s="11"/>
      <c r="CL33" s="12"/>
      <c r="CM33" s="11"/>
      <c r="CN33" s="12"/>
      <c r="CO33" s="11"/>
      <c r="CP33" s="12"/>
      <c r="CQ33" s="11">
        <v>4.74</v>
      </c>
      <c r="CR33" s="12">
        <v>32.36</v>
      </c>
      <c r="CS33" s="11">
        <v>10.79</v>
      </c>
      <c r="CT33" s="12">
        <v>11.85</v>
      </c>
      <c r="CU33" s="11">
        <v>4.1500000000000004</v>
      </c>
      <c r="CV33" s="12">
        <v>32.520000000000003</v>
      </c>
      <c r="CW33" s="11">
        <v>5</v>
      </c>
      <c r="CX33" s="12">
        <v>27.78</v>
      </c>
      <c r="CY33" s="11">
        <v>4.4800000000000004</v>
      </c>
      <c r="CZ33" s="12">
        <v>30.28</v>
      </c>
      <c r="DA33" s="11">
        <v>4.12</v>
      </c>
      <c r="DB33" s="12">
        <v>30.13</v>
      </c>
      <c r="DC33" s="11">
        <v>0.15843621399999999</v>
      </c>
      <c r="DD33" s="12">
        <v>0.100411523</v>
      </c>
      <c r="DE33" s="11">
        <v>8.4821429000000004E-2</v>
      </c>
      <c r="DF33" s="12">
        <v>0.139285714</v>
      </c>
      <c r="DG33" s="11">
        <v>4.379562E-2</v>
      </c>
      <c r="DH33" s="12">
        <v>0.14793187299999999</v>
      </c>
      <c r="DI33" s="11"/>
      <c r="DJ33" s="12"/>
      <c r="DK33" s="11"/>
      <c r="DL33" s="12"/>
      <c r="DM33" s="11"/>
      <c r="DN33" s="12"/>
      <c r="DO33" s="11"/>
      <c r="DP33" s="12"/>
      <c r="DQ33" s="11"/>
      <c r="DR33" s="12"/>
      <c r="DS33" s="11"/>
      <c r="DT33" s="12"/>
      <c r="DU33" s="11"/>
      <c r="DV33" s="12"/>
      <c r="DW33" s="11"/>
      <c r="DX33" s="12"/>
      <c r="DY33" s="11"/>
      <c r="DZ33" s="12"/>
      <c r="EA33" s="11"/>
      <c r="EB33" s="12"/>
      <c r="EC33" s="11"/>
      <c r="ED33" s="12"/>
      <c r="EE33" s="11"/>
      <c r="EF33" s="12"/>
      <c r="EG33" s="11"/>
      <c r="EH33" s="12"/>
      <c r="EI33" s="11"/>
      <c r="EJ33" s="12"/>
      <c r="EK33" s="11"/>
      <c r="EL33" s="12"/>
      <c r="EM33" s="11"/>
      <c r="EN33" s="12"/>
      <c r="EO33" s="11"/>
      <c r="EP33" s="12"/>
    </row>
    <row r="34" spans="1:146" ht="16.5" thickBot="1" x14ac:dyDescent="0.3">
      <c r="A34" s="111"/>
      <c r="B34" s="114"/>
      <c r="C34" s="11"/>
      <c r="D34" s="12"/>
      <c r="E34" s="11"/>
      <c r="F34" s="12"/>
      <c r="G34" s="11"/>
      <c r="H34" s="12"/>
      <c r="I34" s="11"/>
      <c r="J34" s="12"/>
      <c r="K34" s="11"/>
      <c r="L34" s="12"/>
      <c r="M34" s="11"/>
      <c r="N34" s="12"/>
      <c r="O34" s="11"/>
      <c r="P34" s="12"/>
      <c r="Q34" s="11"/>
      <c r="R34" s="12"/>
      <c r="S34" s="11"/>
      <c r="T34" s="12"/>
      <c r="U34" s="11"/>
      <c r="V34" s="12"/>
      <c r="W34" s="11">
        <v>57.41</v>
      </c>
      <c r="X34" s="12">
        <v>2.67</v>
      </c>
      <c r="Y34" s="11">
        <v>59.96</v>
      </c>
      <c r="Z34" s="12">
        <v>2.2000000000000002</v>
      </c>
      <c r="AA34" s="11">
        <v>82.07</v>
      </c>
      <c r="AB34" s="12">
        <v>0.08</v>
      </c>
      <c r="AC34" s="11">
        <v>67.12</v>
      </c>
      <c r="AD34" s="12">
        <v>1.95</v>
      </c>
      <c r="AE34" s="11">
        <v>63.46</v>
      </c>
      <c r="AF34" s="12">
        <v>2.62</v>
      </c>
      <c r="AG34" s="11">
        <v>56.08</v>
      </c>
      <c r="AH34" s="12">
        <v>4.2300000000000004</v>
      </c>
      <c r="AI34" s="11">
        <v>55.93</v>
      </c>
      <c r="AJ34" s="12">
        <v>0.61</v>
      </c>
      <c r="AK34" s="11">
        <v>59.75</v>
      </c>
      <c r="AL34" s="12">
        <v>0.87</v>
      </c>
      <c r="AM34" s="11">
        <v>55.68</v>
      </c>
      <c r="AN34" s="12">
        <v>1.1299999999999999</v>
      </c>
      <c r="AO34" s="11"/>
      <c r="AP34" s="12"/>
      <c r="AQ34" s="11"/>
      <c r="AR34" s="12"/>
      <c r="AS34" s="11">
        <v>0.38800000000000001</v>
      </c>
      <c r="AT34" s="12">
        <v>1.0999999999999999E-2</v>
      </c>
      <c r="AU34" s="11"/>
      <c r="AV34" s="12"/>
      <c r="AW34" s="11"/>
      <c r="AX34" s="12"/>
      <c r="AY34" s="11"/>
      <c r="AZ34" s="12"/>
      <c r="BA34" s="11"/>
      <c r="BB34" s="12"/>
      <c r="BC34" s="11"/>
      <c r="BD34" s="12"/>
      <c r="BE34" s="11"/>
      <c r="BF34" s="12"/>
      <c r="BG34" s="11"/>
      <c r="BH34" s="12"/>
      <c r="BI34" s="11"/>
      <c r="BJ34" s="12"/>
      <c r="BK34" s="11">
        <v>67.819999999999993</v>
      </c>
      <c r="BL34" s="12">
        <v>0.28999999999999998</v>
      </c>
      <c r="BM34" s="11">
        <v>66.489999999999995</v>
      </c>
      <c r="BN34" s="12">
        <v>0.27</v>
      </c>
      <c r="BO34" s="11">
        <v>65.91</v>
      </c>
      <c r="BP34" s="12">
        <v>0.28000000000000003</v>
      </c>
      <c r="BQ34" s="11">
        <v>66.489999999999995</v>
      </c>
      <c r="BR34" s="12">
        <v>0.44</v>
      </c>
      <c r="BS34" s="11">
        <v>67.319999999999993</v>
      </c>
      <c r="BT34" s="12">
        <v>0.55000000000000004</v>
      </c>
      <c r="BU34" s="11"/>
      <c r="BV34" s="12"/>
      <c r="BW34" s="11"/>
      <c r="BX34" s="12"/>
      <c r="BY34" s="11"/>
      <c r="BZ34" s="12"/>
      <c r="CA34" s="11"/>
      <c r="CB34" s="12"/>
      <c r="CC34" s="11"/>
      <c r="CD34" s="12"/>
      <c r="CE34" s="11"/>
      <c r="CF34" s="12"/>
      <c r="CG34" s="11"/>
      <c r="CH34" s="12"/>
      <c r="CI34" s="11"/>
      <c r="CJ34" s="12"/>
      <c r="CK34" s="11"/>
      <c r="CL34" s="12"/>
      <c r="CM34" s="11"/>
      <c r="CN34" s="12"/>
      <c r="CO34" s="11"/>
      <c r="CP34" s="12"/>
      <c r="CQ34" s="11">
        <v>4.79</v>
      </c>
      <c r="CR34" s="12">
        <v>32.700000000000003</v>
      </c>
      <c r="CS34" s="11">
        <v>11.02</v>
      </c>
      <c r="CT34" s="12">
        <v>12.1</v>
      </c>
      <c r="CU34" s="11">
        <v>4.2</v>
      </c>
      <c r="CV34" s="12">
        <v>31.58</v>
      </c>
      <c r="CW34" s="11">
        <v>5.13</v>
      </c>
      <c r="CX34" s="12">
        <v>24.76</v>
      </c>
      <c r="CY34" s="11">
        <v>4.55</v>
      </c>
      <c r="CZ34" s="12">
        <v>29.15</v>
      </c>
      <c r="DA34" s="11">
        <v>4.13</v>
      </c>
      <c r="DB34" s="12">
        <v>28.37</v>
      </c>
      <c r="DC34" s="11">
        <v>0.155241935</v>
      </c>
      <c r="DD34" s="12">
        <v>0.101612903</v>
      </c>
      <c r="DE34" s="11">
        <v>7.9128439999999994E-2</v>
      </c>
      <c r="DF34" s="12">
        <v>0.14311926599999999</v>
      </c>
      <c r="DG34" s="11">
        <v>3.6432160999999998E-2</v>
      </c>
      <c r="DH34" s="12">
        <v>0.152763819</v>
      </c>
      <c r="DI34" s="11"/>
      <c r="DJ34" s="12"/>
      <c r="DK34" s="11"/>
      <c r="DL34" s="12"/>
      <c r="DM34" s="11"/>
      <c r="DN34" s="12"/>
      <c r="DO34" s="11"/>
      <c r="DP34" s="12"/>
      <c r="DQ34" s="11"/>
      <c r="DR34" s="12"/>
      <c r="DS34" s="11"/>
      <c r="DT34" s="12"/>
      <c r="DU34" s="11"/>
      <c r="DV34" s="12"/>
      <c r="DW34" s="11"/>
      <c r="DX34" s="12"/>
      <c r="DY34" s="11"/>
      <c r="DZ34" s="12"/>
      <c r="EA34" s="11"/>
      <c r="EB34" s="12"/>
      <c r="EC34" s="11"/>
      <c r="ED34" s="12"/>
      <c r="EE34" s="11"/>
      <c r="EF34" s="12"/>
      <c r="EG34" s="11"/>
      <c r="EH34" s="12"/>
      <c r="EI34" s="11"/>
      <c r="EJ34" s="12"/>
      <c r="EK34" s="11"/>
      <c r="EL34" s="12"/>
      <c r="EM34" s="11"/>
      <c r="EN34" s="12"/>
      <c r="EO34" s="11"/>
      <c r="EP34" s="12"/>
    </row>
    <row r="35" spans="1:146" ht="15.75" x14ac:dyDescent="0.25">
      <c r="A35" s="85"/>
      <c r="B35" s="85"/>
      <c r="C35" s="11"/>
      <c r="D35" s="12"/>
      <c r="E35" s="11"/>
      <c r="F35" s="12"/>
      <c r="G35" s="11"/>
      <c r="H35" s="12"/>
      <c r="I35" s="11"/>
      <c r="J35" s="12"/>
      <c r="K35" s="11"/>
      <c r="L35" s="12"/>
      <c r="M35" s="11"/>
      <c r="N35" s="12"/>
      <c r="O35" s="11"/>
      <c r="P35" s="12"/>
      <c r="Q35" s="11"/>
      <c r="R35" s="12"/>
      <c r="S35" s="11"/>
      <c r="T35" s="12"/>
      <c r="U35" s="11"/>
      <c r="V35" s="12"/>
      <c r="W35" s="11">
        <v>60.73</v>
      </c>
      <c r="X35" s="12">
        <v>2.1</v>
      </c>
      <c r="Y35" s="11">
        <v>63.36</v>
      </c>
      <c r="Z35" s="12">
        <v>1.7</v>
      </c>
      <c r="AA35" s="11"/>
      <c r="AB35" s="12"/>
      <c r="AC35" s="11">
        <v>71.2</v>
      </c>
      <c r="AD35" s="12">
        <v>1.7</v>
      </c>
      <c r="AE35" s="11">
        <v>67.44</v>
      </c>
      <c r="AF35" s="12">
        <v>2.2799999999999998</v>
      </c>
      <c r="AG35" s="11">
        <v>59.96</v>
      </c>
      <c r="AH35" s="12">
        <v>3.61</v>
      </c>
      <c r="AI35" s="11">
        <v>58.5</v>
      </c>
      <c r="AJ35" s="12">
        <v>0.56999999999999995</v>
      </c>
      <c r="AK35" s="11">
        <v>65.180000000000007</v>
      </c>
      <c r="AL35" s="12">
        <v>0.67</v>
      </c>
      <c r="AM35" s="11">
        <v>57.62</v>
      </c>
      <c r="AN35" s="12">
        <v>0.96</v>
      </c>
      <c r="AO35" s="11"/>
      <c r="AP35" s="12"/>
      <c r="AQ35" s="11"/>
      <c r="AR35" s="12"/>
      <c r="AS35" s="11"/>
      <c r="AT35" s="12"/>
      <c r="AU35" s="11"/>
      <c r="AV35" s="12"/>
      <c r="AW35" s="11"/>
      <c r="AX35" s="12"/>
      <c r="AY35" s="11"/>
      <c r="AZ35" s="12"/>
      <c r="BA35" s="11"/>
      <c r="BB35" s="12"/>
      <c r="BC35" s="11"/>
      <c r="BD35" s="12"/>
      <c r="BE35" s="11"/>
      <c r="BF35" s="12"/>
      <c r="BG35" s="11"/>
      <c r="BH35" s="12"/>
      <c r="BI35" s="11"/>
      <c r="BJ35" s="12"/>
      <c r="BK35" s="11">
        <v>69.34</v>
      </c>
      <c r="BL35" s="12">
        <v>0.18</v>
      </c>
      <c r="BM35" s="11">
        <v>69.28</v>
      </c>
      <c r="BN35" s="12">
        <v>0.23</v>
      </c>
      <c r="BO35" s="11">
        <v>70.88</v>
      </c>
      <c r="BP35" s="12">
        <v>0.12</v>
      </c>
      <c r="BQ35" s="11">
        <v>70.58</v>
      </c>
      <c r="BR35" s="12">
        <v>0.3</v>
      </c>
      <c r="BS35" s="11">
        <v>70.540000000000006</v>
      </c>
      <c r="BT35" s="12">
        <v>0.53</v>
      </c>
      <c r="BU35" s="11"/>
      <c r="BV35" s="12"/>
      <c r="BW35" s="11"/>
      <c r="BX35" s="12"/>
      <c r="BY35" s="11"/>
      <c r="BZ35" s="12"/>
      <c r="CA35" s="11"/>
      <c r="CB35" s="12"/>
      <c r="CC35" s="11"/>
      <c r="CD35" s="12"/>
      <c r="CE35" s="11"/>
      <c r="CF35" s="12"/>
      <c r="CG35" s="11"/>
      <c r="CH35" s="12"/>
      <c r="CI35" s="11"/>
      <c r="CJ35" s="12"/>
      <c r="CK35" s="11"/>
      <c r="CL35" s="12"/>
      <c r="CM35" s="11"/>
      <c r="CN35" s="12"/>
      <c r="CO35" s="11"/>
      <c r="CP35" s="12"/>
      <c r="CQ35" s="11">
        <v>4.9000000000000004</v>
      </c>
      <c r="CR35" s="12">
        <v>31.49</v>
      </c>
      <c r="CS35" s="11">
        <v>11.14</v>
      </c>
      <c r="CT35" s="12">
        <v>11.39</v>
      </c>
      <c r="CU35" s="11">
        <v>4.25</v>
      </c>
      <c r="CV35" s="12">
        <v>31.95</v>
      </c>
      <c r="CW35" s="11">
        <v>5.33</v>
      </c>
      <c r="CX35" s="12">
        <v>23.8</v>
      </c>
      <c r="CY35" s="11">
        <v>4.63</v>
      </c>
      <c r="CZ35" s="12">
        <v>29.64</v>
      </c>
      <c r="DA35" s="11">
        <v>4.13</v>
      </c>
      <c r="DB35" s="12">
        <v>28.39</v>
      </c>
      <c r="DC35" s="11">
        <v>0.15157480300000001</v>
      </c>
      <c r="DD35" s="12">
        <v>0.104724409</v>
      </c>
      <c r="DE35" s="11">
        <v>6.9047619000000005E-2</v>
      </c>
      <c r="DF35" s="12">
        <v>0.148571429</v>
      </c>
      <c r="DG35" s="11">
        <v>3.0927835000000001E-2</v>
      </c>
      <c r="DH35" s="12">
        <v>0.15670103099999999</v>
      </c>
      <c r="DI35" s="11"/>
      <c r="DJ35" s="12"/>
      <c r="DK35" s="11"/>
      <c r="DL35" s="12"/>
      <c r="DM35" s="11"/>
      <c r="DN35" s="12"/>
      <c r="DO35" s="11"/>
      <c r="DP35" s="12"/>
      <c r="DQ35" s="11"/>
      <c r="DR35" s="12"/>
      <c r="DS35" s="11"/>
      <c r="DT35" s="12"/>
      <c r="DU35" s="11"/>
      <c r="DV35" s="12"/>
      <c r="DW35" s="11"/>
      <c r="DX35" s="12"/>
      <c r="DY35" s="11"/>
      <c r="DZ35" s="12"/>
      <c r="EA35" s="11"/>
      <c r="EB35" s="12"/>
      <c r="EC35" s="11"/>
      <c r="ED35" s="12"/>
      <c r="EE35" s="11"/>
      <c r="EF35" s="12"/>
      <c r="EG35" s="11"/>
      <c r="EH35" s="12"/>
      <c r="EI35" s="11"/>
      <c r="EJ35" s="12"/>
      <c r="EK35" s="11"/>
      <c r="EL35" s="12"/>
      <c r="EM35" s="11"/>
      <c r="EN35" s="12"/>
      <c r="EO35" s="11"/>
      <c r="EP35" s="12"/>
    </row>
    <row r="36" spans="1:146" ht="15.75" x14ac:dyDescent="0.25">
      <c r="A36" s="85"/>
      <c r="B36" s="85"/>
      <c r="C36" s="11"/>
      <c r="D36" s="12"/>
      <c r="E36" s="11"/>
      <c r="F36" s="12"/>
      <c r="G36" s="11"/>
      <c r="H36" s="12"/>
      <c r="I36" s="11"/>
      <c r="J36" s="12"/>
      <c r="K36" s="11"/>
      <c r="L36" s="12"/>
      <c r="M36" s="11"/>
      <c r="N36" s="12"/>
      <c r="O36" s="11"/>
      <c r="P36" s="12"/>
      <c r="Q36" s="11"/>
      <c r="R36" s="12"/>
      <c r="S36" s="11"/>
      <c r="T36" s="12"/>
      <c r="U36" s="11"/>
      <c r="V36" s="12"/>
      <c r="W36" s="11">
        <v>64.23</v>
      </c>
      <c r="X36" s="12">
        <v>1.57</v>
      </c>
      <c r="Y36" s="11">
        <v>68.91</v>
      </c>
      <c r="Z36" s="12">
        <v>1.19</v>
      </c>
      <c r="AA36" s="11"/>
      <c r="AB36" s="12"/>
      <c r="AC36" s="11">
        <v>74.900000000000006</v>
      </c>
      <c r="AD36" s="12">
        <v>1.45</v>
      </c>
      <c r="AE36" s="11">
        <v>71.260000000000005</v>
      </c>
      <c r="AF36" s="12">
        <v>1.97</v>
      </c>
      <c r="AG36" s="11">
        <v>64.36</v>
      </c>
      <c r="AH36" s="12">
        <v>3.03</v>
      </c>
      <c r="AI36" s="11">
        <v>61.26</v>
      </c>
      <c r="AJ36" s="12">
        <v>0.5</v>
      </c>
      <c r="AK36" s="11">
        <v>69.56</v>
      </c>
      <c r="AL36" s="12">
        <v>0.49</v>
      </c>
      <c r="AM36" s="11">
        <v>64.36</v>
      </c>
      <c r="AN36" s="12">
        <v>0.71</v>
      </c>
      <c r="AO36" s="11"/>
      <c r="AP36" s="12"/>
      <c r="AQ36" s="11"/>
      <c r="AR36" s="12"/>
      <c r="AS36" s="11"/>
      <c r="AT36" s="12"/>
      <c r="AU36" s="11"/>
      <c r="AV36" s="12"/>
      <c r="AW36" s="11"/>
      <c r="AX36" s="12"/>
      <c r="AY36" s="11"/>
      <c r="AZ36" s="12"/>
      <c r="BA36" s="11"/>
      <c r="BB36" s="12"/>
      <c r="BC36" s="11"/>
      <c r="BD36" s="12"/>
      <c r="BE36" s="11"/>
      <c r="BF36" s="12"/>
      <c r="BG36" s="11"/>
      <c r="BH36" s="12"/>
      <c r="BI36" s="11"/>
      <c r="BJ36" s="12"/>
      <c r="BK36" s="11"/>
      <c r="BL36" s="12"/>
      <c r="BM36" s="11"/>
      <c r="BN36" s="12"/>
      <c r="BO36" s="11"/>
      <c r="BP36" s="12"/>
      <c r="BQ36" s="11"/>
      <c r="BR36" s="12"/>
      <c r="BS36" s="11"/>
      <c r="BT36" s="12"/>
      <c r="BU36" s="11"/>
      <c r="BV36" s="12"/>
      <c r="BW36" s="11"/>
      <c r="BX36" s="12"/>
      <c r="BY36" s="11"/>
      <c r="BZ36" s="12"/>
      <c r="CA36" s="11"/>
      <c r="CB36" s="12"/>
      <c r="CC36" s="11"/>
      <c r="CD36" s="12"/>
      <c r="CE36" s="11"/>
      <c r="CF36" s="12"/>
      <c r="CG36" s="11"/>
      <c r="CH36" s="12"/>
      <c r="CI36" s="11"/>
      <c r="CJ36" s="12"/>
      <c r="CK36" s="11"/>
      <c r="CL36" s="12"/>
      <c r="CM36" s="11"/>
      <c r="CN36" s="12"/>
      <c r="CO36" s="11"/>
      <c r="CP36" s="12"/>
      <c r="CQ36" s="11">
        <v>4.9800000000000004</v>
      </c>
      <c r="CR36" s="12">
        <v>32.049999999999997</v>
      </c>
      <c r="CS36" s="11">
        <v>11.15</v>
      </c>
      <c r="CT36" s="12">
        <v>10.86</v>
      </c>
      <c r="CU36" s="11">
        <v>4.33</v>
      </c>
      <c r="CV36" s="12">
        <v>30.9</v>
      </c>
      <c r="CW36" s="11">
        <v>5.45</v>
      </c>
      <c r="CX36" s="12">
        <v>26.29</v>
      </c>
      <c r="CY36" s="11">
        <v>4.72</v>
      </c>
      <c r="CZ36" s="12">
        <v>28.45</v>
      </c>
      <c r="DA36" s="11">
        <v>4.3</v>
      </c>
      <c r="DB36" s="12">
        <v>29.56</v>
      </c>
      <c r="DC36" s="11">
        <v>0.14951456299999999</v>
      </c>
      <c r="DD36" s="12">
        <v>0.10563106799999999</v>
      </c>
      <c r="DE36" s="11">
        <v>6.2347187999999998E-2</v>
      </c>
      <c r="DF36" s="12">
        <v>0.15256723699999999</v>
      </c>
      <c r="DG36" s="11">
        <v>2.6666667000000002E-2</v>
      </c>
      <c r="DH36" s="12">
        <v>0.16213333299999999</v>
      </c>
      <c r="DI36" s="11"/>
      <c r="DJ36" s="12"/>
      <c r="DK36" s="11"/>
      <c r="DL36" s="12"/>
      <c r="DM36" s="11"/>
      <c r="DN36" s="12"/>
      <c r="DO36" s="11"/>
      <c r="DP36" s="12"/>
      <c r="DQ36" s="11"/>
      <c r="DR36" s="12"/>
      <c r="DS36" s="11"/>
      <c r="DT36" s="12"/>
      <c r="DU36" s="11"/>
      <c r="DV36" s="12"/>
      <c r="DW36" s="11"/>
      <c r="DX36" s="12"/>
      <c r="DY36" s="11"/>
      <c r="DZ36" s="12"/>
      <c r="EA36" s="11"/>
      <c r="EB36" s="12"/>
      <c r="EC36" s="11"/>
      <c r="ED36" s="12"/>
      <c r="EE36" s="11"/>
      <c r="EF36" s="12"/>
      <c r="EG36" s="11"/>
      <c r="EH36" s="12"/>
      <c r="EI36" s="11"/>
      <c r="EJ36" s="12"/>
      <c r="EK36" s="11"/>
      <c r="EL36" s="12"/>
      <c r="EM36" s="11"/>
      <c r="EN36" s="12"/>
      <c r="EO36" s="11"/>
      <c r="EP36" s="12"/>
    </row>
    <row r="37" spans="1:146" ht="15.75" x14ac:dyDescent="0.25">
      <c r="A37" s="85"/>
      <c r="B37" s="85"/>
      <c r="C37" s="11"/>
      <c r="D37" s="12"/>
      <c r="E37" s="11"/>
      <c r="F37" s="12"/>
      <c r="G37" s="11"/>
      <c r="H37" s="12"/>
      <c r="I37" s="11"/>
      <c r="J37" s="12"/>
      <c r="K37" s="11"/>
      <c r="L37" s="12"/>
      <c r="M37" s="11"/>
      <c r="N37" s="12"/>
      <c r="O37" s="11"/>
      <c r="P37" s="12"/>
      <c r="Q37" s="11"/>
      <c r="R37" s="12"/>
      <c r="S37" s="11"/>
      <c r="T37" s="12"/>
      <c r="U37" s="11"/>
      <c r="V37" s="12"/>
      <c r="W37" s="11">
        <v>68.11</v>
      </c>
      <c r="X37" s="12">
        <v>1.1200000000000001</v>
      </c>
      <c r="Y37" s="11">
        <v>70.430000000000007</v>
      </c>
      <c r="Z37" s="12">
        <v>1.01</v>
      </c>
      <c r="AA37" s="11"/>
      <c r="AB37" s="12"/>
      <c r="AC37" s="11">
        <v>78.16</v>
      </c>
      <c r="AD37" s="12">
        <v>1.2</v>
      </c>
      <c r="AE37" s="11">
        <v>76.239999999999995</v>
      </c>
      <c r="AF37" s="12">
        <v>1.49</v>
      </c>
      <c r="AG37" s="11">
        <v>68.349999999999994</v>
      </c>
      <c r="AH37" s="12">
        <v>2.56</v>
      </c>
      <c r="AI37" s="11">
        <v>66.040000000000006</v>
      </c>
      <c r="AJ37" s="12">
        <v>0.44</v>
      </c>
      <c r="AK37" s="11">
        <v>74.930000000000007</v>
      </c>
      <c r="AL37" s="12">
        <v>0.37</v>
      </c>
      <c r="AM37" s="11">
        <v>68.540000000000006</v>
      </c>
      <c r="AN37" s="12">
        <v>0.57999999999999996</v>
      </c>
      <c r="AO37" s="11"/>
      <c r="AP37" s="12"/>
      <c r="AQ37" s="11"/>
      <c r="AR37" s="12"/>
      <c r="AS37" s="11"/>
      <c r="AT37" s="12"/>
      <c r="AU37" s="11"/>
      <c r="AV37" s="12"/>
      <c r="AW37" s="11"/>
      <c r="AX37" s="12"/>
      <c r="AY37" s="11"/>
      <c r="AZ37" s="12"/>
      <c r="BA37" s="11"/>
      <c r="BB37" s="12"/>
      <c r="BC37" s="11"/>
      <c r="BD37" s="12"/>
      <c r="BE37" s="11"/>
      <c r="BF37" s="12"/>
      <c r="BG37" s="11"/>
      <c r="BH37" s="12"/>
      <c r="BI37" s="11"/>
      <c r="BJ37" s="12"/>
      <c r="BK37" s="11"/>
      <c r="BL37" s="12"/>
      <c r="BM37" s="11"/>
      <c r="BN37" s="12"/>
      <c r="BO37" s="11"/>
      <c r="BP37" s="12"/>
      <c r="BQ37" s="11"/>
      <c r="BR37" s="12"/>
      <c r="BS37" s="11"/>
      <c r="BT37" s="12"/>
      <c r="BU37" s="11"/>
      <c r="BV37" s="12"/>
      <c r="BW37" s="11"/>
      <c r="BX37" s="12"/>
      <c r="BY37" s="11"/>
      <c r="BZ37" s="12"/>
      <c r="CA37" s="11"/>
      <c r="CB37" s="12"/>
      <c r="CC37" s="11"/>
      <c r="CD37" s="12"/>
      <c r="CE37" s="11"/>
      <c r="CF37" s="12"/>
      <c r="CG37" s="11"/>
      <c r="CH37" s="12"/>
      <c r="CI37" s="11"/>
      <c r="CJ37" s="12"/>
      <c r="CK37" s="11"/>
      <c r="CL37" s="12"/>
      <c r="CM37" s="11"/>
      <c r="CN37" s="12"/>
      <c r="CO37" s="11"/>
      <c r="CP37" s="12"/>
      <c r="CQ37" s="11">
        <v>5.04</v>
      </c>
      <c r="CR37" s="12">
        <v>30.64</v>
      </c>
      <c r="CS37" s="11">
        <v>11.32</v>
      </c>
      <c r="CT37" s="12">
        <v>11.58</v>
      </c>
      <c r="CU37" s="11">
        <v>4.3899999999999997</v>
      </c>
      <c r="CV37" s="12">
        <v>31.34</v>
      </c>
      <c r="CW37" s="11">
        <v>5.48</v>
      </c>
      <c r="CX37" s="12">
        <v>24.47</v>
      </c>
      <c r="CY37" s="11">
        <v>4.79</v>
      </c>
      <c r="CZ37" s="12">
        <v>28.88</v>
      </c>
      <c r="DA37" s="11">
        <v>4.4000000000000004</v>
      </c>
      <c r="DB37" s="12">
        <v>27.91</v>
      </c>
      <c r="DC37" s="11">
        <v>0.146946565</v>
      </c>
      <c r="DD37" s="12">
        <v>0.106870229</v>
      </c>
      <c r="DE37" s="11">
        <v>5.3164557000000001E-2</v>
      </c>
      <c r="DF37" s="12">
        <v>0.157974684</v>
      </c>
      <c r="DG37" s="11">
        <v>2.1798365E-2</v>
      </c>
      <c r="DH37" s="12">
        <v>0.16566757500000001</v>
      </c>
      <c r="DI37" s="11"/>
      <c r="DJ37" s="12"/>
      <c r="DK37" s="11"/>
      <c r="DL37" s="12"/>
      <c r="DM37" s="11"/>
      <c r="DN37" s="12"/>
      <c r="DO37" s="11"/>
      <c r="DP37" s="12"/>
      <c r="DQ37" s="11"/>
      <c r="DR37" s="12"/>
      <c r="DS37" s="11"/>
      <c r="DT37" s="12"/>
      <c r="DU37" s="11"/>
      <c r="DV37" s="12"/>
      <c r="DW37" s="11"/>
      <c r="DX37" s="12"/>
      <c r="DY37" s="11"/>
      <c r="DZ37" s="12"/>
      <c r="EA37" s="11"/>
      <c r="EB37" s="12"/>
      <c r="EC37" s="11"/>
      <c r="ED37" s="12"/>
      <c r="EE37" s="11"/>
      <c r="EF37" s="12"/>
      <c r="EG37" s="11"/>
      <c r="EH37" s="12"/>
      <c r="EI37" s="11"/>
      <c r="EJ37" s="12"/>
      <c r="EK37" s="11"/>
      <c r="EL37" s="12"/>
      <c r="EM37" s="11"/>
      <c r="EN37" s="12"/>
      <c r="EO37" s="11"/>
      <c r="EP37" s="12"/>
    </row>
    <row r="38" spans="1:146" ht="15.75" x14ac:dyDescent="0.25">
      <c r="A38" s="85"/>
      <c r="B38" s="85"/>
      <c r="C38" s="11"/>
      <c r="D38" s="12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  <c r="Q38" s="11"/>
      <c r="R38" s="12"/>
      <c r="S38" s="11"/>
      <c r="T38" s="12"/>
      <c r="U38" s="11"/>
      <c r="V38" s="12"/>
      <c r="W38" s="11">
        <v>71.5</v>
      </c>
      <c r="X38" s="12">
        <v>0.69</v>
      </c>
      <c r="Y38" s="11">
        <v>75.62</v>
      </c>
      <c r="Z38" s="12">
        <v>0.61</v>
      </c>
      <c r="AA38" s="11"/>
      <c r="AB38" s="12"/>
      <c r="AC38" s="11">
        <v>88.92</v>
      </c>
      <c r="AD38" s="12">
        <v>0.71</v>
      </c>
      <c r="AE38" s="11">
        <v>81.540000000000006</v>
      </c>
      <c r="AF38" s="12">
        <v>1.22</v>
      </c>
      <c r="AG38" s="11">
        <v>71.510000000000005</v>
      </c>
      <c r="AH38" s="12">
        <v>2.25</v>
      </c>
      <c r="AI38" s="11">
        <v>72.2</v>
      </c>
      <c r="AJ38" s="12">
        <v>0.31</v>
      </c>
      <c r="AK38" s="11">
        <v>80.03</v>
      </c>
      <c r="AL38" s="12">
        <v>0.19</v>
      </c>
      <c r="AM38" s="11">
        <v>73</v>
      </c>
      <c r="AN38" s="12">
        <v>0.41</v>
      </c>
      <c r="AO38" s="11"/>
      <c r="AP38" s="12"/>
      <c r="AQ38" s="11"/>
      <c r="AR38" s="12"/>
      <c r="AS38" s="11"/>
      <c r="AT38" s="12"/>
      <c r="AU38" s="11"/>
      <c r="AV38" s="12"/>
      <c r="AW38" s="11"/>
      <c r="AX38" s="12"/>
      <c r="AY38" s="11"/>
      <c r="AZ38" s="12"/>
      <c r="BA38" s="11"/>
      <c r="BB38" s="12"/>
      <c r="BC38" s="11"/>
      <c r="BD38" s="12"/>
      <c r="BE38" s="11"/>
      <c r="BF38" s="12"/>
      <c r="BG38" s="11"/>
      <c r="BH38" s="12"/>
      <c r="BI38" s="11"/>
      <c r="BJ38" s="12"/>
      <c r="BK38" s="11"/>
      <c r="BL38" s="12"/>
      <c r="BM38" s="11"/>
      <c r="BN38" s="12"/>
      <c r="BO38" s="11"/>
      <c r="BP38" s="12"/>
      <c r="BQ38" s="11"/>
      <c r="BR38" s="12"/>
      <c r="BS38" s="11"/>
      <c r="BT38" s="12"/>
      <c r="BU38" s="11"/>
      <c r="BV38" s="12"/>
      <c r="BW38" s="11"/>
      <c r="BX38" s="12"/>
      <c r="BY38" s="11"/>
      <c r="BZ38" s="12"/>
      <c r="CA38" s="11"/>
      <c r="CB38" s="12"/>
      <c r="CC38" s="11"/>
      <c r="CD38" s="12"/>
      <c r="CE38" s="11"/>
      <c r="CF38" s="12"/>
      <c r="CG38" s="11"/>
      <c r="CH38" s="12"/>
      <c r="CI38" s="11"/>
      <c r="CJ38" s="12"/>
      <c r="CK38" s="11"/>
      <c r="CL38" s="12"/>
      <c r="CM38" s="11"/>
      <c r="CN38" s="12"/>
      <c r="CO38" s="11"/>
      <c r="CP38" s="12"/>
      <c r="CQ38" s="11">
        <v>5.14</v>
      </c>
      <c r="CR38" s="12">
        <v>31.19</v>
      </c>
      <c r="CS38" s="11">
        <v>11.4</v>
      </c>
      <c r="CT38" s="12">
        <v>10.36</v>
      </c>
      <c r="CU38" s="11">
        <v>4.4400000000000004</v>
      </c>
      <c r="CV38" s="12">
        <v>30.41</v>
      </c>
      <c r="CW38" s="11">
        <v>5.88</v>
      </c>
      <c r="CX38" s="12">
        <v>22.25</v>
      </c>
      <c r="CY38" s="11">
        <v>4.84</v>
      </c>
      <c r="CZ38" s="12">
        <v>27.75</v>
      </c>
      <c r="DA38" s="11">
        <v>4.42</v>
      </c>
      <c r="DB38" s="12">
        <v>27.41</v>
      </c>
      <c r="DC38" s="11">
        <v>0.144736842</v>
      </c>
      <c r="DD38" s="12">
        <v>0.107518797</v>
      </c>
      <c r="DE38" s="11">
        <v>4.8051947999999997E-2</v>
      </c>
      <c r="DF38" s="12">
        <v>0.16207792200000001</v>
      </c>
      <c r="DG38" s="11">
        <v>1.5406161999999999E-2</v>
      </c>
      <c r="DH38" s="12">
        <v>0.17030812300000001</v>
      </c>
      <c r="DI38" s="11"/>
      <c r="DJ38" s="12"/>
      <c r="DK38" s="11"/>
      <c r="DL38" s="12"/>
      <c r="DM38" s="11"/>
      <c r="DN38" s="12"/>
      <c r="DO38" s="11"/>
      <c r="DP38" s="12"/>
      <c r="DQ38" s="11"/>
      <c r="DR38" s="12"/>
      <c r="DS38" s="11"/>
      <c r="DT38" s="12"/>
      <c r="DU38" s="11"/>
      <c r="DV38" s="12"/>
      <c r="DW38" s="11"/>
      <c r="DX38" s="12"/>
      <c r="DY38" s="11"/>
      <c r="DZ38" s="12"/>
      <c r="EA38" s="11"/>
      <c r="EB38" s="12"/>
      <c r="EC38" s="11"/>
      <c r="ED38" s="12"/>
      <c r="EE38" s="11"/>
      <c r="EF38" s="12"/>
      <c r="EG38" s="11"/>
      <c r="EH38" s="12"/>
      <c r="EI38" s="11"/>
      <c r="EJ38" s="12"/>
      <c r="EK38" s="11"/>
      <c r="EL38" s="12"/>
      <c r="EM38" s="11"/>
      <c r="EN38" s="12"/>
      <c r="EO38" s="11"/>
      <c r="EP38" s="12"/>
    </row>
    <row r="39" spans="1:146" ht="15.75" x14ac:dyDescent="0.25">
      <c r="A39" s="85"/>
      <c r="B39" s="85"/>
      <c r="C39" s="11"/>
      <c r="D39" s="12"/>
      <c r="E39" s="11"/>
      <c r="F39" s="12"/>
      <c r="G39" s="11"/>
      <c r="H39" s="12"/>
      <c r="I39" s="11"/>
      <c r="J39" s="12"/>
      <c r="K39" s="11"/>
      <c r="L39" s="12"/>
      <c r="M39" s="11"/>
      <c r="N39" s="12"/>
      <c r="O39" s="11"/>
      <c r="P39" s="12"/>
      <c r="Q39" s="11"/>
      <c r="R39" s="12"/>
      <c r="S39" s="11"/>
      <c r="T39" s="12"/>
      <c r="U39" s="11"/>
      <c r="V39" s="12"/>
      <c r="W39" s="11">
        <v>77.05</v>
      </c>
      <c r="X39" s="12">
        <v>0.36</v>
      </c>
      <c r="Y39" s="11">
        <v>79.3</v>
      </c>
      <c r="Z39" s="12">
        <v>0.3</v>
      </c>
      <c r="AA39" s="11"/>
      <c r="AB39" s="12"/>
      <c r="AC39" s="11"/>
      <c r="AD39" s="12"/>
      <c r="AE39" s="11">
        <v>87.15</v>
      </c>
      <c r="AF39" s="12">
        <v>0.93</v>
      </c>
      <c r="AG39" s="11">
        <v>74.88</v>
      </c>
      <c r="AH39" s="12">
        <v>1.98</v>
      </c>
      <c r="AI39" s="11">
        <v>78.25</v>
      </c>
      <c r="AJ39" s="12">
        <v>0.36</v>
      </c>
      <c r="AK39" s="11"/>
      <c r="AL39" s="12"/>
      <c r="AM39" s="11">
        <v>75.31</v>
      </c>
      <c r="AN39" s="12">
        <v>0.36</v>
      </c>
      <c r="AO39" s="11"/>
      <c r="AP39" s="12"/>
      <c r="AQ39" s="11"/>
      <c r="AR39" s="12"/>
      <c r="AS39" s="11"/>
      <c r="AT39" s="12"/>
      <c r="AU39" s="11"/>
      <c r="AV39" s="12"/>
      <c r="AW39" s="11"/>
      <c r="AX39" s="12"/>
      <c r="AY39" s="11"/>
      <c r="AZ39" s="12"/>
      <c r="BA39" s="11"/>
      <c r="BB39" s="12"/>
      <c r="BC39" s="11"/>
      <c r="BD39" s="12"/>
      <c r="BE39" s="11"/>
      <c r="BF39" s="12"/>
      <c r="BG39" s="11"/>
      <c r="BH39" s="12"/>
      <c r="BI39" s="11"/>
      <c r="BJ39" s="12"/>
      <c r="BK39" s="11"/>
      <c r="BL39" s="12"/>
      <c r="BM39" s="11"/>
      <c r="BN39" s="12"/>
      <c r="BO39" s="11"/>
      <c r="BP39" s="12"/>
      <c r="BQ39" s="11"/>
      <c r="BR39" s="12"/>
      <c r="BS39" s="11"/>
      <c r="BT39" s="12"/>
      <c r="BU39" s="11"/>
      <c r="BV39" s="12"/>
      <c r="BW39" s="11"/>
      <c r="BX39" s="12"/>
      <c r="BY39" s="11"/>
      <c r="BZ39" s="12"/>
      <c r="CA39" s="11"/>
      <c r="CB39" s="12"/>
      <c r="CC39" s="11"/>
      <c r="CD39" s="12"/>
      <c r="CE39" s="11"/>
      <c r="CF39" s="12"/>
      <c r="CG39" s="11"/>
      <c r="CH39" s="12"/>
      <c r="CI39" s="11"/>
      <c r="CJ39" s="12"/>
      <c r="CK39" s="11"/>
      <c r="CL39" s="12"/>
      <c r="CM39" s="11"/>
      <c r="CN39" s="12"/>
      <c r="CO39" s="11"/>
      <c r="CP39" s="12"/>
      <c r="CQ39" s="11">
        <v>5.26</v>
      </c>
      <c r="CR39" s="12">
        <v>29.85</v>
      </c>
      <c r="CS39" s="11">
        <v>11.51</v>
      </c>
      <c r="CT39" s="12">
        <v>11.21</v>
      </c>
      <c r="CU39" s="11">
        <v>4.4800000000000004</v>
      </c>
      <c r="CV39" s="12">
        <v>30.71</v>
      </c>
      <c r="CW39" s="11">
        <v>6.09</v>
      </c>
      <c r="CX39" s="12">
        <v>21.64</v>
      </c>
      <c r="CY39" s="11">
        <v>4.92</v>
      </c>
      <c r="CZ39" s="12">
        <v>28.23</v>
      </c>
      <c r="DA39" s="11">
        <v>4.43</v>
      </c>
      <c r="DB39" s="12">
        <v>28.11</v>
      </c>
      <c r="DC39" s="11">
        <v>0.141284404</v>
      </c>
      <c r="DD39" s="12">
        <v>0.11009174300000001</v>
      </c>
      <c r="DE39" s="11">
        <v>4.2666666999999998E-2</v>
      </c>
      <c r="DF39" s="12">
        <v>0.16639999999999999</v>
      </c>
      <c r="DG39" s="11">
        <v>1.1627907E-2</v>
      </c>
      <c r="DH39" s="12">
        <v>0.176744186</v>
      </c>
      <c r="DI39" s="11"/>
      <c r="DJ39" s="12"/>
      <c r="DK39" s="11"/>
      <c r="DL39" s="12"/>
      <c r="DM39" s="11"/>
      <c r="DN39" s="12"/>
      <c r="DO39" s="11"/>
      <c r="DP39" s="12"/>
      <c r="DQ39" s="11"/>
      <c r="DR39" s="12"/>
      <c r="DS39" s="11"/>
      <c r="DT39" s="12"/>
      <c r="DU39" s="11"/>
      <c r="DV39" s="12"/>
      <c r="DW39" s="11"/>
      <c r="DX39" s="12"/>
      <c r="DY39" s="11"/>
      <c r="DZ39" s="12"/>
      <c r="EA39" s="11"/>
      <c r="EB39" s="12"/>
      <c r="EC39" s="11"/>
      <c r="ED39" s="12"/>
      <c r="EE39" s="11"/>
      <c r="EF39" s="12"/>
      <c r="EG39" s="11"/>
      <c r="EH39" s="12"/>
      <c r="EI39" s="11"/>
      <c r="EJ39" s="12"/>
      <c r="EK39" s="11"/>
      <c r="EL39" s="12"/>
      <c r="EM39" s="11"/>
      <c r="EN39" s="12"/>
      <c r="EO39" s="11"/>
      <c r="EP39" s="12"/>
    </row>
    <row r="40" spans="1:146" ht="15.75" x14ac:dyDescent="0.25">
      <c r="A40" s="85"/>
      <c r="B40" s="85"/>
      <c r="C40" s="11"/>
      <c r="D40" s="12"/>
      <c r="E40" s="11"/>
      <c r="F40" s="12"/>
      <c r="G40" s="11"/>
      <c r="H40" s="12"/>
      <c r="I40" s="11"/>
      <c r="J40" s="12"/>
      <c r="K40" s="11"/>
      <c r="L40" s="12"/>
      <c r="M40" s="11"/>
      <c r="N40" s="12"/>
      <c r="O40" s="11"/>
      <c r="P40" s="12"/>
      <c r="Q40" s="11"/>
      <c r="R40" s="12"/>
      <c r="S40" s="11"/>
      <c r="T40" s="12"/>
      <c r="U40" s="11"/>
      <c r="V40" s="12"/>
      <c r="W40" s="11"/>
      <c r="X40" s="12"/>
      <c r="Y40" s="11"/>
      <c r="Z40" s="12"/>
      <c r="AA40" s="11"/>
      <c r="AB40" s="12"/>
      <c r="AC40" s="11"/>
      <c r="AD40" s="12"/>
      <c r="AE40" s="11"/>
      <c r="AF40" s="12"/>
      <c r="AG40" s="11"/>
      <c r="AH40" s="12"/>
      <c r="AI40" s="11"/>
      <c r="AJ40" s="12"/>
      <c r="AK40" s="11"/>
      <c r="AL40" s="12"/>
      <c r="AM40" s="11"/>
      <c r="AN40" s="12"/>
      <c r="AO40" s="11"/>
      <c r="AP40" s="12"/>
      <c r="AQ40" s="11"/>
      <c r="AR40" s="12"/>
      <c r="AS40" s="11"/>
      <c r="AT40" s="12"/>
      <c r="AU40" s="11"/>
      <c r="AV40" s="12"/>
      <c r="AW40" s="11"/>
      <c r="AX40" s="12"/>
      <c r="AY40" s="11"/>
      <c r="AZ40" s="12"/>
      <c r="BA40" s="11"/>
      <c r="BB40" s="12"/>
      <c r="BC40" s="11"/>
      <c r="BD40" s="12"/>
      <c r="BE40" s="11"/>
      <c r="BF40" s="12"/>
      <c r="BG40" s="11"/>
      <c r="BH40" s="12"/>
      <c r="BI40" s="11"/>
      <c r="BJ40" s="12"/>
      <c r="BK40" s="11"/>
      <c r="BL40" s="12"/>
      <c r="BM40" s="11"/>
      <c r="BN40" s="12"/>
      <c r="BO40" s="11"/>
      <c r="BP40" s="12"/>
      <c r="BQ40" s="11"/>
      <c r="BR40" s="12"/>
      <c r="BS40" s="11"/>
      <c r="BT40" s="12"/>
      <c r="BU40" s="11"/>
      <c r="BV40" s="12"/>
      <c r="BW40" s="11"/>
      <c r="BX40" s="12"/>
      <c r="BY40" s="11"/>
      <c r="BZ40" s="12"/>
      <c r="CA40" s="11"/>
      <c r="CB40" s="12"/>
      <c r="CC40" s="11"/>
      <c r="CD40" s="12"/>
      <c r="CE40" s="11"/>
      <c r="CF40" s="12"/>
      <c r="CG40" s="11"/>
      <c r="CH40" s="12"/>
      <c r="CI40" s="11"/>
      <c r="CJ40" s="12"/>
      <c r="CK40" s="11"/>
      <c r="CL40" s="12"/>
      <c r="CM40" s="11"/>
      <c r="CN40" s="12"/>
      <c r="CO40" s="11"/>
      <c r="CP40" s="12"/>
      <c r="CQ40" s="11">
        <v>5.33</v>
      </c>
      <c r="CR40" s="12">
        <v>30.28</v>
      </c>
      <c r="CS40" s="11">
        <v>11.64</v>
      </c>
      <c r="CT40" s="12">
        <v>9.86</v>
      </c>
      <c r="CU40" s="11">
        <v>4.55</v>
      </c>
      <c r="CV40" s="12">
        <v>29.93</v>
      </c>
      <c r="CW40" s="11">
        <v>6.12</v>
      </c>
      <c r="CX40" s="12">
        <v>23.16</v>
      </c>
      <c r="CY40" s="11">
        <v>4.96</v>
      </c>
      <c r="CZ40" s="12">
        <v>27.15</v>
      </c>
      <c r="DA40" s="11">
        <v>4.49</v>
      </c>
      <c r="DB40" s="12">
        <v>27.82</v>
      </c>
      <c r="DC40" s="11">
        <v>0.139492754</v>
      </c>
      <c r="DD40" s="12">
        <v>0.110869565</v>
      </c>
      <c r="DE40" s="11">
        <v>3.5230352E-2</v>
      </c>
      <c r="DF40" s="12">
        <v>0.169105691</v>
      </c>
      <c r="DG40" s="11"/>
      <c r="DH40" s="12"/>
      <c r="DI40" s="11"/>
      <c r="DJ40" s="12"/>
      <c r="DK40" s="11"/>
      <c r="DL40" s="12"/>
      <c r="DM40" s="11"/>
      <c r="DN40" s="12"/>
      <c r="DO40" s="11"/>
      <c r="DP40" s="12"/>
      <c r="DQ40" s="11"/>
      <c r="DR40" s="12"/>
      <c r="DS40" s="11"/>
      <c r="DT40" s="12"/>
      <c r="DU40" s="11"/>
      <c r="DV40" s="12"/>
      <c r="DW40" s="11"/>
      <c r="DX40" s="12"/>
      <c r="DY40" s="11"/>
      <c r="DZ40" s="12"/>
      <c r="EA40" s="11"/>
      <c r="EB40" s="12"/>
      <c r="EC40" s="11"/>
      <c r="ED40" s="12"/>
      <c r="EE40" s="11"/>
      <c r="EF40" s="12"/>
      <c r="EG40" s="11"/>
      <c r="EH40" s="12"/>
      <c r="EI40" s="11"/>
      <c r="EJ40" s="12"/>
      <c r="EK40" s="11"/>
      <c r="EL40" s="12"/>
      <c r="EM40" s="11"/>
      <c r="EN40" s="12"/>
      <c r="EO40" s="11"/>
      <c r="EP40" s="12"/>
    </row>
    <row r="41" spans="1:146" ht="15.75" x14ac:dyDescent="0.25">
      <c r="A41" s="85"/>
      <c r="B41" s="85"/>
      <c r="C41" s="11"/>
      <c r="D41" s="12"/>
      <c r="E41" s="11"/>
      <c r="F41" s="12"/>
      <c r="G41" s="11"/>
      <c r="H41" s="12"/>
      <c r="I41" s="11"/>
      <c r="J41" s="12"/>
      <c r="K41" s="11"/>
      <c r="L41" s="12"/>
      <c r="M41" s="11"/>
      <c r="N41" s="12"/>
      <c r="O41" s="11"/>
      <c r="P41" s="12"/>
      <c r="Q41" s="11"/>
      <c r="R41" s="12"/>
      <c r="S41" s="11"/>
      <c r="T41" s="12"/>
      <c r="U41" s="11"/>
      <c r="V41" s="12"/>
      <c r="W41" s="11"/>
      <c r="X41" s="12"/>
      <c r="Y41" s="11"/>
      <c r="Z41" s="12"/>
      <c r="AA41" s="11"/>
      <c r="AB41" s="12"/>
      <c r="AC41" s="11"/>
      <c r="AD41" s="12"/>
      <c r="AE41" s="11"/>
      <c r="AF41" s="12"/>
      <c r="AG41" s="11"/>
      <c r="AH41" s="12"/>
      <c r="AI41" s="11"/>
      <c r="AJ41" s="12"/>
      <c r="AK41" s="11"/>
      <c r="AL41" s="12"/>
      <c r="AM41" s="11"/>
      <c r="AN41" s="12"/>
      <c r="AO41" s="11"/>
      <c r="AP41" s="12"/>
      <c r="AQ41" s="11"/>
      <c r="AR41" s="12"/>
      <c r="AS41" s="11"/>
      <c r="AT41" s="12"/>
      <c r="AU41" s="11"/>
      <c r="AV41" s="12"/>
      <c r="AW41" s="11"/>
      <c r="AX41" s="12"/>
      <c r="AY41" s="11"/>
      <c r="AZ41" s="12"/>
      <c r="BA41" s="11"/>
      <c r="BB41" s="12"/>
      <c r="BC41" s="11"/>
      <c r="BD41" s="12"/>
      <c r="BE41" s="11"/>
      <c r="BF41" s="12"/>
      <c r="BG41" s="11"/>
      <c r="BH41" s="12"/>
      <c r="BI41" s="11"/>
      <c r="BJ41" s="12"/>
      <c r="BK41" s="11"/>
      <c r="BL41" s="12"/>
      <c r="BM41" s="11"/>
      <c r="BN41" s="12"/>
      <c r="BO41" s="11"/>
      <c r="BP41" s="12"/>
      <c r="BQ41" s="11"/>
      <c r="BR41" s="12"/>
      <c r="BS41" s="11"/>
      <c r="BT41" s="12"/>
      <c r="BU41" s="11"/>
      <c r="BV41" s="12"/>
      <c r="BW41" s="11"/>
      <c r="BX41" s="12"/>
      <c r="BY41" s="11"/>
      <c r="BZ41" s="12"/>
      <c r="CA41" s="11"/>
      <c r="CB41" s="12"/>
      <c r="CC41" s="11"/>
      <c r="CD41" s="12"/>
      <c r="CE41" s="11"/>
      <c r="CF41" s="12"/>
      <c r="CG41" s="11"/>
      <c r="CH41" s="12"/>
      <c r="CI41" s="11"/>
      <c r="CJ41" s="12"/>
      <c r="CK41" s="11"/>
      <c r="CL41" s="12"/>
      <c r="CM41" s="11"/>
      <c r="CN41" s="12"/>
      <c r="CO41" s="11"/>
      <c r="CP41" s="12"/>
      <c r="CQ41" s="11">
        <v>5.42</v>
      </c>
      <c r="CR41" s="12">
        <v>29.14</v>
      </c>
      <c r="CS41" s="11">
        <v>11.68</v>
      </c>
      <c r="CT41" s="12">
        <v>10.62</v>
      </c>
      <c r="CU41" s="11">
        <v>4.55</v>
      </c>
      <c r="CV41" s="12">
        <v>29.93</v>
      </c>
      <c r="CW41" s="11">
        <v>6.2</v>
      </c>
      <c r="CX41" s="12">
        <v>22</v>
      </c>
      <c r="CY41" s="11">
        <v>5.03</v>
      </c>
      <c r="CZ41" s="12">
        <v>27.53</v>
      </c>
      <c r="DA41" s="11">
        <v>4.54</v>
      </c>
      <c r="DB41" s="12">
        <v>27.07</v>
      </c>
      <c r="DC41" s="11">
        <v>0.13725490200000001</v>
      </c>
      <c r="DD41" s="12">
        <v>0.11194295899999999</v>
      </c>
      <c r="DE41" s="11">
        <v>1.4619883E-2</v>
      </c>
      <c r="DF41" s="12">
        <v>0.18245613999999999</v>
      </c>
      <c r="DG41" s="11"/>
      <c r="DH41" s="12"/>
      <c r="DI41" s="11"/>
      <c r="DJ41" s="12"/>
      <c r="DK41" s="11"/>
      <c r="DL41" s="12"/>
      <c r="DM41" s="11"/>
      <c r="DN41" s="12"/>
      <c r="DO41" s="11"/>
      <c r="DP41" s="12"/>
      <c r="DQ41" s="11"/>
      <c r="DR41" s="12"/>
      <c r="DS41" s="11"/>
      <c r="DT41" s="12"/>
      <c r="DU41" s="11"/>
      <c r="DV41" s="12"/>
      <c r="DW41" s="11"/>
      <c r="DX41" s="12"/>
      <c r="DY41" s="11"/>
      <c r="DZ41" s="12"/>
      <c r="EA41" s="11"/>
      <c r="EB41" s="12"/>
      <c r="EC41" s="11"/>
      <c r="ED41" s="12"/>
      <c r="EE41" s="11"/>
      <c r="EF41" s="12"/>
      <c r="EG41" s="11"/>
      <c r="EH41" s="12"/>
      <c r="EI41" s="11"/>
      <c r="EJ41" s="12"/>
      <c r="EK41" s="11"/>
      <c r="EL41" s="12"/>
      <c r="EM41" s="11"/>
      <c r="EN41" s="12"/>
      <c r="EO41" s="11"/>
      <c r="EP41" s="12"/>
    </row>
    <row r="42" spans="1:146" ht="15.75" x14ac:dyDescent="0.25">
      <c r="A42" s="85"/>
      <c r="B42" s="85"/>
      <c r="C42" s="11"/>
      <c r="D42" s="12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  <c r="Q42" s="11"/>
      <c r="R42" s="12"/>
      <c r="S42" s="11"/>
      <c r="T42" s="12"/>
      <c r="U42" s="11"/>
      <c r="V42" s="12"/>
      <c r="W42" s="11"/>
      <c r="X42" s="12"/>
      <c r="Y42" s="11"/>
      <c r="Z42" s="12"/>
      <c r="AA42" s="11"/>
      <c r="AB42" s="12"/>
      <c r="AC42" s="11"/>
      <c r="AD42" s="12"/>
      <c r="AE42" s="11"/>
      <c r="AF42" s="12"/>
      <c r="AG42" s="11"/>
      <c r="AH42" s="12"/>
      <c r="AI42" s="11"/>
      <c r="AJ42" s="12"/>
      <c r="AK42" s="11"/>
      <c r="AL42" s="12"/>
      <c r="AM42" s="11"/>
      <c r="AN42" s="12"/>
      <c r="AO42" s="11"/>
      <c r="AP42" s="12"/>
      <c r="AQ42" s="11"/>
      <c r="AR42" s="12"/>
      <c r="AS42" s="11"/>
      <c r="AT42" s="12"/>
      <c r="AU42" s="11"/>
      <c r="AV42" s="12"/>
      <c r="AW42" s="11"/>
      <c r="AX42" s="12"/>
      <c r="AY42" s="11"/>
      <c r="AZ42" s="12"/>
      <c r="BA42" s="11"/>
      <c r="BB42" s="12"/>
      <c r="BC42" s="11"/>
      <c r="BD42" s="12"/>
      <c r="BE42" s="11"/>
      <c r="BF42" s="12"/>
      <c r="BG42" s="11"/>
      <c r="BH42" s="12"/>
      <c r="BI42" s="11"/>
      <c r="BJ42" s="12"/>
      <c r="BK42" s="11"/>
      <c r="BL42" s="12"/>
      <c r="BM42" s="11"/>
      <c r="BN42" s="12"/>
      <c r="BO42" s="11"/>
      <c r="BP42" s="12"/>
      <c r="BQ42" s="11"/>
      <c r="BR42" s="12"/>
      <c r="BS42" s="11"/>
      <c r="BT42" s="12"/>
      <c r="BU42" s="11"/>
      <c r="BV42" s="12"/>
      <c r="BW42" s="11"/>
      <c r="BX42" s="12"/>
      <c r="BY42" s="11"/>
      <c r="BZ42" s="12"/>
      <c r="CA42" s="11"/>
      <c r="CB42" s="12"/>
      <c r="CC42" s="11"/>
      <c r="CD42" s="12"/>
      <c r="CE42" s="11"/>
      <c r="CF42" s="12"/>
      <c r="CG42" s="11"/>
      <c r="CH42" s="12"/>
      <c r="CI42" s="11"/>
      <c r="CJ42" s="12"/>
      <c r="CK42" s="11"/>
      <c r="CL42" s="12"/>
      <c r="CM42" s="11"/>
      <c r="CN42" s="12"/>
      <c r="CO42" s="11"/>
      <c r="CP42" s="12"/>
      <c r="CQ42" s="11">
        <v>5.49</v>
      </c>
      <c r="CR42" s="12">
        <v>29.56</v>
      </c>
      <c r="CS42" s="11">
        <v>11.78</v>
      </c>
      <c r="CT42" s="12">
        <v>9.3800000000000008</v>
      </c>
      <c r="CU42" s="11">
        <v>4.5999999999999996</v>
      </c>
      <c r="CV42" s="12">
        <v>30.22</v>
      </c>
      <c r="CW42" s="11">
        <v>6.24</v>
      </c>
      <c r="CX42" s="12">
        <v>21.13</v>
      </c>
      <c r="CY42" s="11">
        <v>5.08</v>
      </c>
      <c r="CZ42" s="12">
        <v>26.61</v>
      </c>
      <c r="DA42" s="11">
        <v>4.5599999999999996</v>
      </c>
      <c r="DB42" s="12">
        <v>26.65</v>
      </c>
      <c r="DC42" s="11">
        <v>0.13508771899999999</v>
      </c>
      <c r="DD42" s="12">
        <v>0.11298245599999999</v>
      </c>
      <c r="DE42" s="11"/>
      <c r="DF42" s="12"/>
      <c r="DG42" s="11"/>
      <c r="DH42" s="12"/>
      <c r="DI42" s="11"/>
      <c r="DJ42" s="12"/>
      <c r="DK42" s="11"/>
      <c r="DL42" s="12"/>
      <c r="DM42" s="11"/>
      <c r="DN42" s="12"/>
      <c r="DO42" s="11"/>
      <c r="DP42" s="12"/>
      <c r="DQ42" s="11"/>
      <c r="DR42" s="12"/>
      <c r="DS42" s="11"/>
      <c r="DT42" s="12"/>
      <c r="DU42" s="11"/>
      <c r="DV42" s="12"/>
      <c r="DW42" s="11"/>
      <c r="DX42" s="12"/>
      <c r="DY42" s="11"/>
      <c r="DZ42" s="12"/>
      <c r="EA42" s="11"/>
      <c r="EB42" s="12"/>
      <c r="EC42" s="11"/>
      <c r="ED42" s="12"/>
      <c r="EE42" s="11"/>
      <c r="EF42" s="12"/>
      <c r="EG42" s="11"/>
      <c r="EH42" s="12"/>
      <c r="EI42" s="11"/>
      <c r="EJ42" s="12"/>
      <c r="EK42" s="11"/>
      <c r="EL42" s="12"/>
      <c r="EM42" s="11"/>
      <c r="EN42" s="12"/>
      <c r="EO42" s="11"/>
      <c r="EP42" s="12"/>
    </row>
    <row r="43" spans="1:146" ht="15.75" x14ac:dyDescent="0.25">
      <c r="A43" s="85"/>
      <c r="B43" s="85"/>
      <c r="C43" s="11"/>
      <c r="D43" s="12"/>
      <c r="E43" s="11"/>
      <c r="F43" s="12"/>
      <c r="G43" s="11"/>
      <c r="H43" s="12"/>
      <c r="I43" s="11"/>
      <c r="J43" s="12"/>
      <c r="K43" s="11"/>
      <c r="L43" s="12"/>
      <c r="M43" s="11"/>
      <c r="N43" s="12"/>
      <c r="O43" s="11"/>
      <c r="P43" s="12"/>
      <c r="Q43" s="11"/>
      <c r="R43" s="12"/>
      <c r="S43" s="11"/>
      <c r="T43" s="12"/>
      <c r="U43" s="11"/>
      <c r="V43" s="12"/>
      <c r="W43" s="11"/>
      <c r="X43" s="12"/>
      <c r="Y43" s="11"/>
      <c r="Z43" s="12"/>
      <c r="AA43" s="11"/>
      <c r="AB43" s="12"/>
      <c r="AC43" s="11"/>
      <c r="AD43" s="12"/>
      <c r="AE43" s="11"/>
      <c r="AF43" s="12"/>
      <c r="AG43" s="11"/>
      <c r="AH43" s="12"/>
      <c r="AI43" s="11"/>
      <c r="AJ43" s="12"/>
      <c r="AK43" s="11"/>
      <c r="AL43" s="12"/>
      <c r="AM43" s="11"/>
      <c r="AN43" s="12"/>
      <c r="AO43" s="11"/>
      <c r="AP43" s="12"/>
      <c r="AQ43" s="11"/>
      <c r="AR43" s="12"/>
      <c r="AS43" s="11"/>
      <c r="AT43" s="12"/>
      <c r="AU43" s="11"/>
      <c r="AV43" s="12"/>
      <c r="AW43" s="11"/>
      <c r="AX43" s="12"/>
      <c r="AY43" s="11"/>
      <c r="AZ43" s="12"/>
      <c r="BA43" s="11"/>
      <c r="BB43" s="12"/>
      <c r="BC43" s="11"/>
      <c r="BD43" s="12"/>
      <c r="BE43" s="11"/>
      <c r="BF43" s="12"/>
      <c r="BG43" s="11"/>
      <c r="BH43" s="12"/>
      <c r="BI43" s="11"/>
      <c r="BJ43" s="12"/>
      <c r="BK43" s="11"/>
      <c r="BL43" s="12"/>
      <c r="BM43" s="11"/>
      <c r="BN43" s="12"/>
      <c r="BO43" s="11"/>
      <c r="BP43" s="12"/>
      <c r="BQ43" s="11"/>
      <c r="BR43" s="12"/>
      <c r="BS43" s="11"/>
      <c r="BT43" s="12"/>
      <c r="BU43" s="11"/>
      <c r="BV43" s="12"/>
      <c r="BW43" s="11"/>
      <c r="BX43" s="12"/>
      <c r="BY43" s="11"/>
      <c r="BZ43" s="12"/>
      <c r="CA43" s="11"/>
      <c r="CB43" s="12"/>
      <c r="CC43" s="11"/>
      <c r="CD43" s="12"/>
      <c r="CE43" s="11"/>
      <c r="CF43" s="12"/>
      <c r="CG43" s="11"/>
      <c r="CH43" s="12"/>
      <c r="CI43" s="11"/>
      <c r="CJ43" s="12"/>
      <c r="CK43" s="11"/>
      <c r="CL43" s="12"/>
      <c r="CM43" s="11"/>
      <c r="CN43" s="12"/>
      <c r="CO43" s="11"/>
      <c r="CP43" s="12"/>
      <c r="CQ43" s="11">
        <v>5.61</v>
      </c>
      <c r="CR43" s="12">
        <v>28.58</v>
      </c>
      <c r="CS43" s="11">
        <v>11.94</v>
      </c>
      <c r="CT43" s="12">
        <v>10.11</v>
      </c>
      <c r="CU43" s="11">
        <v>4.66</v>
      </c>
      <c r="CV43" s="12">
        <v>29.3</v>
      </c>
      <c r="CW43" s="11">
        <v>6.34</v>
      </c>
      <c r="CX43" s="12">
        <v>21.45</v>
      </c>
      <c r="CY43" s="11">
        <v>5.15</v>
      </c>
      <c r="CZ43" s="12">
        <v>26.95</v>
      </c>
      <c r="DA43" s="11">
        <v>4.57</v>
      </c>
      <c r="DB43" s="12">
        <v>27.27</v>
      </c>
      <c r="DC43" s="11">
        <v>0.13321799300000001</v>
      </c>
      <c r="DD43" s="12">
        <v>0.11349481</v>
      </c>
      <c r="DE43" s="11"/>
      <c r="DF43" s="12"/>
      <c r="DG43" s="11"/>
      <c r="DH43" s="12"/>
      <c r="DI43" s="11"/>
      <c r="DJ43" s="12"/>
      <c r="DK43" s="11"/>
      <c r="DL43" s="12"/>
      <c r="DM43" s="11"/>
      <c r="DN43" s="12"/>
      <c r="DO43" s="11"/>
      <c r="DP43" s="12"/>
      <c r="DQ43" s="11"/>
      <c r="DR43" s="12"/>
      <c r="DS43" s="11"/>
      <c r="DT43" s="12"/>
      <c r="DU43" s="11"/>
      <c r="DV43" s="12"/>
      <c r="DW43" s="11"/>
      <c r="DX43" s="12"/>
      <c r="DY43" s="11"/>
      <c r="DZ43" s="12"/>
      <c r="EA43" s="11"/>
      <c r="EB43" s="12"/>
      <c r="EC43" s="11"/>
      <c r="ED43" s="12"/>
      <c r="EE43" s="11"/>
      <c r="EF43" s="12"/>
      <c r="EG43" s="11"/>
      <c r="EH43" s="12"/>
      <c r="EI43" s="11"/>
      <c r="EJ43" s="12"/>
      <c r="EK43" s="11"/>
      <c r="EL43" s="12"/>
      <c r="EM43" s="11"/>
      <c r="EN43" s="12"/>
      <c r="EO43" s="11"/>
      <c r="EP43" s="12"/>
    </row>
    <row r="44" spans="1:146" ht="15.75" x14ac:dyDescent="0.25">
      <c r="A44" s="85"/>
      <c r="B44" s="85"/>
      <c r="C44" s="11"/>
      <c r="D44" s="12"/>
      <c r="E44" s="11"/>
      <c r="F44" s="12"/>
      <c r="G44" s="11"/>
      <c r="H44" s="12"/>
      <c r="I44" s="11"/>
      <c r="J44" s="12"/>
      <c r="K44" s="11"/>
      <c r="L44" s="12"/>
      <c r="M44" s="11"/>
      <c r="N44" s="12"/>
      <c r="O44" s="11"/>
      <c r="P44" s="12"/>
      <c r="Q44" s="11"/>
      <c r="R44" s="12"/>
      <c r="S44" s="11"/>
      <c r="T44" s="12"/>
      <c r="U44" s="11"/>
      <c r="V44" s="12"/>
      <c r="W44" s="11"/>
      <c r="X44" s="12"/>
      <c r="Y44" s="11"/>
      <c r="Z44" s="12"/>
      <c r="AA44" s="11"/>
      <c r="AB44" s="12"/>
      <c r="AC44" s="11"/>
      <c r="AD44" s="12"/>
      <c r="AE44" s="11"/>
      <c r="AF44" s="12"/>
      <c r="AG44" s="11"/>
      <c r="AH44" s="12"/>
      <c r="AI44" s="11"/>
      <c r="AJ44" s="12"/>
      <c r="AK44" s="11"/>
      <c r="AL44" s="12"/>
      <c r="AM44" s="11"/>
      <c r="AN44" s="12"/>
      <c r="AO44" s="11"/>
      <c r="AP44" s="12"/>
      <c r="AQ44" s="11"/>
      <c r="AR44" s="12"/>
      <c r="AS44" s="11"/>
      <c r="AT44" s="12"/>
      <c r="AU44" s="11"/>
      <c r="AV44" s="12"/>
      <c r="AW44" s="11"/>
      <c r="AX44" s="12"/>
      <c r="AY44" s="11"/>
      <c r="AZ44" s="12"/>
      <c r="BA44" s="11"/>
      <c r="BB44" s="12"/>
      <c r="BC44" s="11"/>
      <c r="BD44" s="12"/>
      <c r="BE44" s="11"/>
      <c r="BF44" s="12"/>
      <c r="BG44" s="11"/>
      <c r="BH44" s="12"/>
      <c r="BI44" s="11"/>
      <c r="BJ44" s="12"/>
      <c r="BK44" s="11"/>
      <c r="BL44" s="12"/>
      <c r="BM44" s="11"/>
      <c r="BN44" s="12"/>
      <c r="BO44" s="11"/>
      <c r="BP44" s="12"/>
      <c r="BQ44" s="11"/>
      <c r="BR44" s="12"/>
      <c r="BS44" s="11"/>
      <c r="BT44" s="12"/>
      <c r="BU44" s="11"/>
      <c r="BV44" s="12"/>
      <c r="BW44" s="11"/>
      <c r="BX44" s="12"/>
      <c r="BY44" s="11"/>
      <c r="BZ44" s="12"/>
      <c r="CA44" s="11"/>
      <c r="CB44" s="12"/>
      <c r="CC44" s="11"/>
      <c r="CD44" s="12"/>
      <c r="CE44" s="11"/>
      <c r="CF44" s="12"/>
      <c r="CG44" s="11"/>
      <c r="CH44" s="12"/>
      <c r="CI44" s="11"/>
      <c r="CJ44" s="12"/>
      <c r="CK44" s="11"/>
      <c r="CL44" s="12"/>
      <c r="CM44" s="11"/>
      <c r="CN44" s="12"/>
      <c r="CO44" s="11"/>
      <c r="CP44" s="12"/>
      <c r="CQ44" s="11">
        <v>5.66</v>
      </c>
      <c r="CR44" s="12">
        <v>28.85</v>
      </c>
      <c r="CS44" s="11">
        <v>12.12</v>
      </c>
      <c r="CT44" s="12">
        <v>9.65</v>
      </c>
      <c r="CU44" s="11">
        <v>4.72</v>
      </c>
      <c r="CV44" s="12">
        <v>29.72</v>
      </c>
      <c r="CW44" s="11">
        <v>6.38</v>
      </c>
      <c r="CX44" s="12">
        <v>20.48</v>
      </c>
      <c r="CY44" s="11">
        <v>5.22</v>
      </c>
      <c r="CZ44" s="12">
        <v>26.04</v>
      </c>
      <c r="DA44" s="11">
        <v>4.62</v>
      </c>
      <c r="DB44" s="12">
        <v>27</v>
      </c>
      <c r="DC44" s="11">
        <v>0.12626262599999999</v>
      </c>
      <c r="DD44" s="12">
        <v>0.125252525</v>
      </c>
      <c r="DE44" s="11"/>
      <c r="DF44" s="12"/>
      <c r="DG44" s="11"/>
      <c r="DH44" s="12"/>
      <c r="DI44" s="11"/>
      <c r="DJ44" s="12"/>
      <c r="DK44" s="11"/>
      <c r="DL44" s="12"/>
      <c r="DM44" s="11"/>
      <c r="DN44" s="12"/>
      <c r="DO44" s="11"/>
      <c r="DP44" s="12"/>
      <c r="DQ44" s="11"/>
      <c r="DR44" s="12"/>
      <c r="DS44" s="11"/>
      <c r="DT44" s="12"/>
      <c r="DU44" s="11"/>
      <c r="DV44" s="12"/>
      <c r="DW44" s="11"/>
      <c r="DX44" s="12"/>
      <c r="DY44" s="11"/>
      <c r="DZ44" s="12"/>
      <c r="EA44" s="11"/>
      <c r="EB44" s="12"/>
      <c r="EC44" s="11"/>
      <c r="ED44" s="12"/>
      <c r="EE44" s="11"/>
      <c r="EF44" s="12"/>
      <c r="EG44" s="11"/>
      <c r="EH44" s="12"/>
      <c r="EI44" s="11"/>
      <c r="EJ44" s="12"/>
      <c r="EK44" s="11"/>
      <c r="EL44" s="12"/>
      <c r="EM44" s="11"/>
      <c r="EN44" s="12"/>
      <c r="EO44" s="11"/>
      <c r="EP44" s="12"/>
    </row>
    <row r="45" spans="1:146" ht="15.75" x14ac:dyDescent="0.25">
      <c r="A45" s="85"/>
      <c r="B45" s="85"/>
      <c r="C45" s="11"/>
      <c r="D45" s="12"/>
      <c r="E45" s="11"/>
      <c r="F45" s="12"/>
      <c r="G45" s="11"/>
      <c r="H45" s="12"/>
      <c r="I45" s="11"/>
      <c r="J45" s="12"/>
      <c r="K45" s="11"/>
      <c r="L45" s="12"/>
      <c r="M45" s="11"/>
      <c r="N45" s="12"/>
      <c r="O45" s="11"/>
      <c r="P45" s="12"/>
      <c r="Q45" s="11"/>
      <c r="R45" s="12"/>
      <c r="S45" s="11"/>
      <c r="T45" s="12"/>
      <c r="U45" s="11"/>
      <c r="V45" s="12"/>
      <c r="W45" s="11"/>
      <c r="X45" s="12"/>
      <c r="Y45" s="11"/>
      <c r="Z45" s="12"/>
      <c r="AA45" s="11"/>
      <c r="AB45" s="12"/>
      <c r="AC45" s="11"/>
      <c r="AD45" s="12"/>
      <c r="AE45" s="11"/>
      <c r="AF45" s="12"/>
      <c r="AG45" s="11"/>
      <c r="AH45" s="12"/>
      <c r="AI45" s="11"/>
      <c r="AJ45" s="12"/>
      <c r="AK45" s="11"/>
      <c r="AL45" s="12"/>
      <c r="AM45" s="11"/>
      <c r="AN45" s="12"/>
      <c r="AO45" s="11"/>
      <c r="AP45" s="12"/>
      <c r="AQ45" s="11"/>
      <c r="AR45" s="12"/>
      <c r="AS45" s="11"/>
      <c r="AT45" s="12"/>
      <c r="AU45" s="11"/>
      <c r="AV45" s="12"/>
      <c r="AW45" s="11"/>
      <c r="AX45" s="12"/>
      <c r="AY45" s="11"/>
      <c r="AZ45" s="12"/>
      <c r="BA45" s="11"/>
      <c r="BB45" s="12"/>
      <c r="BC45" s="11"/>
      <c r="BD45" s="12"/>
      <c r="BE45" s="11"/>
      <c r="BF45" s="12"/>
      <c r="BG45" s="11"/>
      <c r="BH45" s="12"/>
      <c r="BI45" s="11"/>
      <c r="BJ45" s="12"/>
      <c r="BK45" s="11"/>
      <c r="BL45" s="12"/>
      <c r="BM45" s="11"/>
      <c r="BN45" s="12"/>
      <c r="BO45" s="11"/>
      <c r="BP45" s="12"/>
      <c r="BQ45" s="11"/>
      <c r="BR45" s="12"/>
      <c r="BS45" s="11"/>
      <c r="BT45" s="12"/>
      <c r="BU45" s="11"/>
      <c r="BV45" s="12"/>
      <c r="BW45" s="11"/>
      <c r="BX45" s="12"/>
      <c r="BY45" s="11"/>
      <c r="BZ45" s="12"/>
      <c r="CA45" s="11"/>
      <c r="CB45" s="12"/>
      <c r="CC45" s="11"/>
      <c r="CD45" s="12"/>
      <c r="CE45" s="11"/>
      <c r="CF45" s="12"/>
      <c r="CG45" s="11"/>
      <c r="CH45" s="12"/>
      <c r="CI45" s="11"/>
      <c r="CJ45" s="12"/>
      <c r="CK45" s="11"/>
      <c r="CL45" s="12"/>
      <c r="CM45" s="11"/>
      <c r="CN45" s="12"/>
      <c r="CO45" s="11"/>
      <c r="CP45" s="12"/>
      <c r="CQ45" s="11">
        <v>5.73</v>
      </c>
      <c r="CR45" s="12">
        <v>27.81</v>
      </c>
      <c r="CS45" s="11">
        <v>12.32</v>
      </c>
      <c r="CT45" s="12">
        <v>9.16</v>
      </c>
      <c r="CU45" s="11">
        <v>4.76</v>
      </c>
      <c r="CV45" s="12">
        <v>28.74</v>
      </c>
      <c r="CW45" s="11">
        <v>6.5</v>
      </c>
      <c r="CX45" s="12">
        <v>19.66</v>
      </c>
      <c r="CY45" s="11">
        <v>5.29</v>
      </c>
      <c r="CZ45" s="12">
        <v>26.39</v>
      </c>
      <c r="DA45" s="11">
        <v>4.68</v>
      </c>
      <c r="DB45" s="12">
        <v>26.28</v>
      </c>
      <c r="DC45" s="11">
        <v>0.118200837</v>
      </c>
      <c r="DD45" s="12">
        <v>0.12970711300000001</v>
      </c>
      <c r="DE45" s="11"/>
      <c r="DF45" s="12"/>
      <c r="DG45" s="11"/>
      <c r="DH45" s="12"/>
      <c r="DI45" s="11"/>
      <c r="DJ45" s="12"/>
      <c r="DK45" s="11"/>
      <c r="DL45" s="12"/>
      <c r="DM45" s="11"/>
      <c r="DN45" s="12"/>
      <c r="DO45" s="11"/>
      <c r="DP45" s="12"/>
      <c r="DQ45" s="11"/>
      <c r="DR45" s="12"/>
      <c r="DS45" s="11"/>
      <c r="DT45" s="12"/>
      <c r="DU45" s="11"/>
      <c r="DV45" s="12"/>
      <c r="DW45" s="11"/>
      <c r="DX45" s="12"/>
      <c r="DY45" s="11"/>
      <c r="DZ45" s="12"/>
      <c r="EA45" s="11"/>
      <c r="EB45" s="12"/>
      <c r="EC45" s="11"/>
      <c r="ED45" s="12"/>
      <c r="EE45" s="11"/>
      <c r="EF45" s="12"/>
      <c r="EG45" s="11"/>
      <c r="EH45" s="12"/>
      <c r="EI45" s="11"/>
      <c r="EJ45" s="12"/>
      <c r="EK45" s="11"/>
      <c r="EL45" s="12"/>
      <c r="EM45" s="11"/>
      <c r="EN45" s="12"/>
      <c r="EO45" s="11"/>
      <c r="EP45" s="12"/>
    </row>
    <row r="46" spans="1:146" ht="15.75" x14ac:dyDescent="0.25">
      <c r="A46" s="85"/>
      <c r="B46" s="85"/>
      <c r="C46" s="11"/>
      <c r="D46" s="12"/>
      <c r="E46" s="11"/>
      <c r="F46" s="12"/>
      <c r="G46" s="11"/>
      <c r="H46" s="12"/>
      <c r="I46" s="11"/>
      <c r="J46" s="12"/>
      <c r="K46" s="11"/>
      <c r="L46" s="12"/>
      <c r="M46" s="11"/>
      <c r="N46" s="12"/>
      <c r="O46" s="11"/>
      <c r="P46" s="12"/>
      <c r="Q46" s="11"/>
      <c r="R46" s="12"/>
      <c r="S46" s="11"/>
      <c r="T46" s="12"/>
      <c r="U46" s="11"/>
      <c r="V46" s="12"/>
      <c r="W46" s="11"/>
      <c r="X46" s="12"/>
      <c r="Y46" s="11"/>
      <c r="Z46" s="12"/>
      <c r="AA46" s="11"/>
      <c r="AB46" s="12"/>
      <c r="AC46" s="11"/>
      <c r="AD46" s="12"/>
      <c r="AE46" s="11"/>
      <c r="AF46" s="12"/>
      <c r="AG46" s="11"/>
      <c r="AH46" s="12"/>
      <c r="AI46" s="11"/>
      <c r="AJ46" s="12"/>
      <c r="AK46" s="11"/>
      <c r="AL46" s="12"/>
      <c r="AM46" s="11"/>
      <c r="AN46" s="12"/>
      <c r="AO46" s="11"/>
      <c r="AP46" s="12"/>
      <c r="AQ46" s="11"/>
      <c r="AR46" s="12"/>
      <c r="AS46" s="11"/>
      <c r="AT46" s="12"/>
      <c r="AU46" s="11"/>
      <c r="AV46" s="12"/>
      <c r="AW46" s="11"/>
      <c r="AX46" s="12"/>
      <c r="AY46" s="11"/>
      <c r="AZ46" s="12"/>
      <c r="BA46" s="11"/>
      <c r="BB46" s="12"/>
      <c r="BC46" s="11"/>
      <c r="BD46" s="12"/>
      <c r="BE46" s="11"/>
      <c r="BF46" s="12"/>
      <c r="BG46" s="11"/>
      <c r="BH46" s="12"/>
      <c r="BI46" s="11"/>
      <c r="BJ46" s="12"/>
      <c r="BK46" s="11"/>
      <c r="BL46" s="12"/>
      <c r="BM46" s="11"/>
      <c r="BN46" s="12"/>
      <c r="BO46" s="11"/>
      <c r="BP46" s="12"/>
      <c r="BQ46" s="11"/>
      <c r="BR46" s="12"/>
      <c r="BS46" s="11"/>
      <c r="BT46" s="12"/>
      <c r="BU46" s="11"/>
      <c r="BV46" s="12"/>
      <c r="BW46" s="11"/>
      <c r="BX46" s="12"/>
      <c r="BY46" s="11"/>
      <c r="BZ46" s="12"/>
      <c r="CA46" s="11"/>
      <c r="CB46" s="12"/>
      <c r="CC46" s="11"/>
      <c r="CD46" s="12"/>
      <c r="CE46" s="11"/>
      <c r="CF46" s="12"/>
      <c r="CG46" s="11"/>
      <c r="CH46" s="12"/>
      <c r="CI46" s="11"/>
      <c r="CJ46" s="12"/>
      <c r="CK46" s="11"/>
      <c r="CL46" s="12"/>
      <c r="CM46" s="11"/>
      <c r="CN46" s="12"/>
      <c r="CO46" s="11"/>
      <c r="CP46" s="12"/>
      <c r="CQ46" s="11">
        <v>5.84</v>
      </c>
      <c r="CR46" s="12">
        <v>28.31</v>
      </c>
      <c r="CS46" s="11">
        <v>12.43</v>
      </c>
      <c r="CT46" s="12">
        <v>7.99</v>
      </c>
      <c r="CU46" s="11">
        <v>4.82</v>
      </c>
      <c r="CV46" s="12">
        <v>29.11</v>
      </c>
      <c r="CW46" s="11">
        <v>6.52</v>
      </c>
      <c r="CX46" s="12">
        <v>20.93</v>
      </c>
      <c r="CY46" s="11">
        <v>5.35</v>
      </c>
      <c r="CZ46" s="12">
        <v>25.51</v>
      </c>
      <c r="DA46" s="11">
        <v>4.72</v>
      </c>
      <c r="DB46" s="12">
        <v>25.87</v>
      </c>
      <c r="DC46" s="11">
        <v>0.10954446900000001</v>
      </c>
      <c r="DD46" s="12">
        <v>0.13449023900000001</v>
      </c>
      <c r="DE46" s="11"/>
      <c r="DF46" s="12"/>
      <c r="DG46" s="11"/>
      <c r="DH46" s="12"/>
      <c r="DI46" s="11"/>
      <c r="DJ46" s="12"/>
      <c r="DK46" s="11"/>
      <c r="DL46" s="12"/>
      <c r="DM46" s="11"/>
      <c r="DN46" s="12"/>
      <c r="DO46" s="11"/>
      <c r="DP46" s="12"/>
      <c r="DQ46" s="11"/>
      <c r="DR46" s="12"/>
      <c r="DS46" s="11"/>
      <c r="DT46" s="12"/>
      <c r="DU46" s="11"/>
      <c r="DV46" s="12"/>
      <c r="DW46" s="11"/>
      <c r="DX46" s="12"/>
      <c r="DY46" s="11"/>
      <c r="DZ46" s="12"/>
      <c r="EA46" s="11"/>
      <c r="EB46" s="12"/>
      <c r="EC46" s="11"/>
      <c r="ED46" s="12"/>
      <c r="EE46" s="11"/>
      <c r="EF46" s="12"/>
      <c r="EG46" s="11"/>
      <c r="EH46" s="12"/>
      <c r="EI46" s="11"/>
      <c r="EJ46" s="12"/>
      <c r="EK46" s="11"/>
      <c r="EL46" s="12"/>
      <c r="EM46" s="11"/>
      <c r="EN46" s="12"/>
      <c r="EO46" s="11"/>
      <c r="EP46" s="12"/>
    </row>
    <row r="47" spans="1:146" ht="15.75" x14ac:dyDescent="0.25">
      <c r="A47" s="85"/>
      <c r="B47" s="85"/>
      <c r="C47" s="11"/>
      <c r="D47" s="12"/>
      <c r="E47" s="11"/>
      <c r="F47" s="12"/>
      <c r="G47" s="11"/>
      <c r="H47" s="12"/>
      <c r="I47" s="11"/>
      <c r="J47" s="12"/>
      <c r="K47" s="11"/>
      <c r="L47" s="12"/>
      <c r="M47" s="11"/>
      <c r="N47" s="12"/>
      <c r="O47" s="11"/>
      <c r="P47" s="12"/>
      <c r="Q47" s="11"/>
      <c r="R47" s="12"/>
      <c r="S47" s="11"/>
      <c r="T47" s="12"/>
      <c r="U47" s="11"/>
      <c r="V47" s="12"/>
      <c r="W47" s="11"/>
      <c r="X47" s="12"/>
      <c r="Y47" s="11"/>
      <c r="Z47" s="12"/>
      <c r="AA47" s="11"/>
      <c r="AB47" s="12"/>
      <c r="AC47" s="11"/>
      <c r="AD47" s="12"/>
      <c r="AE47" s="11"/>
      <c r="AF47" s="12"/>
      <c r="AG47" s="11"/>
      <c r="AH47" s="12"/>
      <c r="AI47" s="11"/>
      <c r="AJ47" s="12"/>
      <c r="AK47" s="11"/>
      <c r="AL47" s="12"/>
      <c r="AM47" s="11"/>
      <c r="AN47" s="12"/>
      <c r="AO47" s="11"/>
      <c r="AP47" s="12"/>
      <c r="AQ47" s="11"/>
      <c r="AR47" s="12"/>
      <c r="AS47" s="11"/>
      <c r="AT47" s="12"/>
      <c r="AU47" s="11"/>
      <c r="AV47" s="12"/>
      <c r="AW47" s="11"/>
      <c r="AX47" s="12"/>
      <c r="AY47" s="11"/>
      <c r="AZ47" s="12"/>
      <c r="BA47" s="11"/>
      <c r="BB47" s="12"/>
      <c r="BC47" s="11"/>
      <c r="BD47" s="12"/>
      <c r="BE47" s="11"/>
      <c r="BF47" s="12"/>
      <c r="BG47" s="11"/>
      <c r="BH47" s="12"/>
      <c r="BI47" s="11"/>
      <c r="BJ47" s="12"/>
      <c r="BK47" s="11"/>
      <c r="BL47" s="12"/>
      <c r="BM47" s="11"/>
      <c r="BN47" s="12"/>
      <c r="BO47" s="11"/>
      <c r="BP47" s="12"/>
      <c r="BQ47" s="11"/>
      <c r="BR47" s="12"/>
      <c r="BS47" s="11"/>
      <c r="BT47" s="12"/>
      <c r="BU47" s="11"/>
      <c r="BV47" s="12"/>
      <c r="BW47" s="11"/>
      <c r="BX47" s="12"/>
      <c r="BY47" s="11"/>
      <c r="BZ47" s="12"/>
      <c r="CA47" s="11"/>
      <c r="CB47" s="12"/>
      <c r="CC47" s="11"/>
      <c r="CD47" s="12"/>
      <c r="CE47" s="11"/>
      <c r="CF47" s="12"/>
      <c r="CG47" s="11"/>
      <c r="CH47" s="12"/>
      <c r="CI47" s="11"/>
      <c r="CJ47" s="12"/>
      <c r="CK47" s="11"/>
      <c r="CL47" s="12"/>
      <c r="CM47" s="11"/>
      <c r="CN47" s="12"/>
      <c r="CO47" s="11"/>
      <c r="CP47" s="12"/>
      <c r="CQ47" s="11">
        <v>6.05</v>
      </c>
      <c r="CR47" s="12">
        <v>27.19</v>
      </c>
      <c r="CS47" s="11">
        <v>12.53</v>
      </c>
      <c r="CT47" s="12">
        <v>8.1300000000000008</v>
      </c>
      <c r="CU47" s="11">
        <v>4.88</v>
      </c>
      <c r="CV47" s="12">
        <v>28.28</v>
      </c>
      <c r="CW47" s="11">
        <v>6.56</v>
      </c>
      <c r="CX47" s="12">
        <v>14.06</v>
      </c>
      <c r="CY47" s="11">
        <v>5.4</v>
      </c>
      <c r="CZ47" s="12">
        <v>25</v>
      </c>
      <c r="DA47" s="11">
        <v>4.72</v>
      </c>
      <c r="DB47" s="12">
        <v>26.51</v>
      </c>
      <c r="DC47" s="11">
        <v>9.6590909000000003E-2</v>
      </c>
      <c r="DD47" s="12">
        <v>0.14090909099999999</v>
      </c>
      <c r="DE47" s="11"/>
      <c r="DF47" s="12"/>
      <c r="DG47" s="11"/>
      <c r="DH47" s="12"/>
      <c r="DI47" s="11"/>
      <c r="DJ47" s="12"/>
      <c r="DK47" s="11"/>
      <c r="DL47" s="12"/>
      <c r="DM47" s="11"/>
      <c r="DN47" s="12"/>
      <c r="DO47" s="11"/>
      <c r="DP47" s="12"/>
      <c r="DQ47" s="11"/>
      <c r="DR47" s="12"/>
      <c r="DS47" s="11"/>
      <c r="DT47" s="12"/>
      <c r="DU47" s="11"/>
      <c r="DV47" s="12"/>
      <c r="DW47" s="11"/>
      <c r="DX47" s="12"/>
      <c r="DY47" s="11"/>
      <c r="DZ47" s="12"/>
      <c r="EA47" s="11"/>
      <c r="EB47" s="12"/>
      <c r="EC47" s="11"/>
      <c r="ED47" s="12"/>
      <c r="EE47" s="11"/>
      <c r="EF47" s="12"/>
      <c r="EG47" s="11"/>
      <c r="EH47" s="12"/>
      <c r="EI47" s="11"/>
      <c r="EJ47" s="12"/>
      <c r="EK47" s="11"/>
      <c r="EL47" s="12"/>
      <c r="EM47" s="11"/>
      <c r="EN47" s="12"/>
      <c r="EO47" s="11"/>
      <c r="EP47" s="12"/>
    </row>
    <row r="48" spans="1:146" ht="15.75" x14ac:dyDescent="0.25">
      <c r="A48" s="85"/>
      <c r="B48" s="85"/>
      <c r="C48" s="11"/>
      <c r="D48" s="12"/>
      <c r="E48" s="11"/>
      <c r="F48" s="12"/>
      <c r="G48" s="11"/>
      <c r="H48" s="12"/>
      <c r="I48" s="11"/>
      <c r="J48" s="12"/>
      <c r="K48" s="11"/>
      <c r="L48" s="12"/>
      <c r="M48" s="11"/>
      <c r="N48" s="12"/>
      <c r="O48" s="11"/>
      <c r="P48" s="12"/>
      <c r="Q48" s="11"/>
      <c r="R48" s="12"/>
      <c r="S48" s="11"/>
      <c r="T48" s="12"/>
      <c r="U48" s="11"/>
      <c r="V48" s="12"/>
      <c r="W48" s="11"/>
      <c r="X48" s="12"/>
      <c r="Y48" s="11"/>
      <c r="Z48" s="12"/>
      <c r="AA48" s="11"/>
      <c r="AB48" s="12"/>
      <c r="AC48" s="11"/>
      <c r="AD48" s="12"/>
      <c r="AE48" s="11"/>
      <c r="AF48" s="12"/>
      <c r="AG48" s="11"/>
      <c r="AH48" s="12"/>
      <c r="AI48" s="11"/>
      <c r="AJ48" s="12"/>
      <c r="AK48" s="11"/>
      <c r="AL48" s="12"/>
      <c r="AM48" s="11"/>
      <c r="AN48" s="12"/>
      <c r="AO48" s="11"/>
      <c r="AP48" s="12"/>
      <c r="AQ48" s="11"/>
      <c r="AR48" s="12"/>
      <c r="AS48" s="11"/>
      <c r="AT48" s="12"/>
      <c r="AU48" s="11"/>
      <c r="AV48" s="12"/>
      <c r="AW48" s="11"/>
      <c r="AX48" s="12"/>
      <c r="AY48" s="11"/>
      <c r="AZ48" s="12"/>
      <c r="BA48" s="11"/>
      <c r="BB48" s="12"/>
      <c r="BC48" s="11"/>
      <c r="BD48" s="12"/>
      <c r="BE48" s="11"/>
      <c r="BF48" s="12"/>
      <c r="BG48" s="11"/>
      <c r="BH48" s="12"/>
      <c r="BI48" s="11"/>
      <c r="BJ48" s="12"/>
      <c r="BK48" s="11"/>
      <c r="BL48" s="12"/>
      <c r="BM48" s="11"/>
      <c r="BN48" s="12"/>
      <c r="BO48" s="11"/>
      <c r="BP48" s="12"/>
      <c r="BQ48" s="11"/>
      <c r="BR48" s="12"/>
      <c r="BS48" s="11"/>
      <c r="BT48" s="12"/>
      <c r="BU48" s="11"/>
      <c r="BV48" s="12"/>
      <c r="BW48" s="11"/>
      <c r="BX48" s="12"/>
      <c r="BY48" s="11"/>
      <c r="BZ48" s="12"/>
      <c r="CA48" s="11"/>
      <c r="CB48" s="12"/>
      <c r="CC48" s="11"/>
      <c r="CD48" s="12"/>
      <c r="CE48" s="11"/>
      <c r="CF48" s="12"/>
      <c r="CG48" s="11"/>
      <c r="CH48" s="12"/>
      <c r="CI48" s="11"/>
      <c r="CJ48" s="12"/>
      <c r="CK48" s="11"/>
      <c r="CL48" s="12"/>
      <c r="CM48" s="11"/>
      <c r="CN48" s="12"/>
      <c r="CO48" s="11"/>
      <c r="CP48" s="12"/>
      <c r="CQ48" s="11">
        <v>6.09</v>
      </c>
      <c r="CR48" s="12">
        <v>27.39</v>
      </c>
      <c r="CS48" s="11">
        <v>12.6</v>
      </c>
      <c r="CT48" s="12">
        <v>8.1</v>
      </c>
      <c r="CU48" s="11">
        <v>4.93</v>
      </c>
      <c r="CV48" s="12">
        <v>28.55</v>
      </c>
      <c r="CW48" s="11">
        <v>6.7</v>
      </c>
      <c r="CX48" s="12">
        <v>20.25</v>
      </c>
      <c r="CY48" s="11">
        <v>5.41</v>
      </c>
      <c r="CZ48" s="12">
        <v>25.83</v>
      </c>
      <c r="DA48" s="11">
        <v>4.78</v>
      </c>
      <c r="DB48" s="12">
        <v>26.19</v>
      </c>
      <c r="DC48" s="11">
        <v>8.5106382999999994E-2</v>
      </c>
      <c r="DD48" s="12">
        <v>0.14657210400000001</v>
      </c>
      <c r="DE48" s="11"/>
      <c r="DF48" s="12"/>
      <c r="DG48" s="11"/>
      <c r="DH48" s="12"/>
      <c r="DI48" s="11"/>
      <c r="DJ48" s="12"/>
      <c r="DK48" s="11"/>
      <c r="DL48" s="12"/>
      <c r="DM48" s="11"/>
      <c r="DN48" s="12"/>
      <c r="DO48" s="11"/>
      <c r="DP48" s="12"/>
      <c r="DQ48" s="11"/>
      <c r="DR48" s="12"/>
      <c r="DS48" s="11"/>
      <c r="DT48" s="12"/>
      <c r="DU48" s="11"/>
      <c r="DV48" s="12"/>
      <c r="DW48" s="11"/>
      <c r="DX48" s="12"/>
      <c r="DY48" s="11"/>
      <c r="DZ48" s="12"/>
      <c r="EA48" s="11"/>
      <c r="EB48" s="12"/>
      <c r="EC48" s="11"/>
      <c r="ED48" s="12"/>
      <c r="EE48" s="11"/>
      <c r="EF48" s="12"/>
      <c r="EG48" s="11"/>
      <c r="EH48" s="12"/>
      <c r="EI48" s="11"/>
      <c r="EJ48" s="12"/>
      <c r="EK48" s="11"/>
      <c r="EL48" s="12"/>
      <c r="EM48" s="11"/>
      <c r="EN48" s="12"/>
      <c r="EO48" s="11"/>
      <c r="EP48" s="12"/>
    </row>
    <row r="49" spans="1:146" ht="15.75" x14ac:dyDescent="0.25">
      <c r="A49" s="85"/>
      <c r="B49" s="85"/>
      <c r="C49" s="11"/>
      <c r="D49" s="12"/>
      <c r="E49" s="11"/>
      <c r="F49" s="12"/>
      <c r="G49" s="11"/>
      <c r="H49" s="12"/>
      <c r="I49" s="11"/>
      <c r="J49" s="12"/>
      <c r="K49" s="11"/>
      <c r="L49" s="12"/>
      <c r="M49" s="11"/>
      <c r="N49" s="12"/>
      <c r="O49" s="11"/>
      <c r="P49" s="12"/>
      <c r="Q49" s="11"/>
      <c r="R49" s="12"/>
      <c r="S49" s="11"/>
      <c r="T49" s="12"/>
      <c r="U49" s="11"/>
      <c r="V49" s="12"/>
      <c r="W49" s="11"/>
      <c r="X49" s="12"/>
      <c r="Y49" s="11"/>
      <c r="Z49" s="12"/>
      <c r="AA49" s="11"/>
      <c r="AB49" s="12"/>
      <c r="AC49" s="11"/>
      <c r="AD49" s="12"/>
      <c r="AE49" s="11"/>
      <c r="AF49" s="12"/>
      <c r="AG49" s="11"/>
      <c r="AH49" s="12"/>
      <c r="AI49" s="11"/>
      <c r="AJ49" s="12"/>
      <c r="AK49" s="11"/>
      <c r="AL49" s="12"/>
      <c r="AM49" s="11"/>
      <c r="AN49" s="12"/>
      <c r="AO49" s="11"/>
      <c r="AP49" s="12"/>
      <c r="AQ49" s="11"/>
      <c r="AR49" s="12"/>
      <c r="AS49" s="11"/>
      <c r="AT49" s="12"/>
      <c r="AU49" s="11"/>
      <c r="AV49" s="12"/>
      <c r="AW49" s="11"/>
      <c r="AX49" s="12"/>
      <c r="AY49" s="11"/>
      <c r="AZ49" s="12"/>
      <c r="BA49" s="11"/>
      <c r="BB49" s="12"/>
      <c r="BC49" s="11"/>
      <c r="BD49" s="12"/>
      <c r="BE49" s="11"/>
      <c r="BF49" s="12"/>
      <c r="BG49" s="11"/>
      <c r="BH49" s="12"/>
      <c r="BI49" s="11"/>
      <c r="BJ49" s="12"/>
      <c r="BK49" s="11"/>
      <c r="BL49" s="12"/>
      <c r="BM49" s="11"/>
      <c r="BN49" s="12"/>
      <c r="BO49" s="11"/>
      <c r="BP49" s="12"/>
      <c r="BQ49" s="11"/>
      <c r="BR49" s="12"/>
      <c r="BS49" s="11"/>
      <c r="BT49" s="12"/>
      <c r="BU49" s="11"/>
      <c r="BV49" s="12"/>
      <c r="BW49" s="11"/>
      <c r="BX49" s="12"/>
      <c r="BY49" s="11"/>
      <c r="BZ49" s="12"/>
      <c r="CA49" s="11"/>
      <c r="CB49" s="12"/>
      <c r="CC49" s="11"/>
      <c r="CD49" s="12"/>
      <c r="CE49" s="11"/>
      <c r="CF49" s="12"/>
      <c r="CG49" s="11"/>
      <c r="CH49" s="12"/>
      <c r="CI49" s="11"/>
      <c r="CJ49" s="12"/>
      <c r="CK49" s="11"/>
      <c r="CL49" s="12"/>
      <c r="CM49" s="11"/>
      <c r="CN49" s="12"/>
      <c r="CO49" s="11"/>
      <c r="CP49" s="12"/>
      <c r="CQ49" s="11">
        <v>6.37</v>
      </c>
      <c r="CR49" s="12">
        <v>25.74</v>
      </c>
      <c r="CS49" s="11">
        <v>12.64</v>
      </c>
      <c r="CT49" s="12">
        <v>8.1999999999999993</v>
      </c>
      <c r="CU49" s="11">
        <v>4.99</v>
      </c>
      <c r="CV49" s="12">
        <v>27.83</v>
      </c>
      <c r="CW49" s="11">
        <v>6.72</v>
      </c>
      <c r="CX49" s="12">
        <v>18.95</v>
      </c>
      <c r="CY49" s="11">
        <v>5.48</v>
      </c>
      <c r="CZ49" s="12">
        <v>25.37</v>
      </c>
      <c r="DA49" s="11">
        <v>4.84</v>
      </c>
      <c r="DB49" s="12">
        <v>25.46</v>
      </c>
      <c r="DC49" s="11">
        <v>7.3891626000000002E-2</v>
      </c>
      <c r="DD49" s="12">
        <v>0.15270935999999999</v>
      </c>
      <c r="DE49" s="11"/>
      <c r="DF49" s="12"/>
      <c r="DG49" s="11"/>
      <c r="DH49" s="12"/>
      <c r="DI49" s="11"/>
      <c r="DJ49" s="12"/>
      <c r="DK49" s="11"/>
      <c r="DL49" s="12"/>
      <c r="DM49" s="11"/>
      <c r="DN49" s="12"/>
      <c r="DO49" s="11"/>
      <c r="DP49" s="12"/>
      <c r="DQ49" s="11"/>
      <c r="DR49" s="12"/>
      <c r="DS49" s="11"/>
      <c r="DT49" s="12"/>
      <c r="DU49" s="11"/>
      <c r="DV49" s="12"/>
      <c r="DW49" s="11"/>
      <c r="DX49" s="12"/>
      <c r="DY49" s="11"/>
      <c r="DZ49" s="12"/>
      <c r="EA49" s="11"/>
      <c r="EB49" s="12"/>
      <c r="EC49" s="11"/>
      <c r="ED49" s="12"/>
      <c r="EE49" s="11"/>
      <c r="EF49" s="12"/>
      <c r="EG49" s="11"/>
      <c r="EH49" s="12"/>
      <c r="EI49" s="11"/>
      <c r="EJ49" s="12"/>
      <c r="EK49" s="11"/>
      <c r="EL49" s="12"/>
      <c r="EM49" s="11"/>
      <c r="EN49" s="12"/>
      <c r="EO49" s="11"/>
      <c r="EP49" s="12"/>
    </row>
    <row r="50" spans="1:146" ht="15.75" x14ac:dyDescent="0.25">
      <c r="A50" s="85"/>
      <c r="B50" s="85"/>
      <c r="C50" s="11"/>
      <c r="D50" s="12"/>
      <c r="E50" s="11"/>
      <c r="F50" s="12"/>
      <c r="G50" s="11"/>
      <c r="H50" s="12"/>
      <c r="I50" s="11"/>
      <c r="J50" s="12"/>
      <c r="K50" s="11"/>
      <c r="L50" s="12"/>
      <c r="M50" s="11"/>
      <c r="N50" s="12"/>
      <c r="O50" s="11"/>
      <c r="P50" s="12"/>
      <c r="Q50" s="11"/>
      <c r="R50" s="12"/>
      <c r="S50" s="11"/>
      <c r="T50" s="12"/>
      <c r="U50" s="11"/>
      <c r="V50" s="12"/>
      <c r="W50" s="11"/>
      <c r="X50" s="12"/>
      <c r="Y50" s="11"/>
      <c r="Z50" s="12"/>
      <c r="AA50" s="11"/>
      <c r="AB50" s="12"/>
      <c r="AC50" s="11"/>
      <c r="AD50" s="12"/>
      <c r="AE50" s="11"/>
      <c r="AF50" s="12"/>
      <c r="AG50" s="11"/>
      <c r="AH50" s="12"/>
      <c r="AI50" s="11"/>
      <c r="AJ50" s="12"/>
      <c r="AK50" s="11"/>
      <c r="AL50" s="12"/>
      <c r="AM50" s="11"/>
      <c r="AN50" s="12"/>
      <c r="AO50" s="11"/>
      <c r="AP50" s="12"/>
      <c r="AQ50" s="11"/>
      <c r="AR50" s="12"/>
      <c r="AS50" s="11"/>
      <c r="AT50" s="12"/>
      <c r="AU50" s="11"/>
      <c r="AV50" s="12"/>
      <c r="AW50" s="11"/>
      <c r="AX50" s="12"/>
      <c r="AY50" s="11"/>
      <c r="AZ50" s="12"/>
      <c r="BA50" s="11"/>
      <c r="BB50" s="12"/>
      <c r="BC50" s="11"/>
      <c r="BD50" s="12"/>
      <c r="BE50" s="11"/>
      <c r="BF50" s="12"/>
      <c r="BG50" s="11"/>
      <c r="BH50" s="12"/>
      <c r="BI50" s="11"/>
      <c r="BJ50" s="12"/>
      <c r="BK50" s="11"/>
      <c r="BL50" s="12"/>
      <c r="BM50" s="11"/>
      <c r="BN50" s="12"/>
      <c r="BO50" s="11"/>
      <c r="BP50" s="12"/>
      <c r="BQ50" s="11"/>
      <c r="BR50" s="12"/>
      <c r="BS50" s="11"/>
      <c r="BT50" s="12"/>
      <c r="BU50" s="11"/>
      <c r="BV50" s="12"/>
      <c r="BW50" s="11"/>
      <c r="BX50" s="12"/>
      <c r="BY50" s="11"/>
      <c r="BZ50" s="12"/>
      <c r="CA50" s="11"/>
      <c r="CB50" s="12"/>
      <c r="CC50" s="11"/>
      <c r="CD50" s="12"/>
      <c r="CE50" s="11"/>
      <c r="CF50" s="12"/>
      <c r="CG50" s="11"/>
      <c r="CH50" s="12"/>
      <c r="CI50" s="11"/>
      <c r="CJ50" s="12"/>
      <c r="CK50" s="11"/>
      <c r="CL50" s="12"/>
      <c r="CM50" s="11"/>
      <c r="CN50" s="12"/>
      <c r="CO50" s="11"/>
      <c r="CP50" s="12"/>
      <c r="CQ50" s="11">
        <v>6.58</v>
      </c>
      <c r="CR50" s="12">
        <v>26.59</v>
      </c>
      <c r="CS50" s="11">
        <v>12.91</v>
      </c>
      <c r="CT50" s="12">
        <v>6.39</v>
      </c>
      <c r="CU50" s="11">
        <v>5.04</v>
      </c>
      <c r="CV50" s="12">
        <v>28.1</v>
      </c>
      <c r="CW50" s="11">
        <v>6.74</v>
      </c>
      <c r="CX50" s="12">
        <v>18.059999999999999</v>
      </c>
      <c r="CY50" s="11">
        <v>5.62</v>
      </c>
      <c r="CZ50" s="12">
        <v>24.32</v>
      </c>
      <c r="DA50" s="11">
        <v>4.8899999999999997</v>
      </c>
      <c r="DB50" s="12">
        <v>25.73</v>
      </c>
      <c r="DC50" s="11">
        <v>6.1696658000000001E-2</v>
      </c>
      <c r="DD50" s="12">
        <v>0.15938303300000001</v>
      </c>
      <c r="DE50" s="11"/>
      <c r="DF50" s="12"/>
      <c r="DG50" s="11"/>
      <c r="DH50" s="12"/>
      <c r="DI50" s="11"/>
      <c r="DJ50" s="12"/>
      <c r="DK50" s="11"/>
      <c r="DL50" s="12"/>
      <c r="DM50" s="11"/>
      <c r="DN50" s="12"/>
      <c r="DO50" s="11"/>
      <c r="DP50" s="12"/>
      <c r="DQ50" s="11"/>
      <c r="DR50" s="12"/>
      <c r="DS50" s="11"/>
      <c r="DT50" s="12"/>
      <c r="DU50" s="11"/>
      <c r="DV50" s="12"/>
      <c r="DW50" s="11"/>
      <c r="DX50" s="12"/>
      <c r="DY50" s="11"/>
      <c r="DZ50" s="12"/>
      <c r="EA50" s="11"/>
      <c r="EB50" s="12"/>
      <c r="EC50" s="11"/>
      <c r="ED50" s="12"/>
      <c r="EE50" s="11"/>
      <c r="EF50" s="12"/>
      <c r="EG50" s="11"/>
      <c r="EH50" s="12"/>
      <c r="EI50" s="11"/>
      <c r="EJ50" s="12"/>
      <c r="EK50" s="11"/>
      <c r="EL50" s="12"/>
      <c r="EM50" s="11"/>
      <c r="EN50" s="12"/>
      <c r="EO50" s="11"/>
      <c r="EP50" s="12"/>
    </row>
    <row r="51" spans="1:146" ht="15.75" x14ac:dyDescent="0.25">
      <c r="A51" s="85"/>
      <c r="B51" s="85"/>
      <c r="C51" s="11"/>
      <c r="D51" s="12"/>
      <c r="E51" s="11"/>
      <c r="F51" s="12"/>
      <c r="G51" s="11"/>
      <c r="H51" s="12"/>
      <c r="I51" s="11"/>
      <c r="J51" s="12"/>
      <c r="K51" s="11"/>
      <c r="L51" s="12"/>
      <c r="M51" s="11"/>
      <c r="N51" s="12"/>
      <c r="O51" s="11"/>
      <c r="P51" s="12"/>
      <c r="Q51" s="11"/>
      <c r="R51" s="12"/>
      <c r="S51" s="11"/>
      <c r="T51" s="12"/>
      <c r="U51" s="11"/>
      <c r="V51" s="12"/>
      <c r="W51" s="11"/>
      <c r="X51" s="12"/>
      <c r="Y51" s="11"/>
      <c r="Z51" s="12"/>
      <c r="AA51" s="11"/>
      <c r="AB51" s="12"/>
      <c r="AC51" s="11"/>
      <c r="AD51" s="12"/>
      <c r="AE51" s="11"/>
      <c r="AF51" s="12"/>
      <c r="AG51" s="11"/>
      <c r="AH51" s="12"/>
      <c r="AI51" s="11"/>
      <c r="AJ51" s="12"/>
      <c r="AK51" s="11"/>
      <c r="AL51" s="12"/>
      <c r="AM51" s="11"/>
      <c r="AN51" s="12"/>
      <c r="AO51" s="11"/>
      <c r="AP51" s="12"/>
      <c r="AQ51" s="11"/>
      <c r="AR51" s="12"/>
      <c r="AS51" s="11"/>
      <c r="AT51" s="12"/>
      <c r="AU51" s="11"/>
      <c r="AV51" s="12"/>
      <c r="AW51" s="11"/>
      <c r="AX51" s="12"/>
      <c r="AY51" s="11"/>
      <c r="AZ51" s="12"/>
      <c r="BA51" s="11"/>
      <c r="BB51" s="12"/>
      <c r="BC51" s="11"/>
      <c r="BD51" s="12"/>
      <c r="BE51" s="11"/>
      <c r="BF51" s="12"/>
      <c r="BG51" s="11"/>
      <c r="BH51" s="12"/>
      <c r="BI51" s="11"/>
      <c r="BJ51" s="12"/>
      <c r="BK51" s="11"/>
      <c r="BL51" s="12"/>
      <c r="BM51" s="11"/>
      <c r="BN51" s="12"/>
      <c r="BO51" s="11"/>
      <c r="BP51" s="12"/>
      <c r="BQ51" s="11"/>
      <c r="BR51" s="12"/>
      <c r="BS51" s="11"/>
      <c r="BT51" s="12"/>
      <c r="BU51" s="11"/>
      <c r="BV51" s="12"/>
      <c r="BW51" s="11"/>
      <c r="BX51" s="12"/>
      <c r="BY51" s="11"/>
      <c r="BZ51" s="12"/>
      <c r="CA51" s="11"/>
      <c r="CB51" s="12"/>
      <c r="CC51" s="11"/>
      <c r="CD51" s="12"/>
      <c r="CE51" s="11"/>
      <c r="CF51" s="12"/>
      <c r="CG51" s="11"/>
      <c r="CH51" s="12"/>
      <c r="CI51" s="11"/>
      <c r="CJ51" s="12"/>
      <c r="CK51" s="11"/>
      <c r="CL51" s="12"/>
      <c r="CM51" s="11"/>
      <c r="CN51" s="12"/>
      <c r="CO51" s="11"/>
      <c r="CP51" s="12"/>
      <c r="CQ51" s="11">
        <v>6.6</v>
      </c>
      <c r="CR51" s="12">
        <v>25</v>
      </c>
      <c r="CS51" s="11">
        <v>13.02</v>
      </c>
      <c r="CT51" s="12">
        <v>6.72</v>
      </c>
      <c r="CU51" s="11">
        <v>5.08</v>
      </c>
      <c r="CV51" s="12">
        <v>27.34</v>
      </c>
      <c r="CW51" s="11">
        <v>6.88</v>
      </c>
      <c r="CX51" s="12">
        <v>19.399999999999999</v>
      </c>
      <c r="CY51" s="11">
        <v>5.71</v>
      </c>
      <c r="CZ51" s="12">
        <v>24.68</v>
      </c>
      <c r="DA51" s="11">
        <v>4.93</v>
      </c>
      <c r="DB51" s="12">
        <v>25.2</v>
      </c>
      <c r="DC51" s="11">
        <v>5.4376658000000001E-2</v>
      </c>
      <c r="DD51" s="12">
        <v>0.16445623300000001</v>
      </c>
      <c r="DE51" s="11"/>
      <c r="DF51" s="12"/>
      <c r="DG51" s="11"/>
      <c r="DH51" s="12"/>
      <c r="DI51" s="11"/>
      <c r="DJ51" s="12"/>
      <c r="DK51" s="11"/>
      <c r="DL51" s="12"/>
      <c r="DM51" s="11"/>
      <c r="DN51" s="12"/>
      <c r="DO51" s="11"/>
      <c r="DP51" s="12"/>
      <c r="DQ51" s="11"/>
      <c r="DR51" s="12"/>
      <c r="DS51" s="11"/>
      <c r="DT51" s="12"/>
      <c r="DU51" s="11"/>
      <c r="DV51" s="12"/>
      <c r="DW51" s="11"/>
      <c r="DX51" s="12"/>
      <c r="DY51" s="11"/>
      <c r="DZ51" s="12"/>
      <c r="EA51" s="11"/>
      <c r="EB51" s="12"/>
      <c r="EC51" s="11"/>
      <c r="ED51" s="12"/>
      <c r="EE51" s="11"/>
      <c r="EF51" s="12"/>
      <c r="EG51" s="11"/>
      <c r="EH51" s="12"/>
      <c r="EI51" s="11"/>
      <c r="EJ51" s="12"/>
      <c r="EK51" s="11"/>
      <c r="EL51" s="12"/>
      <c r="EM51" s="11"/>
      <c r="EN51" s="12"/>
      <c r="EO51" s="11"/>
      <c r="EP51" s="12"/>
    </row>
    <row r="52" spans="1:146" ht="15.75" x14ac:dyDescent="0.25">
      <c r="A52" s="85"/>
      <c r="B52" s="85"/>
      <c r="C52" s="11"/>
      <c r="D52" s="12"/>
      <c r="E52" s="11"/>
      <c r="F52" s="12"/>
      <c r="G52" s="11"/>
      <c r="H52" s="12"/>
      <c r="I52" s="11"/>
      <c r="J52" s="12"/>
      <c r="K52" s="11"/>
      <c r="L52" s="12"/>
      <c r="M52" s="11"/>
      <c r="N52" s="12"/>
      <c r="O52" s="11"/>
      <c r="P52" s="12"/>
      <c r="Q52" s="11"/>
      <c r="R52" s="12"/>
      <c r="S52" s="11"/>
      <c r="T52" s="12"/>
      <c r="U52" s="11"/>
      <c r="V52" s="12"/>
      <c r="W52" s="11"/>
      <c r="X52" s="12"/>
      <c r="Y52" s="11"/>
      <c r="Z52" s="12"/>
      <c r="AA52" s="11"/>
      <c r="AB52" s="12"/>
      <c r="AC52" s="11"/>
      <c r="AD52" s="12"/>
      <c r="AE52" s="11"/>
      <c r="AF52" s="12"/>
      <c r="AG52" s="11"/>
      <c r="AH52" s="12"/>
      <c r="AI52" s="11"/>
      <c r="AJ52" s="12"/>
      <c r="AK52" s="11"/>
      <c r="AL52" s="12"/>
      <c r="AM52" s="11"/>
      <c r="AN52" s="12"/>
      <c r="AO52" s="11"/>
      <c r="AP52" s="12"/>
      <c r="AQ52" s="11"/>
      <c r="AR52" s="12"/>
      <c r="AS52" s="11"/>
      <c r="AT52" s="12"/>
      <c r="AU52" s="11"/>
      <c r="AV52" s="12"/>
      <c r="AW52" s="11"/>
      <c r="AX52" s="12"/>
      <c r="AY52" s="11"/>
      <c r="AZ52" s="12"/>
      <c r="BA52" s="11"/>
      <c r="BB52" s="12"/>
      <c r="BC52" s="11"/>
      <c r="BD52" s="12"/>
      <c r="BE52" s="11"/>
      <c r="BF52" s="12"/>
      <c r="BG52" s="11"/>
      <c r="BH52" s="12"/>
      <c r="BI52" s="11"/>
      <c r="BJ52" s="12"/>
      <c r="BK52" s="11"/>
      <c r="BL52" s="12"/>
      <c r="BM52" s="11"/>
      <c r="BN52" s="12"/>
      <c r="BO52" s="11"/>
      <c r="BP52" s="12"/>
      <c r="BQ52" s="11"/>
      <c r="BR52" s="12"/>
      <c r="BS52" s="11"/>
      <c r="BT52" s="12"/>
      <c r="BU52" s="11"/>
      <c r="BV52" s="12"/>
      <c r="BW52" s="11"/>
      <c r="BX52" s="12"/>
      <c r="BY52" s="11"/>
      <c r="BZ52" s="12"/>
      <c r="CA52" s="11"/>
      <c r="CB52" s="12"/>
      <c r="CC52" s="11"/>
      <c r="CD52" s="12"/>
      <c r="CE52" s="11"/>
      <c r="CF52" s="12"/>
      <c r="CG52" s="11"/>
      <c r="CH52" s="12"/>
      <c r="CI52" s="11"/>
      <c r="CJ52" s="12"/>
      <c r="CK52" s="11"/>
      <c r="CL52" s="12"/>
      <c r="CM52" s="11"/>
      <c r="CN52" s="12"/>
      <c r="CO52" s="11"/>
      <c r="CP52" s="12"/>
      <c r="CQ52" s="11">
        <v>6.7</v>
      </c>
      <c r="CR52" s="12">
        <v>25.38</v>
      </c>
      <c r="CS52" s="11">
        <v>13.19</v>
      </c>
      <c r="CT52" s="12">
        <v>5.7</v>
      </c>
      <c r="CU52" s="11">
        <v>5.14</v>
      </c>
      <c r="CV52" s="12">
        <v>27.66</v>
      </c>
      <c r="CW52" s="11">
        <v>7</v>
      </c>
      <c r="CX52" s="12">
        <v>18.760000000000002</v>
      </c>
      <c r="CY52" s="11">
        <v>5.72</v>
      </c>
      <c r="CZ52" s="12">
        <v>23.63</v>
      </c>
      <c r="DA52" s="11">
        <v>4.96</v>
      </c>
      <c r="DB52" s="12">
        <v>25.36</v>
      </c>
      <c r="DC52" s="11">
        <v>4.5329670000000002E-2</v>
      </c>
      <c r="DD52" s="12">
        <v>0.17032966999999999</v>
      </c>
      <c r="DE52" s="11"/>
      <c r="DF52" s="12"/>
      <c r="DG52" s="11"/>
      <c r="DH52" s="12"/>
      <c r="DI52" s="11"/>
      <c r="DJ52" s="12"/>
      <c r="DK52" s="11"/>
      <c r="DL52" s="12"/>
      <c r="DM52" s="11"/>
      <c r="DN52" s="12"/>
      <c r="DO52" s="11"/>
      <c r="DP52" s="12"/>
      <c r="DQ52" s="11"/>
      <c r="DR52" s="12"/>
      <c r="DS52" s="11"/>
      <c r="DT52" s="12"/>
      <c r="DU52" s="11"/>
      <c r="DV52" s="12"/>
      <c r="DW52" s="11"/>
      <c r="DX52" s="12"/>
      <c r="DY52" s="11"/>
      <c r="DZ52" s="12"/>
      <c r="EA52" s="11"/>
      <c r="EB52" s="12"/>
      <c r="EC52" s="11"/>
      <c r="ED52" s="12"/>
      <c r="EE52" s="11"/>
      <c r="EF52" s="12"/>
      <c r="EG52" s="11"/>
      <c r="EH52" s="12"/>
      <c r="EI52" s="11"/>
      <c r="EJ52" s="12"/>
      <c r="EK52" s="11"/>
      <c r="EL52" s="12"/>
      <c r="EM52" s="11"/>
      <c r="EN52" s="12"/>
      <c r="EO52" s="11"/>
      <c r="EP52" s="12"/>
    </row>
    <row r="53" spans="1:146" ht="15.75" x14ac:dyDescent="0.25">
      <c r="A53" s="85"/>
      <c r="B53" s="85"/>
      <c r="C53" s="11"/>
      <c r="D53" s="12"/>
      <c r="E53" s="11"/>
      <c r="F53" s="12"/>
      <c r="G53" s="11"/>
      <c r="H53" s="12"/>
      <c r="I53" s="11"/>
      <c r="J53" s="12"/>
      <c r="K53" s="11"/>
      <c r="L53" s="12"/>
      <c r="M53" s="11"/>
      <c r="N53" s="12"/>
      <c r="O53" s="11"/>
      <c r="P53" s="12"/>
      <c r="Q53" s="11"/>
      <c r="R53" s="12"/>
      <c r="S53" s="11"/>
      <c r="T53" s="12"/>
      <c r="U53" s="11"/>
      <c r="V53" s="12"/>
      <c r="W53" s="11"/>
      <c r="X53" s="12"/>
      <c r="Y53" s="11"/>
      <c r="Z53" s="12"/>
      <c r="AA53" s="11"/>
      <c r="AB53" s="12"/>
      <c r="AC53" s="11"/>
      <c r="AD53" s="12"/>
      <c r="AE53" s="11"/>
      <c r="AF53" s="12"/>
      <c r="AG53" s="11"/>
      <c r="AH53" s="12"/>
      <c r="AI53" s="11"/>
      <c r="AJ53" s="12"/>
      <c r="AK53" s="11"/>
      <c r="AL53" s="12"/>
      <c r="AM53" s="11"/>
      <c r="AN53" s="12"/>
      <c r="AO53" s="11"/>
      <c r="AP53" s="12"/>
      <c r="AQ53" s="11"/>
      <c r="AR53" s="12"/>
      <c r="AS53" s="11"/>
      <c r="AT53" s="12"/>
      <c r="AU53" s="11"/>
      <c r="AV53" s="12"/>
      <c r="AW53" s="11"/>
      <c r="AX53" s="12"/>
      <c r="AY53" s="11"/>
      <c r="AZ53" s="12"/>
      <c r="BA53" s="11"/>
      <c r="BB53" s="12"/>
      <c r="BC53" s="11"/>
      <c r="BD53" s="12"/>
      <c r="BE53" s="11"/>
      <c r="BF53" s="12"/>
      <c r="BG53" s="11"/>
      <c r="BH53" s="12"/>
      <c r="BI53" s="11"/>
      <c r="BJ53" s="12"/>
      <c r="BK53" s="11"/>
      <c r="BL53" s="12"/>
      <c r="BM53" s="11"/>
      <c r="BN53" s="12"/>
      <c r="BO53" s="11"/>
      <c r="BP53" s="12"/>
      <c r="BQ53" s="11"/>
      <c r="BR53" s="12"/>
      <c r="BS53" s="11"/>
      <c r="BT53" s="12"/>
      <c r="BU53" s="11"/>
      <c r="BV53" s="12"/>
      <c r="BW53" s="11"/>
      <c r="BX53" s="12"/>
      <c r="BY53" s="11"/>
      <c r="BZ53" s="12"/>
      <c r="CA53" s="11"/>
      <c r="CB53" s="12"/>
      <c r="CC53" s="11"/>
      <c r="CD53" s="12"/>
      <c r="CE53" s="11"/>
      <c r="CF53" s="12"/>
      <c r="CG53" s="11"/>
      <c r="CH53" s="12"/>
      <c r="CI53" s="11"/>
      <c r="CJ53" s="12"/>
      <c r="CK53" s="11"/>
      <c r="CL53" s="12"/>
      <c r="CM53" s="11"/>
      <c r="CN53" s="12"/>
      <c r="CO53" s="11"/>
      <c r="CP53" s="12"/>
      <c r="CQ53" s="11">
        <v>6.8</v>
      </c>
      <c r="CR53" s="12">
        <v>23.93</v>
      </c>
      <c r="CS53" s="11">
        <v>13.33</v>
      </c>
      <c r="CT53" s="12">
        <v>6.88</v>
      </c>
      <c r="CU53" s="11">
        <v>5.2</v>
      </c>
      <c r="CV53" s="12">
        <v>26.91</v>
      </c>
      <c r="CW53" s="11">
        <v>7.41</v>
      </c>
      <c r="CX53" s="12">
        <v>16.71</v>
      </c>
      <c r="CY53" s="11">
        <v>5.84</v>
      </c>
      <c r="CZ53" s="12">
        <v>24.11</v>
      </c>
      <c r="DA53" s="11">
        <v>5.03</v>
      </c>
      <c r="DB53" s="12">
        <v>24.52</v>
      </c>
      <c r="DC53" s="11">
        <v>4.2134830999999998E-2</v>
      </c>
      <c r="DD53" s="12">
        <v>0.17415730300000001</v>
      </c>
      <c r="DE53" s="11"/>
      <c r="DF53" s="12"/>
      <c r="DG53" s="11"/>
      <c r="DH53" s="12"/>
      <c r="DI53" s="11"/>
      <c r="DJ53" s="12"/>
      <c r="DK53" s="11"/>
      <c r="DL53" s="12"/>
      <c r="DM53" s="11"/>
      <c r="DN53" s="12"/>
      <c r="DO53" s="11"/>
      <c r="DP53" s="12"/>
      <c r="DQ53" s="11"/>
      <c r="DR53" s="12"/>
      <c r="DS53" s="11"/>
      <c r="DT53" s="12"/>
      <c r="DU53" s="11"/>
      <c r="DV53" s="12"/>
      <c r="DW53" s="11"/>
      <c r="DX53" s="12"/>
      <c r="DY53" s="11"/>
      <c r="DZ53" s="12"/>
      <c r="EA53" s="11"/>
      <c r="EB53" s="12"/>
      <c r="EC53" s="11"/>
      <c r="ED53" s="12"/>
      <c r="EE53" s="11"/>
      <c r="EF53" s="12"/>
      <c r="EG53" s="11"/>
      <c r="EH53" s="12"/>
      <c r="EI53" s="11"/>
      <c r="EJ53" s="12"/>
      <c r="EK53" s="11"/>
      <c r="EL53" s="12"/>
      <c r="EM53" s="11"/>
      <c r="EN53" s="12"/>
      <c r="EO53" s="11"/>
      <c r="EP53" s="12"/>
    </row>
    <row r="54" spans="1:146" ht="15.75" x14ac:dyDescent="0.25">
      <c r="A54" s="85"/>
      <c r="B54" s="85"/>
      <c r="C54" s="11"/>
      <c r="D54" s="12"/>
      <c r="E54" s="11"/>
      <c r="F54" s="12"/>
      <c r="G54" s="11"/>
      <c r="H54" s="12"/>
      <c r="I54" s="11"/>
      <c r="J54" s="12"/>
      <c r="K54" s="11"/>
      <c r="L54" s="12"/>
      <c r="M54" s="11"/>
      <c r="N54" s="12"/>
      <c r="O54" s="11"/>
      <c r="P54" s="12"/>
      <c r="Q54" s="11"/>
      <c r="R54" s="12"/>
      <c r="S54" s="11"/>
      <c r="T54" s="12"/>
      <c r="U54" s="11"/>
      <c r="V54" s="12"/>
      <c r="W54" s="11"/>
      <c r="X54" s="12"/>
      <c r="Y54" s="11"/>
      <c r="Z54" s="12"/>
      <c r="AA54" s="11"/>
      <c r="AB54" s="12"/>
      <c r="AC54" s="11"/>
      <c r="AD54" s="12"/>
      <c r="AE54" s="11"/>
      <c r="AF54" s="12"/>
      <c r="AG54" s="11"/>
      <c r="AH54" s="12"/>
      <c r="AI54" s="11"/>
      <c r="AJ54" s="12"/>
      <c r="AK54" s="11"/>
      <c r="AL54" s="12"/>
      <c r="AM54" s="11"/>
      <c r="AN54" s="12"/>
      <c r="AO54" s="11"/>
      <c r="AP54" s="12"/>
      <c r="AQ54" s="11"/>
      <c r="AR54" s="12"/>
      <c r="AS54" s="11"/>
      <c r="AT54" s="12"/>
      <c r="AU54" s="11"/>
      <c r="AV54" s="12"/>
      <c r="AW54" s="11"/>
      <c r="AX54" s="12"/>
      <c r="AY54" s="11"/>
      <c r="AZ54" s="12"/>
      <c r="BA54" s="11"/>
      <c r="BB54" s="12"/>
      <c r="BC54" s="11"/>
      <c r="BD54" s="12"/>
      <c r="BE54" s="11"/>
      <c r="BF54" s="12"/>
      <c r="BG54" s="11"/>
      <c r="BH54" s="12"/>
      <c r="BI54" s="11"/>
      <c r="BJ54" s="12"/>
      <c r="BK54" s="11"/>
      <c r="BL54" s="12"/>
      <c r="BM54" s="11"/>
      <c r="BN54" s="12"/>
      <c r="BO54" s="11"/>
      <c r="BP54" s="12"/>
      <c r="BQ54" s="11"/>
      <c r="BR54" s="12"/>
      <c r="BS54" s="11"/>
      <c r="BT54" s="12"/>
      <c r="BU54" s="11"/>
      <c r="BV54" s="12"/>
      <c r="BW54" s="11"/>
      <c r="BX54" s="12"/>
      <c r="BY54" s="11"/>
      <c r="BZ54" s="12"/>
      <c r="CA54" s="11"/>
      <c r="CB54" s="12"/>
      <c r="CC54" s="11"/>
      <c r="CD54" s="12"/>
      <c r="CE54" s="11"/>
      <c r="CF54" s="12"/>
      <c r="CG54" s="11"/>
      <c r="CH54" s="12"/>
      <c r="CI54" s="11"/>
      <c r="CJ54" s="12"/>
      <c r="CK54" s="11"/>
      <c r="CL54" s="12"/>
      <c r="CM54" s="11"/>
      <c r="CN54" s="12"/>
      <c r="CO54" s="11"/>
      <c r="CP54" s="12"/>
      <c r="CQ54" s="11">
        <v>6.99</v>
      </c>
      <c r="CR54" s="12">
        <v>24.58</v>
      </c>
      <c r="CS54" s="11">
        <v>13.36</v>
      </c>
      <c r="CT54" s="12">
        <v>6.61</v>
      </c>
      <c r="CU54" s="11">
        <v>5.24</v>
      </c>
      <c r="CV54" s="12">
        <v>27.16</v>
      </c>
      <c r="CW54" s="11">
        <v>7.54</v>
      </c>
      <c r="CX54" s="12">
        <v>16.14</v>
      </c>
      <c r="CY54" s="11">
        <v>5.86</v>
      </c>
      <c r="CZ54" s="12">
        <v>23.07</v>
      </c>
      <c r="DA54" s="11">
        <v>5.13</v>
      </c>
      <c r="DB54" s="12">
        <v>25.03</v>
      </c>
      <c r="DC54" s="11">
        <v>3.3430232999999997E-2</v>
      </c>
      <c r="DD54" s="12">
        <v>0.18023255799999999</v>
      </c>
      <c r="DE54" s="11"/>
      <c r="DF54" s="12"/>
      <c r="DG54" s="11"/>
      <c r="DH54" s="12"/>
      <c r="DI54" s="11"/>
      <c r="DJ54" s="12"/>
      <c r="DK54" s="11"/>
      <c r="DL54" s="12"/>
      <c r="DM54" s="11"/>
      <c r="DN54" s="12"/>
      <c r="DO54" s="11"/>
      <c r="DP54" s="12"/>
      <c r="DQ54" s="11"/>
      <c r="DR54" s="12"/>
      <c r="DS54" s="11"/>
      <c r="DT54" s="12"/>
      <c r="DU54" s="11"/>
      <c r="DV54" s="12"/>
      <c r="DW54" s="11"/>
      <c r="DX54" s="12"/>
      <c r="DY54" s="11"/>
      <c r="DZ54" s="12"/>
      <c r="EA54" s="11"/>
      <c r="EB54" s="12"/>
      <c r="EC54" s="11"/>
      <c r="ED54" s="12"/>
      <c r="EE54" s="11"/>
      <c r="EF54" s="12"/>
      <c r="EG54" s="11"/>
      <c r="EH54" s="12"/>
      <c r="EI54" s="11"/>
      <c r="EJ54" s="12"/>
      <c r="EK54" s="11"/>
      <c r="EL54" s="12"/>
      <c r="EM54" s="11"/>
      <c r="EN54" s="12"/>
      <c r="EO54" s="11"/>
      <c r="EP54" s="12"/>
    </row>
    <row r="55" spans="1:146" ht="15.75" x14ac:dyDescent="0.25">
      <c r="A55" s="85"/>
      <c r="B55" s="85"/>
      <c r="C55" s="11"/>
      <c r="D55" s="12"/>
      <c r="E55" s="11"/>
      <c r="F55" s="12"/>
      <c r="G55" s="11"/>
      <c r="H55" s="12"/>
      <c r="I55" s="11"/>
      <c r="J55" s="12"/>
      <c r="K55" s="11"/>
      <c r="L55" s="12"/>
      <c r="M55" s="11"/>
      <c r="N55" s="12"/>
      <c r="O55" s="11"/>
      <c r="P55" s="12"/>
      <c r="Q55" s="11"/>
      <c r="R55" s="12"/>
      <c r="S55" s="11"/>
      <c r="T55" s="12"/>
      <c r="U55" s="11"/>
      <c r="V55" s="12"/>
      <c r="W55" s="11"/>
      <c r="X55" s="12"/>
      <c r="Y55" s="11"/>
      <c r="Z55" s="12"/>
      <c r="AA55" s="11"/>
      <c r="AB55" s="12"/>
      <c r="AC55" s="11"/>
      <c r="AD55" s="12"/>
      <c r="AE55" s="11"/>
      <c r="AF55" s="12"/>
      <c r="AG55" s="11"/>
      <c r="AH55" s="12"/>
      <c r="AI55" s="11"/>
      <c r="AJ55" s="12"/>
      <c r="AK55" s="11"/>
      <c r="AL55" s="12"/>
      <c r="AM55" s="11"/>
      <c r="AN55" s="12"/>
      <c r="AO55" s="11"/>
      <c r="AP55" s="12"/>
      <c r="AQ55" s="11"/>
      <c r="AR55" s="12"/>
      <c r="AS55" s="11"/>
      <c r="AT55" s="12"/>
      <c r="AU55" s="11"/>
      <c r="AV55" s="12"/>
      <c r="AW55" s="11"/>
      <c r="AX55" s="12"/>
      <c r="AY55" s="11"/>
      <c r="AZ55" s="12"/>
      <c r="BA55" s="11"/>
      <c r="BB55" s="12"/>
      <c r="BC55" s="11"/>
      <c r="BD55" s="12"/>
      <c r="BE55" s="11"/>
      <c r="BF55" s="12"/>
      <c r="BG55" s="11"/>
      <c r="BH55" s="12"/>
      <c r="BI55" s="11"/>
      <c r="BJ55" s="12"/>
      <c r="BK55" s="11"/>
      <c r="BL55" s="12"/>
      <c r="BM55" s="11"/>
      <c r="BN55" s="12"/>
      <c r="BO55" s="11"/>
      <c r="BP55" s="12"/>
      <c r="BQ55" s="11"/>
      <c r="BR55" s="12"/>
      <c r="BS55" s="11"/>
      <c r="BT55" s="12"/>
      <c r="BU55" s="11"/>
      <c r="BV55" s="12"/>
      <c r="BW55" s="11"/>
      <c r="BX55" s="12"/>
      <c r="BY55" s="11"/>
      <c r="BZ55" s="12"/>
      <c r="CA55" s="11"/>
      <c r="CB55" s="12"/>
      <c r="CC55" s="11"/>
      <c r="CD55" s="12"/>
      <c r="CE55" s="11"/>
      <c r="CF55" s="12"/>
      <c r="CG55" s="11"/>
      <c r="CH55" s="12"/>
      <c r="CI55" s="11"/>
      <c r="CJ55" s="12"/>
      <c r="CK55" s="11"/>
      <c r="CL55" s="12"/>
      <c r="CM55" s="11"/>
      <c r="CN55" s="12"/>
      <c r="CO55" s="11"/>
      <c r="CP55" s="12"/>
      <c r="CQ55" s="11">
        <v>7.36</v>
      </c>
      <c r="CR55" s="12">
        <v>21.26</v>
      </c>
      <c r="CS55" s="11">
        <v>13.96</v>
      </c>
      <c r="CT55" s="12">
        <v>4.8600000000000003</v>
      </c>
      <c r="CU55" s="11">
        <v>5.32</v>
      </c>
      <c r="CV55" s="12">
        <v>26.45</v>
      </c>
      <c r="CW55" s="11">
        <v>7.72</v>
      </c>
      <c r="CX55" s="12">
        <v>16.53</v>
      </c>
      <c r="CY55" s="11">
        <v>5.92</v>
      </c>
      <c r="CZ55" s="12">
        <v>22.45</v>
      </c>
      <c r="DA55" s="11">
        <v>5.25</v>
      </c>
      <c r="DB55" s="12">
        <v>23.8</v>
      </c>
      <c r="DC55" s="11">
        <v>2.5835865999999999E-2</v>
      </c>
      <c r="DD55" s="12">
        <v>0.188449848</v>
      </c>
      <c r="DE55" s="11"/>
      <c r="DF55" s="12"/>
      <c r="DG55" s="11"/>
      <c r="DH55" s="12"/>
      <c r="DI55" s="11"/>
      <c r="DJ55" s="12"/>
      <c r="DK55" s="11"/>
      <c r="DL55" s="12"/>
      <c r="DM55" s="11"/>
      <c r="DN55" s="12"/>
      <c r="DO55" s="11"/>
      <c r="DP55" s="12"/>
      <c r="DQ55" s="11"/>
      <c r="DR55" s="12"/>
      <c r="DS55" s="11"/>
      <c r="DT55" s="12"/>
      <c r="DU55" s="11"/>
      <c r="DV55" s="12"/>
      <c r="DW55" s="11"/>
      <c r="DX55" s="12"/>
      <c r="DY55" s="11"/>
      <c r="DZ55" s="12"/>
      <c r="EA55" s="11"/>
      <c r="EB55" s="12"/>
      <c r="EC55" s="11"/>
      <c r="ED55" s="12"/>
      <c r="EE55" s="11"/>
      <c r="EF55" s="12"/>
      <c r="EG55" s="11"/>
      <c r="EH55" s="12"/>
      <c r="EI55" s="11"/>
      <c r="EJ55" s="12"/>
      <c r="EK55" s="11"/>
      <c r="EL55" s="12"/>
      <c r="EM55" s="11"/>
      <c r="EN55" s="12"/>
      <c r="EO55" s="11"/>
      <c r="EP55" s="12"/>
    </row>
    <row r="56" spans="1:146" ht="15.75" x14ac:dyDescent="0.25">
      <c r="A56" s="85"/>
      <c r="B56" s="85"/>
      <c r="C56" s="11"/>
      <c r="D56" s="12"/>
      <c r="E56" s="11"/>
      <c r="F56" s="12"/>
      <c r="G56" s="11"/>
      <c r="H56" s="12"/>
      <c r="I56" s="11"/>
      <c r="J56" s="12"/>
      <c r="K56" s="11"/>
      <c r="L56" s="12"/>
      <c r="M56" s="11"/>
      <c r="N56" s="12"/>
      <c r="O56" s="11"/>
      <c r="P56" s="12"/>
      <c r="Q56" s="11"/>
      <c r="R56" s="12"/>
      <c r="S56" s="11"/>
      <c r="T56" s="12"/>
      <c r="U56" s="11"/>
      <c r="V56" s="12"/>
      <c r="W56" s="11"/>
      <c r="X56" s="12"/>
      <c r="Y56" s="11"/>
      <c r="Z56" s="12"/>
      <c r="AA56" s="11"/>
      <c r="AB56" s="12"/>
      <c r="AC56" s="11"/>
      <c r="AD56" s="12"/>
      <c r="AE56" s="11"/>
      <c r="AF56" s="12"/>
      <c r="AG56" s="11"/>
      <c r="AH56" s="12"/>
      <c r="AI56" s="11"/>
      <c r="AJ56" s="12"/>
      <c r="AK56" s="11"/>
      <c r="AL56" s="12"/>
      <c r="AM56" s="11"/>
      <c r="AN56" s="12"/>
      <c r="AO56" s="11"/>
      <c r="AP56" s="12"/>
      <c r="AQ56" s="11"/>
      <c r="AR56" s="12"/>
      <c r="AS56" s="11"/>
      <c r="AT56" s="12"/>
      <c r="AU56" s="11"/>
      <c r="AV56" s="12"/>
      <c r="AW56" s="11"/>
      <c r="AX56" s="12"/>
      <c r="AY56" s="11"/>
      <c r="AZ56" s="12"/>
      <c r="BA56" s="11"/>
      <c r="BB56" s="12"/>
      <c r="BC56" s="11"/>
      <c r="BD56" s="12"/>
      <c r="BE56" s="11"/>
      <c r="BF56" s="12"/>
      <c r="BG56" s="11"/>
      <c r="BH56" s="12"/>
      <c r="BI56" s="11"/>
      <c r="BJ56" s="12"/>
      <c r="BK56" s="11"/>
      <c r="BL56" s="12"/>
      <c r="BM56" s="11"/>
      <c r="BN56" s="12"/>
      <c r="BO56" s="11"/>
      <c r="BP56" s="12"/>
      <c r="BQ56" s="11"/>
      <c r="BR56" s="12"/>
      <c r="BS56" s="11"/>
      <c r="BT56" s="12"/>
      <c r="BU56" s="11"/>
      <c r="BV56" s="12"/>
      <c r="BW56" s="11"/>
      <c r="BX56" s="12"/>
      <c r="BY56" s="11"/>
      <c r="BZ56" s="12"/>
      <c r="CA56" s="11"/>
      <c r="CB56" s="12"/>
      <c r="CC56" s="11"/>
      <c r="CD56" s="12"/>
      <c r="CE56" s="11"/>
      <c r="CF56" s="12"/>
      <c r="CG56" s="11"/>
      <c r="CH56" s="12"/>
      <c r="CI56" s="11"/>
      <c r="CJ56" s="12"/>
      <c r="CK56" s="11"/>
      <c r="CL56" s="12"/>
      <c r="CM56" s="11"/>
      <c r="CN56" s="12"/>
      <c r="CO56" s="11"/>
      <c r="CP56" s="12"/>
      <c r="CQ56" s="11">
        <v>7.36</v>
      </c>
      <c r="CR56" s="12">
        <v>21.26</v>
      </c>
      <c r="CS56" s="11">
        <v>14.02</v>
      </c>
      <c r="CT56" s="12">
        <v>6.06</v>
      </c>
      <c r="CU56" s="11">
        <v>5.37</v>
      </c>
      <c r="CV56" s="12">
        <v>26.72</v>
      </c>
      <c r="CW56" s="11">
        <v>7.73</v>
      </c>
      <c r="CX56" s="12">
        <v>17.420000000000002</v>
      </c>
      <c r="CY56" s="11">
        <v>5.94</v>
      </c>
      <c r="CZ56" s="12">
        <v>23.41</v>
      </c>
      <c r="DA56" s="11">
        <v>5.34</v>
      </c>
      <c r="DB56" s="12">
        <v>23.55</v>
      </c>
      <c r="DC56" s="11">
        <v>1.7571884999999999E-2</v>
      </c>
      <c r="DD56" s="12">
        <v>0.198083067</v>
      </c>
      <c r="DE56" s="11"/>
      <c r="DF56" s="12"/>
      <c r="DG56" s="11"/>
      <c r="DH56" s="12"/>
      <c r="DI56" s="11"/>
      <c r="DJ56" s="12"/>
      <c r="DK56" s="11"/>
      <c r="DL56" s="12"/>
      <c r="DM56" s="11"/>
      <c r="DN56" s="12"/>
      <c r="DO56" s="11"/>
      <c r="DP56" s="12"/>
      <c r="DQ56" s="11"/>
      <c r="DR56" s="12"/>
      <c r="DS56" s="11"/>
      <c r="DT56" s="12"/>
      <c r="DU56" s="11"/>
      <c r="DV56" s="12"/>
      <c r="DW56" s="11"/>
      <c r="DX56" s="12"/>
      <c r="DY56" s="11"/>
      <c r="DZ56" s="12"/>
      <c r="EA56" s="11"/>
      <c r="EB56" s="12"/>
      <c r="EC56" s="11"/>
      <c r="ED56" s="12"/>
      <c r="EE56" s="11"/>
      <c r="EF56" s="12"/>
      <c r="EG56" s="11"/>
      <c r="EH56" s="12"/>
      <c r="EI56" s="11"/>
      <c r="EJ56" s="12"/>
      <c r="EK56" s="11"/>
      <c r="EL56" s="12"/>
      <c r="EM56" s="11"/>
      <c r="EN56" s="12"/>
      <c r="EO56" s="11"/>
      <c r="EP56" s="12"/>
    </row>
    <row r="57" spans="1:146" ht="15.75" x14ac:dyDescent="0.25">
      <c r="A57" s="85"/>
      <c r="B57" s="85"/>
      <c r="C57" s="11"/>
      <c r="D57" s="12"/>
      <c r="E57" s="11"/>
      <c r="F57" s="12"/>
      <c r="G57" s="11"/>
      <c r="H57" s="12"/>
      <c r="I57" s="11"/>
      <c r="J57" s="12"/>
      <c r="K57" s="11"/>
      <c r="L57" s="12"/>
      <c r="M57" s="11"/>
      <c r="N57" s="12"/>
      <c r="O57" s="11"/>
      <c r="P57" s="12"/>
      <c r="Q57" s="11"/>
      <c r="R57" s="12"/>
      <c r="S57" s="11"/>
      <c r="T57" s="12"/>
      <c r="U57" s="11"/>
      <c r="V57" s="12"/>
      <c r="W57" s="11"/>
      <c r="X57" s="12"/>
      <c r="Y57" s="11"/>
      <c r="Z57" s="12"/>
      <c r="AA57" s="11"/>
      <c r="AB57" s="12"/>
      <c r="AC57" s="11"/>
      <c r="AD57" s="12"/>
      <c r="AE57" s="11"/>
      <c r="AF57" s="12"/>
      <c r="AG57" s="11"/>
      <c r="AH57" s="12"/>
      <c r="AI57" s="11"/>
      <c r="AJ57" s="12"/>
      <c r="AK57" s="11"/>
      <c r="AL57" s="12"/>
      <c r="AM57" s="11"/>
      <c r="AN57" s="12"/>
      <c r="AO57" s="11"/>
      <c r="AP57" s="12"/>
      <c r="AQ57" s="11"/>
      <c r="AR57" s="12"/>
      <c r="AS57" s="11"/>
      <c r="AT57" s="12"/>
      <c r="AU57" s="11"/>
      <c r="AV57" s="12"/>
      <c r="AW57" s="11"/>
      <c r="AX57" s="12"/>
      <c r="AY57" s="11"/>
      <c r="AZ57" s="12"/>
      <c r="BA57" s="11"/>
      <c r="BB57" s="12"/>
      <c r="BC57" s="11"/>
      <c r="BD57" s="12"/>
      <c r="BE57" s="11"/>
      <c r="BF57" s="12"/>
      <c r="BG57" s="11"/>
      <c r="BH57" s="12"/>
      <c r="BI57" s="11"/>
      <c r="BJ57" s="12"/>
      <c r="BK57" s="11"/>
      <c r="BL57" s="12"/>
      <c r="BM57" s="11"/>
      <c r="BN57" s="12"/>
      <c r="BO57" s="11"/>
      <c r="BP57" s="12"/>
      <c r="BQ57" s="11"/>
      <c r="BR57" s="12"/>
      <c r="BS57" s="11"/>
      <c r="BT57" s="12"/>
      <c r="BU57" s="11"/>
      <c r="BV57" s="12"/>
      <c r="BW57" s="11"/>
      <c r="BX57" s="12"/>
      <c r="BY57" s="11"/>
      <c r="BZ57" s="12"/>
      <c r="CA57" s="11"/>
      <c r="CB57" s="12"/>
      <c r="CC57" s="11"/>
      <c r="CD57" s="12"/>
      <c r="CE57" s="11"/>
      <c r="CF57" s="12"/>
      <c r="CG57" s="11"/>
      <c r="CH57" s="12"/>
      <c r="CI57" s="11"/>
      <c r="CJ57" s="12"/>
      <c r="CK57" s="11"/>
      <c r="CL57" s="12"/>
      <c r="CM57" s="11"/>
      <c r="CN57" s="12"/>
      <c r="CO57" s="11"/>
      <c r="CP57" s="12"/>
      <c r="CQ57" s="11">
        <v>7.36</v>
      </c>
      <c r="CR57" s="12">
        <v>21.26</v>
      </c>
      <c r="CS57" s="11">
        <v>14.02</v>
      </c>
      <c r="CT57" s="12">
        <v>5.15</v>
      </c>
      <c r="CU57" s="11">
        <v>5.45</v>
      </c>
      <c r="CV57" s="12">
        <v>25.9</v>
      </c>
      <c r="CW57" s="11">
        <v>8.84</v>
      </c>
      <c r="CX57" s="12">
        <v>12.59</v>
      </c>
      <c r="CY57" s="11">
        <v>6.03</v>
      </c>
      <c r="CZ57" s="12">
        <v>22.9</v>
      </c>
      <c r="DA57" s="11">
        <v>5.35</v>
      </c>
      <c r="DB57" s="12">
        <v>24.26</v>
      </c>
      <c r="DC57" s="11"/>
      <c r="DD57" s="12"/>
      <c r="DE57" s="11"/>
      <c r="DF57" s="12"/>
      <c r="DG57" s="11"/>
      <c r="DH57" s="12"/>
      <c r="DI57" s="11"/>
      <c r="DJ57" s="12"/>
      <c r="DK57" s="11"/>
      <c r="DL57" s="12"/>
      <c r="DM57" s="11"/>
      <c r="DN57" s="12"/>
      <c r="DO57" s="11"/>
      <c r="DP57" s="12"/>
      <c r="DQ57" s="11"/>
      <c r="DR57" s="12"/>
      <c r="DS57" s="11"/>
      <c r="DT57" s="12"/>
      <c r="DU57" s="11"/>
      <c r="DV57" s="12"/>
      <c r="DW57" s="11"/>
      <c r="DX57" s="12"/>
      <c r="DY57" s="11"/>
      <c r="DZ57" s="12"/>
      <c r="EA57" s="11"/>
      <c r="EB57" s="12"/>
      <c r="EC57" s="11"/>
      <c r="ED57" s="12"/>
      <c r="EE57" s="11"/>
      <c r="EF57" s="12"/>
      <c r="EG57" s="11"/>
      <c r="EH57" s="12"/>
      <c r="EI57" s="11"/>
      <c r="EJ57" s="12"/>
      <c r="EK57" s="11"/>
      <c r="EL57" s="12"/>
      <c r="EM57" s="11"/>
      <c r="EN57" s="12"/>
      <c r="EO57" s="11"/>
      <c r="EP57" s="12"/>
    </row>
    <row r="58" spans="1:146" ht="15.75" x14ac:dyDescent="0.25">
      <c r="A58" s="85"/>
      <c r="B58" s="85"/>
      <c r="C58" s="11"/>
      <c r="D58" s="12"/>
      <c r="E58" s="11"/>
      <c r="F58" s="12"/>
      <c r="G58" s="11"/>
      <c r="H58" s="12"/>
      <c r="I58" s="11"/>
      <c r="J58" s="12"/>
      <c r="K58" s="11"/>
      <c r="L58" s="12"/>
      <c r="M58" s="11"/>
      <c r="N58" s="12"/>
      <c r="O58" s="11"/>
      <c r="P58" s="12"/>
      <c r="Q58" s="11"/>
      <c r="R58" s="12"/>
      <c r="S58" s="11"/>
      <c r="T58" s="12"/>
      <c r="U58" s="11"/>
      <c r="V58" s="12"/>
      <c r="W58" s="11"/>
      <c r="X58" s="12"/>
      <c r="Y58" s="11"/>
      <c r="Z58" s="12"/>
      <c r="AA58" s="11"/>
      <c r="AB58" s="12"/>
      <c r="AC58" s="11"/>
      <c r="AD58" s="12"/>
      <c r="AE58" s="11"/>
      <c r="AF58" s="12"/>
      <c r="AG58" s="11"/>
      <c r="AH58" s="12"/>
      <c r="AI58" s="11"/>
      <c r="AJ58" s="12"/>
      <c r="AK58" s="11"/>
      <c r="AL58" s="12"/>
      <c r="AM58" s="11"/>
      <c r="AN58" s="12"/>
      <c r="AO58" s="11"/>
      <c r="AP58" s="12"/>
      <c r="AQ58" s="11"/>
      <c r="AR58" s="12"/>
      <c r="AS58" s="11"/>
      <c r="AT58" s="12"/>
      <c r="AU58" s="11"/>
      <c r="AV58" s="12"/>
      <c r="AW58" s="11"/>
      <c r="AX58" s="12"/>
      <c r="AY58" s="11"/>
      <c r="AZ58" s="12"/>
      <c r="BA58" s="11"/>
      <c r="BB58" s="12"/>
      <c r="BC58" s="11"/>
      <c r="BD58" s="12"/>
      <c r="BE58" s="11"/>
      <c r="BF58" s="12"/>
      <c r="BG58" s="11"/>
      <c r="BH58" s="12"/>
      <c r="BI58" s="11"/>
      <c r="BJ58" s="12"/>
      <c r="BK58" s="11"/>
      <c r="BL58" s="12"/>
      <c r="BM58" s="11"/>
      <c r="BN58" s="12"/>
      <c r="BO58" s="11"/>
      <c r="BP58" s="12"/>
      <c r="BQ58" s="11"/>
      <c r="BR58" s="12"/>
      <c r="BS58" s="11"/>
      <c r="BT58" s="12"/>
      <c r="BU58" s="11"/>
      <c r="BV58" s="12"/>
      <c r="BW58" s="11"/>
      <c r="BX58" s="12"/>
      <c r="BY58" s="11"/>
      <c r="BZ58" s="12"/>
      <c r="CA58" s="11"/>
      <c r="CB58" s="12"/>
      <c r="CC58" s="11"/>
      <c r="CD58" s="12"/>
      <c r="CE58" s="11"/>
      <c r="CF58" s="12"/>
      <c r="CG58" s="11"/>
      <c r="CH58" s="12"/>
      <c r="CI58" s="11"/>
      <c r="CJ58" s="12"/>
      <c r="CK58" s="11"/>
      <c r="CL58" s="12"/>
      <c r="CM58" s="11"/>
      <c r="CN58" s="12"/>
      <c r="CO58" s="11"/>
      <c r="CP58" s="12"/>
      <c r="CQ58" s="11">
        <v>7.36</v>
      </c>
      <c r="CR58" s="12">
        <v>21.26</v>
      </c>
      <c r="CS58" s="11">
        <v>14.21</v>
      </c>
      <c r="CT58" s="12">
        <v>4.5</v>
      </c>
      <c r="CU58" s="11">
        <v>5.52</v>
      </c>
      <c r="CV58" s="12">
        <v>26.24</v>
      </c>
      <c r="CW58" s="11">
        <v>8.9499999999999993</v>
      </c>
      <c r="CX58" s="12">
        <v>10.34</v>
      </c>
      <c r="CY58" s="11">
        <v>6.23</v>
      </c>
      <c r="CZ58" s="12">
        <v>21.7</v>
      </c>
      <c r="DA58" s="11">
        <v>5.37</v>
      </c>
      <c r="DB58" s="12">
        <v>23.7</v>
      </c>
      <c r="DC58" s="11"/>
      <c r="DD58" s="12"/>
      <c r="DE58" s="11"/>
      <c r="DF58" s="12"/>
      <c r="DG58" s="11"/>
      <c r="DH58" s="12"/>
      <c r="DI58" s="11"/>
      <c r="DJ58" s="12"/>
      <c r="DK58" s="11"/>
      <c r="DL58" s="12"/>
      <c r="DM58" s="11"/>
      <c r="DN58" s="12"/>
      <c r="DO58" s="11"/>
      <c r="DP58" s="12"/>
      <c r="DQ58" s="11"/>
      <c r="DR58" s="12"/>
      <c r="DS58" s="11"/>
      <c r="DT58" s="12"/>
      <c r="DU58" s="11"/>
      <c r="DV58" s="12"/>
      <c r="DW58" s="11"/>
      <c r="DX58" s="12"/>
      <c r="DY58" s="11"/>
      <c r="DZ58" s="12"/>
      <c r="EA58" s="11"/>
      <c r="EB58" s="12"/>
      <c r="EC58" s="11"/>
      <c r="ED58" s="12"/>
      <c r="EE58" s="11"/>
      <c r="EF58" s="12"/>
      <c r="EG58" s="11"/>
      <c r="EH58" s="12"/>
      <c r="EI58" s="11"/>
      <c r="EJ58" s="12"/>
      <c r="EK58" s="11"/>
      <c r="EL58" s="12"/>
      <c r="EM58" s="11"/>
      <c r="EN58" s="12"/>
      <c r="EO58" s="11"/>
      <c r="EP58" s="12"/>
    </row>
    <row r="59" spans="1:146" ht="15.75" x14ac:dyDescent="0.25">
      <c r="A59" s="85"/>
      <c r="B59" s="85"/>
      <c r="C59" s="11"/>
      <c r="D59" s="12"/>
      <c r="E59" s="11"/>
      <c r="F59" s="12"/>
      <c r="G59" s="11"/>
      <c r="H59" s="12"/>
      <c r="I59" s="11"/>
      <c r="J59" s="12"/>
      <c r="K59" s="11"/>
      <c r="L59" s="12"/>
      <c r="M59" s="11"/>
      <c r="N59" s="12"/>
      <c r="O59" s="11"/>
      <c r="P59" s="12"/>
      <c r="Q59" s="11"/>
      <c r="R59" s="12"/>
      <c r="S59" s="11"/>
      <c r="T59" s="12"/>
      <c r="U59" s="11"/>
      <c r="V59" s="12"/>
      <c r="W59" s="11"/>
      <c r="X59" s="12"/>
      <c r="Y59" s="11"/>
      <c r="Z59" s="12"/>
      <c r="AA59" s="11"/>
      <c r="AB59" s="12"/>
      <c r="AC59" s="11"/>
      <c r="AD59" s="12"/>
      <c r="AE59" s="11"/>
      <c r="AF59" s="12"/>
      <c r="AG59" s="11"/>
      <c r="AH59" s="12"/>
      <c r="AI59" s="11"/>
      <c r="AJ59" s="12"/>
      <c r="AK59" s="11"/>
      <c r="AL59" s="12"/>
      <c r="AM59" s="11"/>
      <c r="AN59" s="12"/>
      <c r="AO59" s="11"/>
      <c r="AP59" s="12"/>
      <c r="AQ59" s="11"/>
      <c r="AR59" s="12"/>
      <c r="AS59" s="11"/>
      <c r="AT59" s="12"/>
      <c r="AU59" s="11"/>
      <c r="AV59" s="12"/>
      <c r="AW59" s="11"/>
      <c r="AX59" s="12"/>
      <c r="AY59" s="11"/>
      <c r="AZ59" s="12"/>
      <c r="BA59" s="11"/>
      <c r="BB59" s="12"/>
      <c r="BC59" s="11"/>
      <c r="BD59" s="12"/>
      <c r="BE59" s="11"/>
      <c r="BF59" s="12"/>
      <c r="BG59" s="11"/>
      <c r="BH59" s="12"/>
      <c r="BI59" s="11"/>
      <c r="BJ59" s="12"/>
      <c r="BK59" s="11"/>
      <c r="BL59" s="12"/>
      <c r="BM59" s="11"/>
      <c r="BN59" s="12"/>
      <c r="BO59" s="11"/>
      <c r="BP59" s="12"/>
      <c r="BQ59" s="11"/>
      <c r="BR59" s="12"/>
      <c r="BS59" s="11"/>
      <c r="BT59" s="12"/>
      <c r="BU59" s="11"/>
      <c r="BV59" s="12"/>
      <c r="BW59" s="11"/>
      <c r="BX59" s="12"/>
      <c r="BY59" s="11"/>
      <c r="BZ59" s="12"/>
      <c r="CA59" s="11"/>
      <c r="CB59" s="12"/>
      <c r="CC59" s="11"/>
      <c r="CD59" s="12"/>
      <c r="CE59" s="11"/>
      <c r="CF59" s="12"/>
      <c r="CG59" s="11"/>
      <c r="CH59" s="12"/>
      <c r="CI59" s="11"/>
      <c r="CJ59" s="12"/>
      <c r="CK59" s="11"/>
      <c r="CL59" s="12"/>
      <c r="CM59" s="11"/>
      <c r="CN59" s="12"/>
      <c r="CO59" s="11"/>
      <c r="CP59" s="12"/>
      <c r="CQ59" s="11">
        <v>7.36</v>
      </c>
      <c r="CR59" s="12">
        <v>21.26</v>
      </c>
      <c r="CS59" s="11">
        <v>14.26</v>
      </c>
      <c r="CT59" s="12">
        <v>4.03</v>
      </c>
      <c r="CU59" s="11">
        <v>5.54</v>
      </c>
      <c r="CV59" s="12">
        <v>25.51</v>
      </c>
      <c r="CW59" s="11">
        <v>9.02</v>
      </c>
      <c r="CX59" s="12">
        <v>12.85</v>
      </c>
      <c r="CY59" s="11">
        <v>6.33</v>
      </c>
      <c r="CZ59" s="12">
        <v>22.07</v>
      </c>
      <c r="DA59" s="11">
        <v>5.45</v>
      </c>
      <c r="DB59" s="12">
        <v>22.89</v>
      </c>
      <c r="DC59" s="11"/>
      <c r="DD59" s="12"/>
      <c r="DE59" s="11"/>
      <c r="DF59" s="12"/>
      <c r="DG59" s="11"/>
      <c r="DH59" s="12"/>
      <c r="DI59" s="11"/>
      <c r="DJ59" s="12"/>
      <c r="DK59" s="11"/>
      <c r="DL59" s="12"/>
      <c r="DM59" s="11"/>
      <c r="DN59" s="12"/>
      <c r="DO59" s="11"/>
      <c r="DP59" s="12"/>
      <c r="DQ59" s="11"/>
      <c r="DR59" s="12"/>
      <c r="DS59" s="11"/>
      <c r="DT59" s="12"/>
      <c r="DU59" s="11"/>
      <c r="DV59" s="12"/>
      <c r="DW59" s="11"/>
      <c r="DX59" s="12"/>
      <c r="DY59" s="11"/>
      <c r="DZ59" s="12"/>
      <c r="EA59" s="11"/>
      <c r="EB59" s="12"/>
      <c r="EC59" s="11"/>
      <c r="ED59" s="12"/>
      <c r="EE59" s="11"/>
      <c r="EF59" s="12"/>
      <c r="EG59" s="11"/>
      <c r="EH59" s="12"/>
      <c r="EI59" s="11"/>
      <c r="EJ59" s="12"/>
      <c r="EK59" s="11"/>
      <c r="EL59" s="12"/>
      <c r="EM59" s="11"/>
      <c r="EN59" s="12"/>
      <c r="EO59" s="11"/>
      <c r="EP59" s="12"/>
    </row>
    <row r="60" spans="1:146" ht="15.75" x14ac:dyDescent="0.25">
      <c r="A60" s="85"/>
      <c r="B60" s="85"/>
      <c r="C60" s="11"/>
      <c r="D60" s="12"/>
      <c r="E60" s="11"/>
      <c r="F60" s="12"/>
      <c r="G60" s="11"/>
      <c r="H60" s="12"/>
      <c r="I60" s="11"/>
      <c r="J60" s="12"/>
      <c r="K60" s="11"/>
      <c r="L60" s="12"/>
      <c r="M60" s="11"/>
      <c r="N60" s="12"/>
      <c r="O60" s="11"/>
      <c r="P60" s="12"/>
      <c r="Q60" s="11"/>
      <c r="R60" s="12"/>
      <c r="S60" s="11"/>
      <c r="T60" s="12"/>
      <c r="U60" s="11"/>
      <c r="V60" s="12"/>
      <c r="W60" s="11"/>
      <c r="X60" s="12"/>
      <c r="Y60" s="11"/>
      <c r="Z60" s="12"/>
      <c r="AA60" s="11"/>
      <c r="AB60" s="12"/>
      <c r="AC60" s="11"/>
      <c r="AD60" s="12"/>
      <c r="AE60" s="11"/>
      <c r="AF60" s="12"/>
      <c r="AG60" s="11"/>
      <c r="AH60" s="12"/>
      <c r="AI60" s="11"/>
      <c r="AJ60" s="12"/>
      <c r="AK60" s="11"/>
      <c r="AL60" s="12"/>
      <c r="AM60" s="11"/>
      <c r="AN60" s="12"/>
      <c r="AO60" s="11"/>
      <c r="AP60" s="12"/>
      <c r="AQ60" s="11"/>
      <c r="AR60" s="12"/>
      <c r="AS60" s="11"/>
      <c r="AT60" s="12"/>
      <c r="AU60" s="11"/>
      <c r="AV60" s="12"/>
      <c r="AW60" s="11"/>
      <c r="AX60" s="12"/>
      <c r="AY60" s="11"/>
      <c r="AZ60" s="12"/>
      <c r="BA60" s="11"/>
      <c r="BB60" s="12"/>
      <c r="BC60" s="11"/>
      <c r="BD60" s="12"/>
      <c r="BE60" s="11"/>
      <c r="BF60" s="12"/>
      <c r="BG60" s="11"/>
      <c r="BH60" s="12"/>
      <c r="BI60" s="11"/>
      <c r="BJ60" s="12"/>
      <c r="BK60" s="11"/>
      <c r="BL60" s="12"/>
      <c r="BM60" s="11"/>
      <c r="BN60" s="12"/>
      <c r="BO60" s="11"/>
      <c r="BP60" s="12"/>
      <c r="BQ60" s="11"/>
      <c r="BR60" s="12"/>
      <c r="BS60" s="11"/>
      <c r="BT60" s="12"/>
      <c r="BU60" s="11"/>
      <c r="BV60" s="12"/>
      <c r="BW60" s="11"/>
      <c r="BX60" s="12"/>
      <c r="BY60" s="11"/>
      <c r="BZ60" s="12"/>
      <c r="CA60" s="11"/>
      <c r="CB60" s="12"/>
      <c r="CC60" s="11"/>
      <c r="CD60" s="12"/>
      <c r="CE60" s="11"/>
      <c r="CF60" s="12"/>
      <c r="CG60" s="11"/>
      <c r="CH60" s="12"/>
      <c r="CI60" s="11"/>
      <c r="CJ60" s="12"/>
      <c r="CK60" s="11"/>
      <c r="CL60" s="12"/>
      <c r="CM60" s="11"/>
      <c r="CN60" s="12"/>
      <c r="CO60" s="11"/>
      <c r="CP60" s="12"/>
      <c r="CQ60" s="11">
        <v>7.63</v>
      </c>
      <c r="CR60" s="12">
        <v>22.02</v>
      </c>
      <c r="CS60" s="11">
        <v>14.43</v>
      </c>
      <c r="CT60" s="12">
        <v>4.25</v>
      </c>
      <c r="CU60" s="11">
        <v>5.59</v>
      </c>
      <c r="CV60" s="12">
        <v>25.75</v>
      </c>
      <c r="CW60" s="11">
        <v>9.1199999999999992</v>
      </c>
      <c r="CX60" s="12">
        <v>11.62</v>
      </c>
      <c r="CY60" s="11">
        <v>6.52</v>
      </c>
      <c r="CZ60" s="12">
        <v>20.74</v>
      </c>
      <c r="DA60" s="11">
        <v>5.55</v>
      </c>
      <c r="DB60" s="12">
        <v>21.7</v>
      </c>
      <c r="DC60" s="11"/>
      <c r="DD60" s="12"/>
      <c r="DE60" s="11"/>
      <c r="DF60" s="12"/>
      <c r="DG60" s="11"/>
      <c r="DH60" s="12"/>
      <c r="DI60" s="11"/>
      <c r="DJ60" s="12"/>
      <c r="DK60" s="11"/>
      <c r="DL60" s="12"/>
      <c r="DM60" s="11"/>
      <c r="DN60" s="12"/>
      <c r="DO60" s="11"/>
      <c r="DP60" s="12"/>
      <c r="DQ60" s="11"/>
      <c r="DR60" s="12"/>
      <c r="DS60" s="11"/>
      <c r="DT60" s="12"/>
      <c r="DU60" s="11"/>
      <c r="DV60" s="12"/>
      <c r="DW60" s="11"/>
      <c r="DX60" s="12"/>
      <c r="DY60" s="11"/>
      <c r="DZ60" s="12"/>
      <c r="EA60" s="11"/>
      <c r="EB60" s="12"/>
      <c r="EC60" s="11"/>
      <c r="ED60" s="12"/>
      <c r="EE60" s="11"/>
      <c r="EF60" s="12"/>
      <c r="EG60" s="11"/>
      <c r="EH60" s="12"/>
      <c r="EI60" s="11"/>
      <c r="EJ60" s="12"/>
      <c r="EK60" s="11"/>
      <c r="EL60" s="12"/>
      <c r="EM60" s="11"/>
      <c r="EN60" s="12"/>
      <c r="EO60" s="11"/>
      <c r="EP60" s="12"/>
    </row>
    <row r="61" spans="1:146" ht="15.75" x14ac:dyDescent="0.25">
      <c r="A61" s="85"/>
      <c r="B61" s="85"/>
      <c r="C61" s="11"/>
      <c r="D61" s="12"/>
      <c r="E61" s="11"/>
      <c r="F61" s="12"/>
      <c r="G61" s="11"/>
      <c r="H61" s="12"/>
      <c r="I61" s="11"/>
      <c r="J61" s="12"/>
      <c r="K61" s="11"/>
      <c r="L61" s="12"/>
      <c r="M61" s="11"/>
      <c r="N61" s="12"/>
      <c r="O61" s="11"/>
      <c r="P61" s="12"/>
      <c r="Q61" s="11"/>
      <c r="R61" s="12"/>
      <c r="S61" s="11"/>
      <c r="T61" s="12"/>
      <c r="U61" s="11"/>
      <c r="V61" s="12"/>
      <c r="W61" s="11"/>
      <c r="X61" s="12"/>
      <c r="Y61" s="11"/>
      <c r="Z61" s="12"/>
      <c r="AA61" s="11"/>
      <c r="AB61" s="12"/>
      <c r="AC61" s="11"/>
      <c r="AD61" s="12"/>
      <c r="AE61" s="11"/>
      <c r="AF61" s="12"/>
      <c r="AG61" s="11"/>
      <c r="AH61" s="12"/>
      <c r="AI61" s="11"/>
      <c r="AJ61" s="12"/>
      <c r="AK61" s="11"/>
      <c r="AL61" s="12"/>
      <c r="AM61" s="11"/>
      <c r="AN61" s="12"/>
      <c r="AO61" s="11"/>
      <c r="AP61" s="12"/>
      <c r="AQ61" s="11"/>
      <c r="AR61" s="12"/>
      <c r="AS61" s="11"/>
      <c r="AT61" s="12"/>
      <c r="AU61" s="11"/>
      <c r="AV61" s="12"/>
      <c r="AW61" s="11"/>
      <c r="AX61" s="12"/>
      <c r="AY61" s="11"/>
      <c r="AZ61" s="12"/>
      <c r="BA61" s="11"/>
      <c r="BB61" s="12"/>
      <c r="BC61" s="11"/>
      <c r="BD61" s="12"/>
      <c r="BE61" s="11"/>
      <c r="BF61" s="12"/>
      <c r="BG61" s="11"/>
      <c r="BH61" s="12"/>
      <c r="BI61" s="11"/>
      <c r="BJ61" s="12"/>
      <c r="BK61" s="11"/>
      <c r="BL61" s="12"/>
      <c r="BM61" s="11"/>
      <c r="BN61" s="12"/>
      <c r="BO61" s="11"/>
      <c r="BP61" s="12"/>
      <c r="BQ61" s="11"/>
      <c r="BR61" s="12"/>
      <c r="BS61" s="11"/>
      <c r="BT61" s="12"/>
      <c r="BU61" s="11"/>
      <c r="BV61" s="12"/>
      <c r="BW61" s="11"/>
      <c r="BX61" s="12"/>
      <c r="BY61" s="11"/>
      <c r="BZ61" s="12"/>
      <c r="CA61" s="11"/>
      <c r="CB61" s="12"/>
      <c r="CC61" s="11"/>
      <c r="CD61" s="12"/>
      <c r="CE61" s="11"/>
      <c r="CF61" s="12"/>
      <c r="CG61" s="11"/>
      <c r="CH61" s="12"/>
      <c r="CI61" s="11"/>
      <c r="CJ61" s="12"/>
      <c r="CK61" s="11"/>
      <c r="CL61" s="12"/>
      <c r="CM61" s="11"/>
      <c r="CN61" s="12"/>
      <c r="CO61" s="11"/>
      <c r="CP61" s="12"/>
      <c r="CQ61" s="11">
        <v>9</v>
      </c>
      <c r="CR61" s="12">
        <v>16.97</v>
      </c>
      <c r="CS61" s="11">
        <v>14.47</v>
      </c>
      <c r="CT61" s="12">
        <v>5.04</v>
      </c>
      <c r="CU61" s="11">
        <v>5.65</v>
      </c>
      <c r="CV61" s="12">
        <v>25.13</v>
      </c>
      <c r="CW61" s="11">
        <v>9.43</v>
      </c>
      <c r="CX61" s="12">
        <v>11.12</v>
      </c>
      <c r="CY61" s="11">
        <v>6.58</v>
      </c>
      <c r="CZ61" s="12">
        <v>20.93</v>
      </c>
      <c r="DA61" s="11">
        <v>5.57</v>
      </c>
      <c r="DB61" s="12">
        <v>23.37</v>
      </c>
      <c r="DC61" s="11"/>
      <c r="DD61" s="12"/>
      <c r="DE61" s="11"/>
      <c r="DF61" s="12"/>
      <c r="DG61" s="11"/>
      <c r="DH61" s="12"/>
      <c r="DI61" s="11"/>
      <c r="DJ61" s="12"/>
      <c r="DK61" s="11"/>
      <c r="DL61" s="12"/>
      <c r="DM61" s="11"/>
      <c r="DN61" s="12"/>
      <c r="DO61" s="11"/>
      <c r="DP61" s="12"/>
      <c r="DQ61" s="11"/>
      <c r="DR61" s="12"/>
      <c r="DS61" s="11"/>
      <c r="DT61" s="12"/>
      <c r="DU61" s="11"/>
      <c r="DV61" s="12"/>
      <c r="DW61" s="11"/>
      <c r="DX61" s="12"/>
      <c r="DY61" s="11"/>
      <c r="DZ61" s="12"/>
      <c r="EA61" s="11"/>
      <c r="EB61" s="12"/>
      <c r="EC61" s="11"/>
      <c r="ED61" s="12"/>
      <c r="EE61" s="11"/>
      <c r="EF61" s="12"/>
      <c r="EG61" s="11"/>
      <c r="EH61" s="12"/>
      <c r="EI61" s="11"/>
      <c r="EJ61" s="12"/>
      <c r="EK61" s="11"/>
      <c r="EL61" s="12"/>
      <c r="EM61" s="11"/>
      <c r="EN61" s="12"/>
      <c r="EO61" s="11"/>
      <c r="EP61" s="12"/>
    </row>
    <row r="62" spans="1:146" ht="15.75" x14ac:dyDescent="0.25">
      <c r="A62" s="85"/>
      <c r="B62" s="85"/>
      <c r="C62" s="11"/>
      <c r="D62" s="12"/>
      <c r="E62" s="11"/>
      <c r="F62" s="12"/>
      <c r="G62" s="11"/>
      <c r="H62" s="12"/>
      <c r="I62" s="11"/>
      <c r="J62" s="12"/>
      <c r="K62" s="11"/>
      <c r="L62" s="12"/>
      <c r="M62" s="11"/>
      <c r="N62" s="12"/>
      <c r="O62" s="11"/>
      <c r="P62" s="12"/>
      <c r="Q62" s="11"/>
      <c r="R62" s="12"/>
      <c r="S62" s="11"/>
      <c r="T62" s="12"/>
      <c r="U62" s="11"/>
      <c r="V62" s="12"/>
      <c r="W62" s="11"/>
      <c r="X62" s="12"/>
      <c r="Y62" s="11"/>
      <c r="Z62" s="12"/>
      <c r="AA62" s="11"/>
      <c r="AB62" s="12"/>
      <c r="AC62" s="11"/>
      <c r="AD62" s="12"/>
      <c r="AE62" s="11"/>
      <c r="AF62" s="12"/>
      <c r="AG62" s="11"/>
      <c r="AH62" s="12"/>
      <c r="AI62" s="11"/>
      <c r="AJ62" s="12"/>
      <c r="AK62" s="11"/>
      <c r="AL62" s="12"/>
      <c r="AM62" s="11"/>
      <c r="AN62" s="12"/>
      <c r="AO62" s="11"/>
      <c r="AP62" s="12"/>
      <c r="AQ62" s="11"/>
      <c r="AR62" s="12"/>
      <c r="AS62" s="11"/>
      <c r="AT62" s="12"/>
      <c r="AU62" s="11"/>
      <c r="AV62" s="12"/>
      <c r="AW62" s="11"/>
      <c r="AX62" s="12"/>
      <c r="AY62" s="11"/>
      <c r="AZ62" s="12"/>
      <c r="BA62" s="11"/>
      <c r="BB62" s="12"/>
      <c r="BC62" s="11"/>
      <c r="BD62" s="12"/>
      <c r="BE62" s="11"/>
      <c r="BF62" s="12"/>
      <c r="BG62" s="11"/>
      <c r="BH62" s="12"/>
      <c r="BI62" s="11"/>
      <c r="BJ62" s="12"/>
      <c r="BK62" s="11"/>
      <c r="BL62" s="12"/>
      <c r="BM62" s="11"/>
      <c r="BN62" s="12"/>
      <c r="BO62" s="11"/>
      <c r="BP62" s="12"/>
      <c r="BQ62" s="11"/>
      <c r="BR62" s="12"/>
      <c r="BS62" s="11"/>
      <c r="BT62" s="12"/>
      <c r="BU62" s="11"/>
      <c r="BV62" s="12"/>
      <c r="BW62" s="11"/>
      <c r="BX62" s="12"/>
      <c r="BY62" s="11"/>
      <c r="BZ62" s="12"/>
      <c r="CA62" s="11"/>
      <c r="CB62" s="12"/>
      <c r="CC62" s="11"/>
      <c r="CD62" s="12"/>
      <c r="CE62" s="11"/>
      <c r="CF62" s="12"/>
      <c r="CG62" s="11"/>
      <c r="CH62" s="12"/>
      <c r="CI62" s="11"/>
      <c r="CJ62" s="12"/>
      <c r="CK62" s="11"/>
      <c r="CL62" s="12"/>
      <c r="CM62" s="11"/>
      <c r="CN62" s="12"/>
      <c r="CO62" s="11"/>
      <c r="CP62" s="12"/>
      <c r="CQ62" s="11">
        <v>9.32</v>
      </c>
      <c r="CR62" s="12">
        <v>17.559999999999999</v>
      </c>
      <c r="CS62" s="11">
        <v>14.52</v>
      </c>
      <c r="CT62" s="12">
        <v>5.34</v>
      </c>
      <c r="CU62" s="11">
        <v>5.69</v>
      </c>
      <c r="CV62" s="12">
        <v>25.35</v>
      </c>
      <c r="CW62" s="11">
        <v>9.44</v>
      </c>
      <c r="CX62" s="12">
        <v>11.29</v>
      </c>
      <c r="CY62" s="11">
        <v>7.04</v>
      </c>
      <c r="CZ62" s="12">
        <v>18.920000000000002</v>
      </c>
      <c r="DA62" s="11">
        <v>5.59</v>
      </c>
      <c r="DB62" s="12">
        <v>22.48</v>
      </c>
      <c r="DC62" s="11"/>
      <c r="DD62" s="12"/>
      <c r="DE62" s="11"/>
      <c r="DF62" s="12"/>
      <c r="DG62" s="11"/>
      <c r="DH62" s="12"/>
      <c r="DI62" s="11"/>
      <c r="DJ62" s="12"/>
      <c r="DK62" s="11"/>
      <c r="DL62" s="12"/>
      <c r="DM62" s="11"/>
      <c r="DN62" s="12"/>
      <c r="DO62" s="11"/>
      <c r="DP62" s="12"/>
      <c r="DQ62" s="11"/>
      <c r="DR62" s="12"/>
      <c r="DS62" s="11"/>
      <c r="DT62" s="12"/>
      <c r="DU62" s="11"/>
      <c r="DV62" s="12"/>
      <c r="DW62" s="11"/>
      <c r="DX62" s="12"/>
      <c r="DY62" s="11"/>
      <c r="DZ62" s="12"/>
      <c r="EA62" s="11"/>
      <c r="EB62" s="12"/>
      <c r="EC62" s="11"/>
      <c r="ED62" s="12"/>
      <c r="EE62" s="11"/>
      <c r="EF62" s="12"/>
      <c r="EG62" s="11"/>
      <c r="EH62" s="12"/>
      <c r="EI62" s="11"/>
      <c r="EJ62" s="12"/>
      <c r="EK62" s="11"/>
      <c r="EL62" s="12"/>
      <c r="EM62" s="11"/>
      <c r="EN62" s="12"/>
      <c r="EO62" s="11"/>
      <c r="EP62" s="12"/>
    </row>
    <row r="63" spans="1:146" ht="15.75" x14ac:dyDescent="0.25">
      <c r="A63" s="85"/>
      <c r="B63" s="85"/>
      <c r="C63" s="11"/>
      <c r="D63" s="12"/>
      <c r="E63" s="11"/>
      <c r="F63" s="12"/>
      <c r="G63" s="11"/>
      <c r="H63" s="12"/>
      <c r="I63" s="11"/>
      <c r="J63" s="12"/>
      <c r="K63" s="11"/>
      <c r="L63" s="12"/>
      <c r="M63" s="11"/>
      <c r="N63" s="12"/>
      <c r="O63" s="11"/>
      <c r="P63" s="12"/>
      <c r="Q63" s="11"/>
      <c r="R63" s="12"/>
      <c r="S63" s="11"/>
      <c r="T63" s="12"/>
      <c r="U63" s="11"/>
      <c r="V63" s="12"/>
      <c r="W63" s="11"/>
      <c r="X63" s="12"/>
      <c r="Y63" s="11"/>
      <c r="Z63" s="12"/>
      <c r="AA63" s="11"/>
      <c r="AB63" s="12"/>
      <c r="AC63" s="11"/>
      <c r="AD63" s="12"/>
      <c r="AE63" s="11"/>
      <c r="AF63" s="12"/>
      <c r="AG63" s="11"/>
      <c r="AH63" s="12"/>
      <c r="AI63" s="11"/>
      <c r="AJ63" s="12"/>
      <c r="AK63" s="11"/>
      <c r="AL63" s="12"/>
      <c r="AM63" s="11"/>
      <c r="AN63" s="12"/>
      <c r="AO63" s="11"/>
      <c r="AP63" s="12"/>
      <c r="AQ63" s="11"/>
      <c r="AR63" s="12"/>
      <c r="AS63" s="11"/>
      <c r="AT63" s="12"/>
      <c r="AU63" s="11"/>
      <c r="AV63" s="12"/>
      <c r="AW63" s="11"/>
      <c r="AX63" s="12"/>
      <c r="AY63" s="11"/>
      <c r="AZ63" s="12"/>
      <c r="BA63" s="11"/>
      <c r="BB63" s="12"/>
      <c r="BC63" s="11"/>
      <c r="BD63" s="12"/>
      <c r="BE63" s="11"/>
      <c r="BF63" s="12"/>
      <c r="BG63" s="11"/>
      <c r="BH63" s="12"/>
      <c r="BI63" s="11"/>
      <c r="BJ63" s="12"/>
      <c r="BK63" s="11"/>
      <c r="BL63" s="12"/>
      <c r="BM63" s="11"/>
      <c r="BN63" s="12"/>
      <c r="BO63" s="11"/>
      <c r="BP63" s="12"/>
      <c r="BQ63" s="11"/>
      <c r="BR63" s="12"/>
      <c r="BS63" s="11"/>
      <c r="BT63" s="12"/>
      <c r="BU63" s="11"/>
      <c r="BV63" s="12"/>
      <c r="BW63" s="11"/>
      <c r="BX63" s="12"/>
      <c r="BY63" s="11"/>
      <c r="BZ63" s="12"/>
      <c r="CA63" s="11"/>
      <c r="CB63" s="12"/>
      <c r="CC63" s="11"/>
      <c r="CD63" s="12"/>
      <c r="CE63" s="11"/>
      <c r="CF63" s="12"/>
      <c r="CG63" s="11"/>
      <c r="CH63" s="12"/>
      <c r="CI63" s="11"/>
      <c r="CJ63" s="12"/>
      <c r="CK63" s="11"/>
      <c r="CL63" s="12"/>
      <c r="CM63" s="11"/>
      <c r="CN63" s="12"/>
      <c r="CO63" s="11"/>
      <c r="CP63" s="12"/>
      <c r="CQ63" s="11">
        <v>10.31</v>
      </c>
      <c r="CR63" s="12">
        <v>14.1</v>
      </c>
      <c r="CS63" s="11">
        <v>14.65</v>
      </c>
      <c r="CT63" s="12">
        <v>3.95</v>
      </c>
      <c r="CU63" s="11">
        <v>6.02</v>
      </c>
      <c r="CV63" s="12">
        <v>24.18</v>
      </c>
      <c r="CW63" s="11">
        <v>9.4700000000000006</v>
      </c>
      <c r="CX63" s="12">
        <v>10.94</v>
      </c>
      <c r="CY63" s="11">
        <v>7.11</v>
      </c>
      <c r="CZ63" s="12">
        <v>19.12</v>
      </c>
      <c r="DA63" s="11">
        <v>5.65</v>
      </c>
      <c r="DB63" s="12">
        <v>22.74</v>
      </c>
      <c r="DC63" s="11"/>
      <c r="DD63" s="12"/>
      <c r="DE63" s="11"/>
      <c r="DF63" s="12"/>
      <c r="DG63" s="11"/>
      <c r="DH63" s="12"/>
      <c r="DI63" s="11"/>
      <c r="DJ63" s="12"/>
      <c r="DK63" s="11"/>
      <c r="DL63" s="12"/>
      <c r="DM63" s="11"/>
      <c r="DN63" s="12"/>
      <c r="DO63" s="11"/>
      <c r="DP63" s="12"/>
      <c r="DQ63" s="11"/>
      <c r="DR63" s="12"/>
      <c r="DS63" s="11"/>
      <c r="DT63" s="12"/>
      <c r="DU63" s="11"/>
      <c r="DV63" s="12"/>
      <c r="DW63" s="11"/>
      <c r="DX63" s="12"/>
      <c r="DY63" s="11"/>
      <c r="DZ63" s="12"/>
      <c r="EA63" s="11"/>
      <c r="EB63" s="12"/>
      <c r="EC63" s="11"/>
      <c r="ED63" s="12"/>
      <c r="EE63" s="11"/>
      <c r="EF63" s="12"/>
      <c r="EG63" s="11"/>
      <c r="EH63" s="12"/>
      <c r="EI63" s="11"/>
      <c r="EJ63" s="12"/>
      <c r="EK63" s="11"/>
      <c r="EL63" s="12"/>
      <c r="EM63" s="11"/>
      <c r="EN63" s="12"/>
      <c r="EO63" s="11"/>
      <c r="EP63" s="12"/>
    </row>
    <row r="64" spans="1:146" ht="15.75" x14ac:dyDescent="0.25">
      <c r="A64" s="85"/>
      <c r="B64" s="85"/>
      <c r="C64" s="11"/>
      <c r="D64" s="12"/>
      <c r="E64" s="11"/>
      <c r="F64" s="12"/>
      <c r="G64" s="11"/>
      <c r="H64" s="12"/>
      <c r="I64" s="11"/>
      <c r="J64" s="12"/>
      <c r="K64" s="11"/>
      <c r="L64" s="12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1"/>
      <c r="Z64" s="12"/>
      <c r="AA64" s="11"/>
      <c r="AB64" s="12"/>
      <c r="AC64" s="11"/>
      <c r="AD64" s="12"/>
      <c r="AE64" s="11"/>
      <c r="AF64" s="12"/>
      <c r="AG64" s="11"/>
      <c r="AH64" s="12"/>
      <c r="AI64" s="11"/>
      <c r="AJ64" s="12"/>
      <c r="AK64" s="11"/>
      <c r="AL64" s="12"/>
      <c r="AM64" s="11"/>
      <c r="AN64" s="12"/>
      <c r="AO64" s="11"/>
      <c r="AP64" s="12"/>
      <c r="AQ64" s="11"/>
      <c r="AR64" s="12"/>
      <c r="AS64" s="11"/>
      <c r="AT64" s="12"/>
      <c r="AU64" s="11"/>
      <c r="AV64" s="12"/>
      <c r="AW64" s="11"/>
      <c r="AX64" s="12"/>
      <c r="AY64" s="11"/>
      <c r="AZ64" s="12"/>
      <c r="BA64" s="11"/>
      <c r="BB64" s="12"/>
      <c r="BC64" s="11"/>
      <c r="BD64" s="12"/>
      <c r="BE64" s="11"/>
      <c r="BF64" s="12"/>
      <c r="BG64" s="11"/>
      <c r="BH64" s="12"/>
      <c r="BI64" s="11"/>
      <c r="BJ64" s="12"/>
      <c r="BK64" s="11"/>
      <c r="BL64" s="12"/>
      <c r="BM64" s="11"/>
      <c r="BN64" s="12"/>
      <c r="BO64" s="11"/>
      <c r="BP64" s="12"/>
      <c r="BQ64" s="11"/>
      <c r="BR64" s="12"/>
      <c r="BS64" s="11"/>
      <c r="BT64" s="12"/>
      <c r="BU64" s="11"/>
      <c r="BV64" s="12"/>
      <c r="BW64" s="11"/>
      <c r="BX64" s="12"/>
      <c r="BY64" s="11"/>
      <c r="BZ64" s="12"/>
      <c r="CA64" s="11"/>
      <c r="CB64" s="12"/>
      <c r="CC64" s="11"/>
      <c r="CD64" s="12"/>
      <c r="CE64" s="11"/>
      <c r="CF64" s="12"/>
      <c r="CG64" s="11"/>
      <c r="CH64" s="12"/>
      <c r="CI64" s="11"/>
      <c r="CJ64" s="12"/>
      <c r="CK64" s="11"/>
      <c r="CL64" s="12"/>
      <c r="CM64" s="11"/>
      <c r="CN64" s="12"/>
      <c r="CO64" s="11"/>
      <c r="CP64" s="12"/>
      <c r="CQ64" s="11">
        <v>11.15</v>
      </c>
      <c r="CR64" s="12">
        <v>15.25</v>
      </c>
      <c r="CS64" s="11">
        <v>14.74</v>
      </c>
      <c r="CT64" s="12">
        <v>4.67</v>
      </c>
      <c r="CU64" s="11">
        <v>6.68</v>
      </c>
      <c r="CV64" s="12">
        <v>21.33</v>
      </c>
      <c r="CW64" s="11">
        <v>9.5299999999999994</v>
      </c>
      <c r="CX64" s="12">
        <v>11.25</v>
      </c>
      <c r="CY64" s="11">
        <v>7.59</v>
      </c>
      <c r="CZ64" s="12">
        <v>17.059999999999999</v>
      </c>
      <c r="DA64" s="11">
        <v>5.73</v>
      </c>
      <c r="DB64" s="12">
        <v>22.38</v>
      </c>
      <c r="DC64" s="11"/>
      <c r="DD64" s="12"/>
      <c r="DE64" s="11"/>
      <c r="DF64" s="12"/>
      <c r="DG64" s="11"/>
      <c r="DH64" s="12"/>
      <c r="DI64" s="11"/>
      <c r="DJ64" s="12"/>
      <c r="DK64" s="11"/>
      <c r="DL64" s="12"/>
      <c r="DM64" s="11"/>
      <c r="DN64" s="12"/>
      <c r="DO64" s="11"/>
      <c r="DP64" s="12"/>
      <c r="DQ64" s="11"/>
      <c r="DR64" s="12"/>
      <c r="DS64" s="11"/>
      <c r="DT64" s="12"/>
      <c r="DU64" s="11"/>
      <c r="DV64" s="12"/>
      <c r="DW64" s="11"/>
      <c r="DX64" s="12"/>
      <c r="DY64" s="11"/>
      <c r="DZ64" s="12"/>
      <c r="EA64" s="11"/>
      <c r="EB64" s="12"/>
      <c r="EC64" s="11"/>
      <c r="ED64" s="12"/>
      <c r="EE64" s="11"/>
      <c r="EF64" s="12"/>
      <c r="EG64" s="11"/>
      <c r="EH64" s="12"/>
      <c r="EI64" s="11"/>
      <c r="EJ64" s="12"/>
      <c r="EK64" s="11"/>
      <c r="EL64" s="12"/>
      <c r="EM64" s="11"/>
      <c r="EN64" s="12"/>
      <c r="EO64" s="11"/>
      <c r="EP64" s="12"/>
    </row>
    <row r="65" spans="1:146" ht="15.75" x14ac:dyDescent="0.25">
      <c r="A65" s="85"/>
      <c r="B65" s="85"/>
      <c r="C65" s="11"/>
      <c r="D65" s="12"/>
      <c r="E65" s="11"/>
      <c r="F65" s="12"/>
      <c r="G65" s="11"/>
      <c r="H65" s="12"/>
      <c r="I65" s="11"/>
      <c r="J65" s="12"/>
      <c r="K65" s="11"/>
      <c r="L65" s="12"/>
      <c r="M65" s="11"/>
      <c r="N65" s="12"/>
      <c r="O65" s="11"/>
      <c r="P65" s="12"/>
      <c r="Q65" s="11"/>
      <c r="R65" s="12"/>
      <c r="S65" s="11"/>
      <c r="T65" s="12"/>
      <c r="U65" s="11"/>
      <c r="V65" s="12"/>
      <c r="W65" s="11"/>
      <c r="X65" s="12"/>
      <c r="Y65" s="11"/>
      <c r="Z65" s="12"/>
      <c r="AA65" s="11"/>
      <c r="AB65" s="12"/>
      <c r="AC65" s="11"/>
      <c r="AD65" s="12"/>
      <c r="AE65" s="11"/>
      <c r="AF65" s="12"/>
      <c r="AG65" s="11"/>
      <c r="AH65" s="12"/>
      <c r="AI65" s="11"/>
      <c r="AJ65" s="12"/>
      <c r="AK65" s="11"/>
      <c r="AL65" s="12"/>
      <c r="AM65" s="11"/>
      <c r="AN65" s="12"/>
      <c r="AO65" s="11"/>
      <c r="AP65" s="12"/>
      <c r="AQ65" s="11"/>
      <c r="AR65" s="12"/>
      <c r="AS65" s="11"/>
      <c r="AT65" s="12"/>
      <c r="AU65" s="11"/>
      <c r="AV65" s="12"/>
      <c r="AW65" s="11"/>
      <c r="AX65" s="12"/>
      <c r="AY65" s="11"/>
      <c r="AZ65" s="12"/>
      <c r="BA65" s="11"/>
      <c r="BB65" s="12"/>
      <c r="BC65" s="11"/>
      <c r="BD65" s="12"/>
      <c r="BE65" s="11"/>
      <c r="BF65" s="12"/>
      <c r="BG65" s="11"/>
      <c r="BH65" s="12"/>
      <c r="BI65" s="11"/>
      <c r="BJ65" s="12"/>
      <c r="BK65" s="11"/>
      <c r="BL65" s="12"/>
      <c r="BM65" s="11"/>
      <c r="BN65" s="12"/>
      <c r="BO65" s="11"/>
      <c r="BP65" s="12"/>
      <c r="BQ65" s="11"/>
      <c r="BR65" s="12"/>
      <c r="BS65" s="11"/>
      <c r="BT65" s="12"/>
      <c r="BU65" s="11"/>
      <c r="BV65" s="12"/>
      <c r="BW65" s="11"/>
      <c r="BX65" s="12"/>
      <c r="BY65" s="11"/>
      <c r="BZ65" s="12"/>
      <c r="CA65" s="11"/>
      <c r="CB65" s="12"/>
      <c r="CC65" s="11"/>
      <c r="CD65" s="12"/>
      <c r="CE65" s="11"/>
      <c r="CF65" s="12"/>
      <c r="CG65" s="11"/>
      <c r="CH65" s="12"/>
      <c r="CI65" s="11"/>
      <c r="CJ65" s="12"/>
      <c r="CK65" s="11"/>
      <c r="CL65" s="12"/>
      <c r="CM65" s="11"/>
      <c r="CN65" s="12"/>
      <c r="CO65" s="11"/>
      <c r="CP65" s="12"/>
      <c r="CQ65" s="11">
        <v>13.08</v>
      </c>
      <c r="CR65" s="12">
        <v>9.24</v>
      </c>
      <c r="CS65" s="11">
        <v>14.78</v>
      </c>
      <c r="CT65" s="12">
        <v>4.17</v>
      </c>
      <c r="CU65" s="11">
        <v>6.83</v>
      </c>
      <c r="CV65" s="12">
        <v>21.81</v>
      </c>
      <c r="CW65" s="11">
        <v>9.5500000000000007</v>
      </c>
      <c r="CX65" s="12">
        <v>11.43</v>
      </c>
      <c r="CY65" s="11">
        <v>7.67</v>
      </c>
      <c r="CZ65" s="12">
        <v>17.239999999999998</v>
      </c>
      <c r="DA65" s="11">
        <v>5.77</v>
      </c>
      <c r="DB65" s="12">
        <v>21.33</v>
      </c>
      <c r="DC65" s="11"/>
      <c r="DD65" s="12"/>
      <c r="DE65" s="11"/>
      <c r="DF65" s="12"/>
      <c r="DG65" s="11"/>
      <c r="DH65" s="12"/>
      <c r="DI65" s="11"/>
      <c r="DJ65" s="12"/>
      <c r="DK65" s="11"/>
      <c r="DL65" s="12"/>
      <c r="DM65" s="11"/>
      <c r="DN65" s="12"/>
      <c r="DO65" s="11"/>
      <c r="DP65" s="12"/>
      <c r="DQ65" s="11"/>
      <c r="DR65" s="12"/>
      <c r="DS65" s="11"/>
      <c r="DT65" s="12"/>
      <c r="DU65" s="11"/>
      <c r="DV65" s="12"/>
      <c r="DW65" s="11"/>
      <c r="DX65" s="12"/>
      <c r="DY65" s="11"/>
      <c r="DZ65" s="12"/>
      <c r="EA65" s="11"/>
      <c r="EB65" s="12"/>
      <c r="EC65" s="11"/>
      <c r="ED65" s="12"/>
      <c r="EE65" s="11"/>
      <c r="EF65" s="12"/>
      <c r="EG65" s="11"/>
      <c r="EH65" s="12"/>
      <c r="EI65" s="11"/>
      <c r="EJ65" s="12"/>
      <c r="EK65" s="11"/>
      <c r="EL65" s="12"/>
      <c r="EM65" s="11"/>
      <c r="EN65" s="12"/>
      <c r="EO65" s="11"/>
      <c r="EP65" s="12"/>
    </row>
    <row r="66" spans="1:146" ht="15.75" x14ac:dyDescent="0.25">
      <c r="A66" s="85"/>
      <c r="B66" s="85"/>
      <c r="C66" s="11"/>
      <c r="D66" s="12"/>
      <c r="E66" s="11"/>
      <c r="F66" s="12"/>
      <c r="G66" s="11"/>
      <c r="H66" s="12"/>
      <c r="I66" s="11"/>
      <c r="J66" s="12"/>
      <c r="K66" s="11"/>
      <c r="L66" s="12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  <c r="X66" s="12"/>
      <c r="Y66" s="11"/>
      <c r="Z66" s="12"/>
      <c r="AA66" s="11"/>
      <c r="AB66" s="12"/>
      <c r="AC66" s="11"/>
      <c r="AD66" s="12"/>
      <c r="AE66" s="11"/>
      <c r="AF66" s="12"/>
      <c r="AG66" s="11"/>
      <c r="AH66" s="12"/>
      <c r="AI66" s="11"/>
      <c r="AJ66" s="12"/>
      <c r="AK66" s="11"/>
      <c r="AL66" s="12"/>
      <c r="AM66" s="11"/>
      <c r="AN66" s="12"/>
      <c r="AO66" s="11"/>
      <c r="AP66" s="12"/>
      <c r="AQ66" s="11"/>
      <c r="AR66" s="12"/>
      <c r="AS66" s="11"/>
      <c r="AT66" s="12"/>
      <c r="AU66" s="11"/>
      <c r="AV66" s="12"/>
      <c r="AW66" s="11"/>
      <c r="AX66" s="12"/>
      <c r="AY66" s="11"/>
      <c r="AZ66" s="12"/>
      <c r="BA66" s="11"/>
      <c r="BB66" s="12"/>
      <c r="BC66" s="11"/>
      <c r="BD66" s="12"/>
      <c r="BE66" s="11"/>
      <c r="BF66" s="12"/>
      <c r="BG66" s="11"/>
      <c r="BH66" s="12"/>
      <c r="BI66" s="11"/>
      <c r="BJ66" s="12"/>
      <c r="BK66" s="11"/>
      <c r="BL66" s="12"/>
      <c r="BM66" s="11"/>
      <c r="BN66" s="12"/>
      <c r="BO66" s="11"/>
      <c r="BP66" s="12"/>
      <c r="BQ66" s="11"/>
      <c r="BR66" s="12"/>
      <c r="BS66" s="11"/>
      <c r="BT66" s="12"/>
      <c r="BU66" s="11"/>
      <c r="BV66" s="12"/>
      <c r="BW66" s="11"/>
      <c r="BX66" s="12"/>
      <c r="BY66" s="11"/>
      <c r="BZ66" s="12"/>
      <c r="CA66" s="11"/>
      <c r="CB66" s="12"/>
      <c r="CC66" s="11"/>
      <c r="CD66" s="12"/>
      <c r="CE66" s="11"/>
      <c r="CF66" s="12"/>
      <c r="CG66" s="11"/>
      <c r="CH66" s="12"/>
      <c r="CI66" s="11"/>
      <c r="CJ66" s="12"/>
      <c r="CK66" s="11"/>
      <c r="CL66" s="12"/>
      <c r="CM66" s="11"/>
      <c r="CN66" s="12"/>
      <c r="CO66" s="11"/>
      <c r="CP66" s="12"/>
      <c r="CQ66" s="11">
        <v>13.68</v>
      </c>
      <c r="CR66" s="12">
        <v>9.66</v>
      </c>
      <c r="CS66" s="11">
        <v>14.8</v>
      </c>
      <c r="CT66" s="12">
        <v>3.65</v>
      </c>
      <c r="CU66" s="11">
        <v>7.87</v>
      </c>
      <c r="CV66" s="12">
        <v>17.510000000000002</v>
      </c>
      <c r="CW66" s="11">
        <v>9.57</v>
      </c>
      <c r="CX66" s="12">
        <v>11.06</v>
      </c>
      <c r="CY66" s="11">
        <v>8.18</v>
      </c>
      <c r="CZ66" s="12">
        <v>15.03</v>
      </c>
      <c r="DA66" s="11">
        <v>5.82</v>
      </c>
      <c r="DB66" s="12">
        <v>21.5</v>
      </c>
      <c r="DC66" s="11"/>
      <c r="DD66" s="12"/>
      <c r="DE66" s="11"/>
      <c r="DF66" s="12"/>
      <c r="DG66" s="11"/>
      <c r="DH66" s="12"/>
      <c r="DI66" s="11"/>
      <c r="DJ66" s="12"/>
      <c r="DK66" s="11"/>
      <c r="DL66" s="12"/>
      <c r="DM66" s="11"/>
      <c r="DN66" s="12"/>
      <c r="DO66" s="11"/>
      <c r="DP66" s="12"/>
      <c r="DQ66" s="11"/>
      <c r="DR66" s="12"/>
      <c r="DS66" s="11"/>
      <c r="DT66" s="12"/>
      <c r="DU66" s="11"/>
      <c r="DV66" s="12"/>
      <c r="DW66" s="11"/>
      <c r="DX66" s="12"/>
      <c r="DY66" s="11"/>
      <c r="DZ66" s="12"/>
      <c r="EA66" s="11"/>
      <c r="EB66" s="12"/>
      <c r="EC66" s="11"/>
      <c r="ED66" s="12"/>
      <c r="EE66" s="11"/>
      <c r="EF66" s="12"/>
      <c r="EG66" s="11"/>
      <c r="EH66" s="12"/>
      <c r="EI66" s="11"/>
      <c r="EJ66" s="12"/>
      <c r="EK66" s="11"/>
      <c r="EL66" s="12"/>
      <c r="EM66" s="11"/>
      <c r="EN66" s="12"/>
      <c r="EO66" s="11"/>
      <c r="EP66" s="12"/>
    </row>
    <row r="67" spans="1:146" ht="15.75" x14ac:dyDescent="0.25">
      <c r="A67" s="85"/>
      <c r="B67" s="85"/>
      <c r="C67" s="11"/>
      <c r="D67" s="12"/>
      <c r="E67" s="11"/>
      <c r="F67" s="12"/>
      <c r="G67" s="11"/>
      <c r="H67" s="12"/>
      <c r="I67" s="11"/>
      <c r="J67" s="12"/>
      <c r="K67" s="11"/>
      <c r="L67" s="12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1"/>
      <c r="Z67" s="12"/>
      <c r="AA67" s="11"/>
      <c r="AB67" s="12"/>
      <c r="AC67" s="11"/>
      <c r="AD67" s="12"/>
      <c r="AE67" s="11"/>
      <c r="AF67" s="12"/>
      <c r="AG67" s="11"/>
      <c r="AH67" s="12"/>
      <c r="AI67" s="11"/>
      <c r="AJ67" s="12"/>
      <c r="AK67" s="11"/>
      <c r="AL67" s="12"/>
      <c r="AM67" s="11"/>
      <c r="AN67" s="12"/>
      <c r="AO67" s="11"/>
      <c r="AP67" s="12"/>
      <c r="AQ67" s="11"/>
      <c r="AR67" s="12"/>
      <c r="AS67" s="11"/>
      <c r="AT67" s="12"/>
      <c r="AU67" s="11"/>
      <c r="AV67" s="12"/>
      <c r="AW67" s="11"/>
      <c r="AX67" s="12"/>
      <c r="AY67" s="11"/>
      <c r="AZ67" s="12"/>
      <c r="BA67" s="11"/>
      <c r="BB67" s="12"/>
      <c r="BC67" s="11"/>
      <c r="BD67" s="12"/>
      <c r="BE67" s="11"/>
      <c r="BF67" s="12"/>
      <c r="BG67" s="11"/>
      <c r="BH67" s="12"/>
      <c r="BI67" s="11"/>
      <c r="BJ67" s="12"/>
      <c r="BK67" s="11"/>
      <c r="BL67" s="12"/>
      <c r="BM67" s="11"/>
      <c r="BN67" s="12"/>
      <c r="BO67" s="11"/>
      <c r="BP67" s="12"/>
      <c r="BQ67" s="11"/>
      <c r="BR67" s="12"/>
      <c r="BS67" s="11"/>
      <c r="BT67" s="12"/>
      <c r="BU67" s="11"/>
      <c r="BV67" s="12"/>
      <c r="BW67" s="11"/>
      <c r="BX67" s="12"/>
      <c r="BY67" s="11"/>
      <c r="BZ67" s="12"/>
      <c r="CA67" s="11"/>
      <c r="CB67" s="12"/>
      <c r="CC67" s="11"/>
      <c r="CD67" s="12"/>
      <c r="CE67" s="11"/>
      <c r="CF67" s="12"/>
      <c r="CG67" s="11"/>
      <c r="CH67" s="12"/>
      <c r="CI67" s="11"/>
      <c r="CJ67" s="12"/>
      <c r="CK67" s="11"/>
      <c r="CL67" s="12"/>
      <c r="CM67" s="11"/>
      <c r="CN67" s="12"/>
      <c r="CO67" s="11"/>
      <c r="CP67" s="12"/>
      <c r="CQ67" s="11">
        <v>15.04</v>
      </c>
      <c r="CR67" s="12">
        <v>5.65</v>
      </c>
      <c r="CS67" s="11">
        <v>14.83</v>
      </c>
      <c r="CT67" s="12">
        <v>4.37</v>
      </c>
      <c r="CU67" s="11">
        <v>8.16</v>
      </c>
      <c r="CV67" s="12">
        <v>18.16</v>
      </c>
      <c r="CW67" s="11">
        <v>9.6</v>
      </c>
      <c r="CX67" s="12">
        <v>12.22</v>
      </c>
      <c r="CY67" s="11">
        <v>8.34</v>
      </c>
      <c r="CZ67" s="12">
        <v>15.32</v>
      </c>
      <c r="DA67" s="11">
        <v>5.85</v>
      </c>
      <c r="DB67" s="12">
        <v>20.66</v>
      </c>
      <c r="DC67" s="11"/>
      <c r="DD67" s="12"/>
      <c r="DE67" s="11"/>
      <c r="DF67" s="12"/>
      <c r="DG67" s="11"/>
      <c r="DH67" s="12"/>
      <c r="DI67" s="11"/>
      <c r="DJ67" s="12"/>
      <c r="DK67" s="11"/>
      <c r="DL67" s="12"/>
      <c r="DM67" s="11"/>
      <c r="DN67" s="12"/>
      <c r="DO67" s="11"/>
      <c r="DP67" s="12"/>
      <c r="DQ67" s="11"/>
      <c r="DR67" s="12"/>
      <c r="DS67" s="11"/>
      <c r="DT67" s="12"/>
      <c r="DU67" s="11"/>
      <c r="DV67" s="12"/>
      <c r="DW67" s="11"/>
      <c r="DX67" s="12"/>
      <c r="DY67" s="11"/>
      <c r="DZ67" s="12"/>
      <c r="EA67" s="11"/>
      <c r="EB67" s="12"/>
      <c r="EC67" s="11"/>
      <c r="ED67" s="12"/>
      <c r="EE67" s="11"/>
      <c r="EF67" s="12"/>
      <c r="EG67" s="11"/>
      <c r="EH67" s="12"/>
      <c r="EI67" s="11"/>
      <c r="EJ67" s="12"/>
      <c r="EK67" s="11"/>
      <c r="EL67" s="12"/>
      <c r="EM67" s="11"/>
      <c r="EN67" s="12"/>
      <c r="EO67" s="11"/>
      <c r="EP67" s="12"/>
    </row>
    <row r="68" spans="1:146" ht="15.75" x14ac:dyDescent="0.25">
      <c r="A68" s="85"/>
      <c r="B68" s="85"/>
      <c r="C68" s="11"/>
      <c r="D68" s="12"/>
      <c r="E68" s="11"/>
      <c r="F68" s="12"/>
      <c r="G68" s="11"/>
      <c r="H68" s="12"/>
      <c r="I68" s="11"/>
      <c r="J68" s="12"/>
      <c r="K68" s="11"/>
      <c r="L68" s="12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1"/>
      <c r="Z68" s="12"/>
      <c r="AA68" s="11"/>
      <c r="AB68" s="12"/>
      <c r="AC68" s="11"/>
      <c r="AD68" s="12"/>
      <c r="AE68" s="11"/>
      <c r="AF68" s="12"/>
      <c r="AG68" s="11"/>
      <c r="AH68" s="12"/>
      <c r="AI68" s="11"/>
      <c r="AJ68" s="12"/>
      <c r="AK68" s="11"/>
      <c r="AL68" s="12"/>
      <c r="AM68" s="11"/>
      <c r="AN68" s="12"/>
      <c r="AO68" s="11"/>
      <c r="AP68" s="12"/>
      <c r="AQ68" s="11"/>
      <c r="AR68" s="12"/>
      <c r="AS68" s="11"/>
      <c r="AT68" s="12"/>
      <c r="AU68" s="11"/>
      <c r="AV68" s="12"/>
      <c r="AW68" s="11"/>
      <c r="AX68" s="12"/>
      <c r="AY68" s="11"/>
      <c r="AZ68" s="12"/>
      <c r="BA68" s="11"/>
      <c r="BB68" s="12"/>
      <c r="BC68" s="11"/>
      <c r="BD68" s="12"/>
      <c r="BE68" s="11"/>
      <c r="BF68" s="12"/>
      <c r="BG68" s="11"/>
      <c r="BH68" s="12"/>
      <c r="BI68" s="11"/>
      <c r="BJ68" s="12"/>
      <c r="BK68" s="11"/>
      <c r="BL68" s="12"/>
      <c r="BM68" s="11"/>
      <c r="BN68" s="12"/>
      <c r="BO68" s="11"/>
      <c r="BP68" s="12"/>
      <c r="BQ68" s="11"/>
      <c r="BR68" s="12"/>
      <c r="BS68" s="11"/>
      <c r="BT68" s="12"/>
      <c r="BU68" s="11"/>
      <c r="BV68" s="12"/>
      <c r="BW68" s="11"/>
      <c r="BX68" s="12"/>
      <c r="BY68" s="11"/>
      <c r="BZ68" s="12"/>
      <c r="CA68" s="11"/>
      <c r="CB68" s="12"/>
      <c r="CC68" s="11"/>
      <c r="CD68" s="12"/>
      <c r="CE68" s="11"/>
      <c r="CF68" s="12"/>
      <c r="CG68" s="11"/>
      <c r="CH68" s="12"/>
      <c r="CI68" s="11"/>
      <c r="CJ68" s="12"/>
      <c r="CK68" s="11"/>
      <c r="CL68" s="12"/>
      <c r="CM68" s="11"/>
      <c r="CN68" s="12"/>
      <c r="CO68" s="11"/>
      <c r="CP68" s="12"/>
      <c r="CQ68" s="11">
        <v>15.35</v>
      </c>
      <c r="CR68" s="12">
        <v>5.76</v>
      </c>
      <c r="CS68" s="11">
        <v>17.510000000000002</v>
      </c>
      <c r="CT68" s="12">
        <v>1.55</v>
      </c>
      <c r="CU68" s="11">
        <v>9.27</v>
      </c>
      <c r="CV68" s="12">
        <v>13.84</v>
      </c>
      <c r="CW68" s="11">
        <v>9.86</v>
      </c>
      <c r="CX68" s="12">
        <v>9.8000000000000007</v>
      </c>
      <c r="CY68" s="11">
        <v>8.76</v>
      </c>
      <c r="CZ68" s="12">
        <v>13.55</v>
      </c>
      <c r="DA68" s="11">
        <v>5.99</v>
      </c>
      <c r="DB68" s="12">
        <v>21.17</v>
      </c>
      <c r="DC68" s="11"/>
      <c r="DD68" s="12"/>
      <c r="DE68" s="11"/>
      <c r="DF68" s="12"/>
      <c r="DG68" s="11"/>
      <c r="DH68" s="12"/>
      <c r="DI68" s="11"/>
      <c r="DJ68" s="12"/>
      <c r="DK68" s="11"/>
      <c r="DL68" s="12"/>
      <c r="DM68" s="11"/>
      <c r="DN68" s="12"/>
      <c r="DO68" s="11"/>
      <c r="DP68" s="12"/>
      <c r="DQ68" s="11"/>
      <c r="DR68" s="12"/>
      <c r="DS68" s="11"/>
      <c r="DT68" s="12"/>
      <c r="DU68" s="11"/>
      <c r="DV68" s="12"/>
      <c r="DW68" s="11"/>
      <c r="DX68" s="12"/>
      <c r="DY68" s="11"/>
      <c r="DZ68" s="12"/>
      <c r="EA68" s="11"/>
      <c r="EB68" s="12"/>
      <c r="EC68" s="11"/>
      <c r="ED68" s="12"/>
      <c r="EE68" s="11"/>
      <c r="EF68" s="12"/>
      <c r="EG68" s="11"/>
      <c r="EH68" s="12"/>
      <c r="EI68" s="11"/>
      <c r="EJ68" s="12"/>
      <c r="EK68" s="11"/>
      <c r="EL68" s="12"/>
      <c r="EM68" s="11"/>
      <c r="EN68" s="12"/>
      <c r="EO68" s="11"/>
      <c r="EP68" s="12"/>
    </row>
    <row r="69" spans="1:146" ht="15.75" x14ac:dyDescent="0.25">
      <c r="A69" s="85"/>
      <c r="B69" s="85"/>
      <c r="C69" s="11"/>
      <c r="D69" s="12"/>
      <c r="E69" s="11"/>
      <c r="F69" s="12"/>
      <c r="G69" s="11"/>
      <c r="H69" s="12"/>
      <c r="I69" s="11"/>
      <c r="J69" s="12"/>
      <c r="K69" s="11"/>
      <c r="L69" s="12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1"/>
      <c r="Z69" s="12"/>
      <c r="AA69" s="11"/>
      <c r="AB69" s="12"/>
      <c r="AC69" s="11"/>
      <c r="AD69" s="12"/>
      <c r="AE69" s="11"/>
      <c r="AF69" s="12"/>
      <c r="AG69" s="11"/>
      <c r="AH69" s="12"/>
      <c r="AI69" s="11"/>
      <c r="AJ69" s="12"/>
      <c r="AK69" s="11"/>
      <c r="AL69" s="12"/>
      <c r="AM69" s="11"/>
      <c r="AN69" s="12"/>
      <c r="AO69" s="11"/>
      <c r="AP69" s="12"/>
      <c r="AQ69" s="11"/>
      <c r="AR69" s="12"/>
      <c r="AS69" s="11"/>
      <c r="AT69" s="12"/>
      <c r="AU69" s="11"/>
      <c r="AV69" s="12"/>
      <c r="AW69" s="11"/>
      <c r="AX69" s="12"/>
      <c r="AY69" s="11"/>
      <c r="AZ69" s="12"/>
      <c r="BA69" s="11"/>
      <c r="BB69" s="12"/>
      <c r="BC69" s="11"/>
      <c r="BD69" s="12"/>
      <c r="BE69" s="11"/>
      <c r="BF69" s="12"/>
      <c r="BG69" s="11"/>
      <c r="BH69" s="12"/>
      <c r="BI69" s="11"/>
      <c r="BJ69" s="12"/>
      <c r="BK69" s="11"/>
      <c r="BL69" s="12"/>
      <c r="BM69" s="11"/>
      <c r="BN69" s="12"/>
      <c r="BO69" s="11"/>
      <c r="BP69" s="12"/>
      <c r="BQ69" s="11"/>
      <c r="BR69" s="12"/>
      <c r="BS69" s="11"/>
      <c r="BT69" s="12"/>
      <c r="BU69" s="11"/>
      <c r="BV69" s="12"/>
      <c r="BW69" s="11"/>
      <c r="BX69" s="12"/>
      <c r="BY69" s="11"/>
      <c r="BZ69" s="12"/>
      <c r="CA69" s="11"/>
      <c r="CB69" s="12"/>
      <c r="CC69" s="11"/>
      <c r="CD69" s="12"/>
      <c r="CE69" s="11"/>
      <c r="CF69" s="12"/>
      <c r="CG69" s="11"/>
      <c r="CH69" s="12"/>
      <c r="CI69" s="11"/>
      <c r="CJ69" s="12"/>
      <c r="CK69" s="11"/>
      <c r="CL69" s="12"/>
      <c r="CM69" s="11"/>
      <c r="CN69" s="12"/>
      <c r="CO69" s="11"/>
      <c r="CP69" s="12"/>
      <c r="CQ69" s="11">
        <v>15.82</v>
      </c>
      <c r="CR69" s="12">
        <v>4.41</v>
      </c>
      <c r="CS69" s="11">
        <v>17.64</v>
      </c>
      <c r="CT69" s="12">
        <v>1.21</v>
      </c>
      <c r="CU69" s="11">
        <v>9.58</v>
      </c>
      <c r="CV69" s="12">
        <v>14.3</v>
      </c>
      <c r="CW69" s="11">
        <v>9.86</v>
      </c>
      <c r="CX69" s="12">
        <v>8.44</v>
      </c>
      <c r="CY69" s="11">
        <v>8.94</v>
      </c>
      <c r="CZ69" s="12">
        <v>13.81</v>
      </c>
      <c r="DA69" s="11">
        <v>9.01</v>
      </c>
      <c r="DB69" s="12">
        <v>10.88</v>
      </c>
      <c r="DC69" s="11"/>
      <c r="DD69" s="12"/>
      <c r="DE69" s="11"/>
      <c r="DF69" s="12"/>
      <c r="DG69" s="11"/>
      <c r="DH69" s="12"/>
      <c r="DI69" s="11"/>
      <c r="DJ69" s="12"/>
      <c r="DK69" s="11"/>
      <c r="DL69" s="12"/>
      <c r="DM69" s="11"/>
      <c r="DN69" s="12"/>
      <c r="DO69" s="11"/>
      <c r="DP69" s="12"/>
      <c r="DQ69" s="11"/>
      <c r="DR69" s="12"/>
      <c r="DS69" s="11"/>
      <c r="DT69" s="12"/>
      <c r="DU69" s="11"/>
      <c r="DV69" s="12"/>
      <c r="DW69" s="11"/>
      <c r="DX69" s="12"/>
      <c r="DY69" s="11"/>
      <c r="DZ69" s="12"/>
      <c r="EA69" s="11"/>
      <c r="EB69" s="12"/>
      <c r="EC69" s="11"/>
      <c r="ED69" s="12"/>
      <c r="EE69" s="11"/>
      <c r="EF69" s="12"/>
      <c r="EG69" s="11"/>
      <c r="EH69" s="12"/>
      <c r="EI69" s="11"/>
      <c r="EJ69" s="12"/>
      <c r="EK69" s="11"/>
      <c r="EL69" s="12"/>
      <c r="EM69" s="11"/>
      <c r="EN69" s="12"/>
      <c r="EO69" s="11"/>
      <c r="EP69" s="12"/>
    </row>
    <row r="70" spans="1:146" ht="15.75" x14ac:dyDescent="0.25">
      <c r="A70" s="85"/>
      <c r="B70" s="85"/>
      <c r="C70" s="11"/>
      <c r="D70" s="12"/>
      <c r="E70" s="11"/>
      <c r="F70" s="12"/>
      <c r="G70" s="11"/>
      <c r="H70" s="12"/>
      <c r="I70" s="11"/>
      <c r="J70" s="12"/>
      <c r="K70" s="11"/>
      <c r="L70" s="12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  <c r="X70" s="12"/>
      <c r="Y70" s="11"/>
      <c r="Z70" s="12"/>
      <c r="AA70" s="11"/>
      <c r="AB70" s="12"/>
      <c r="AC70" s="11"/>
      <c r="AD70" s="12"/>
      <c r="AE70" s="11"/>
      <c r="AF70" s="12"/>
      <c r="AG70" s="11"/>
      <c r="AH70" s="12"/>
      <c r="AI70" s="11"/>
      <c r="AJ70" s="12"/>
      <c r="AK70" s="11"/>
      <c r="AL70" s="12"/>
      <c r="AM70" s="11"/>
      <c r="AN70" s="12"/>
      <c r="AO70" s="11"/>
      <c r="AP70" s="12"/>
      <c r="AQ70" s="11"/>
      <c r="AR70" s="12"/>
      <c r="AS70" s="11"/>
      <c r="AT70" s="12"/>
      <c r="AU70" s="11"/>
      <c r="AV70" s="12"/>
      <c r="AW70" s="11"/>
      <c r="AX70" s="12"/>
      <c r="AY70" s="11"/>
      <c r="AZ70" s="12"/>
      <c r="BA70" s="11"/>
      <c r="BB70" s="12"/>
      <c r="BC70" s="11"/>
      <c r="BD70" s="12"/>
      <c r="BE70" s="11"/>
      <c r="BF70" s="12"/>
      <c r="BG70" s="11"/>
      <c r="BH70" s="12"/>
      <c r="BI70" s="11"/>
      <c r="BJ70" s="12"/>
      <c r="BK70" s="11"/>
      <c r="BL70" s="12"/>
      <c r="BM70" s="11"/>
      <c r="BN70" s="12"/>
      <c r="BO70" s="11"/>
      <c r="BP70" s="12"/>
      <c r="BQ70" s="11"/>
      <c r="BR70" s="12"/>
      <c r="BS70" s="11"/>
      <c r="BT70" s="12"/>
      <c r="BU70" s="11"/>
      <c r="BV70" s="12"/>
      <c r="BW70" s="11"/>
      <c r="BX70" s="12"/>
      <c r="BY70" s="11"/>
      <c r="BZ70" s="12"/>
      <c r="CA70" s="11"/>
      <c r="CB70" s="12"/>
      <c r="CC70" s="11"/>
      <c r="CD70" s="12"/>
      <c r="CE70" s="11"/>
      <c r="CF70" s="12"/>
      <c r="CG70" s="11"/>
      <c r="CH70" s="12"/>
      <c r="CI70" s="11"/>
      <c r="CJ70" s="12"/>
      <c r="CK70" s="11"/>
      <c r="CL70" s="12"/>
      <c r="CM70" s="11"/>
      <c r="CN70" s="12"/>
      <c r="CO70" s="11"/>
      <c r="CP70" s="12"/>
      <c r="CQ70" s="11">
        <v>15.82</v>
      </c>
      <c r="CR70" s="12">
        <v>4.41</v>
      </c>
      <c r="CS70" s="11">
        <v>18.38</v>
      </c>
      <c r="CT70" s="12">
        <v>1.26</v>
      </c>
      <c r="CU70" s="11">
        <v>10.55</v>
      </c>
      <c r="CV70" s="12">
        <v>10.69</v>
      </c>
      <c r="CW70" s="11">
        <v>9.9600000000000009</v>
      </c>
      <c r="CX70" s="12">
        <v>9.36</v>
      </c>
      <c r="CY70" s="11">
        <v>9.35</v>
      </c>
      <c r="CZ70" s="12">
        <v>12.12</v>
      </c>
      <c r="DA70" s="11">
        <v>9.33</v>
      </c>
      <c r="DB70" s="12">
        <v>9.4600000000000009</v>
      </c>
      <c r="DC70" s="11"/>
      <c r="DD70" s="12"/>
      <c r="DE70" s="11"/>
      <c r="DF70" s="12"/>
      <c r="DG70" s="11"/>
      <c r="DH70" s="12"/>
      <c r="DI70" s="11"/>
      <c r="DJ70" s="12"/>
      <c r="DK70" s="11"/>
      <c r="DL70" s="12"/>
      <c r="DM70" s="11"/>
      <c r="DN70" s="12"/>
      <c r="DO70" s="11"/>
      <c r="DP70" s="12"/>
      <c r="DQ70" s="11"/>
      <c r="DR70" s="12"/>
      <c r="DS70" s="11"/>
      <c r="DT70" s="12"/>
      <c r="DU70" s="11"/>
      <c r="DV70" s="12"/>
      <c r="DW70" s="11"/>
      <c r="DX70" s="12"/>
      <c r="DY70" s="11"/>
      <c r="DZ70" s="12"/>
      <c r="EA70" s="11"/>
      <c r="EB70" s="12"/>
      <c r="EC70" s="11"/>
      <c r="ED70" s="12"/>
      <c r="EE70" s="11"/>
      <c r="EF70" s="12"/>
      <c r="EG70" s="11"/>
      <c r="EH70" s="12"/>
      <c r="EI70" s="11"/>
      <c r="EJ70" s="12"/>
      <c r="EK70" s="11"/>
      <c r="EL70" s="12"/>
      <c r="EM70" s="11"/>
      <c r="EN70" s="12"/>
      <c r="EO70" s="11"/>
      <c r="EP70" s="12"/>
    </row>
    <row r="71" spans="1:146" ht="15.75" x14ac:dyDescent="0.25">
      <c r="A71" s="85"/>
      <c r="B71" s="85"/>
      <c r="C71" s="11"/>
      <c r="D71" s="12"/>
      <c r="E71" s="11"/>
      <c r="F71" s="12"/>
      <c r="G71" s="11"/>
      <c r="H71" s="12"/>
      <c r="I71" s="11"/>
      <c r="J71" s="12"/>
      <c r="K71" s="11"/>
      <c r="L71" s="12"/>
      <c r="M71" s="11"/>
      <c r="N71" s="12"/>
      <c r="O71" s="11"/>
      <c r="P71" s="12"/>
      <c r="Q71" s="11"/>
      <c r="R71" s="12"/>
      <c r="S71" s="11"/>
      <c r="T71" s="12"/>
      <c r="U71" s="11"/>
      <c r="V71" s="12"/>
      <c r="W71" s="11"/>
      <c r="X71" s="12"/>
      <c r="Y71" s="11"/>
      <c r="Z71" s="12"/>
      <c r="AA71" s="11"/>
      <c r="AB71" s="12"/>
      <c r="AC71" s="11"/>
      <c r="AD71" s="12"/>
      <c r="AE71" s="11"/>
      <c r="AF71" s="12"/>
      <c r="AG71" s="11"/>
      <c r="AH71" s="12"/>
      <c r="AI71" s="11"/>
      <c r="AJ71" s="12"/>
      <c r="AK71" s="11"/>
      <c r="AL71" s="12"/>
      <c r="AM71" s="11"/>
      <c r="AN71" s="12"/>
      <c r="AO71" s="11"/>
      <c r="AP71" s="12"/>
      <c r="AQ71" s="11"/>
      <c r="AR71" s="12"/>
      <c r="AS71" s="11"/>
      <c r="AT71" s="12"/>
      <c r="AU71" s="11"/>
      <c r="AV71" s="12"/>
      <c r="AW71" s="11"/>
      <c r="AX71" s="12"/>
      <c r="AY71" s="11"/>
      <c r="AZ71" s="12"/>
      <c r="BA71" s="11"/>
      <c r="BB71" s="12"/>
      <c r="BC71" s="11"/>
      <c r="BD71" s="12"/>
      <c r="BE71" s="11"/>
      <c r="BF71" s="12"/>
      <c r="BG71" s="11"/>
      <c r="BH71" s="12"/>
      <c r="BI71" s="11"/>
      <c r="BJ71" s="12"/>
      <c r="BK71" s="11"/>
      <c r="BL71" s="12"/>
      <c r="BM71" s="11"/>
      <c r="BN71" s="12"/>
      <c r="BO71" s="11"/>
      <c r="BP71" s="12"/>
      <c r="BQ71" s="11"/>
      <c r="BR71" s="12"/>
      <c r="BS71" s="11"/>
      <c r="BT71" s="12"/>
      <c r="BU71" s="11"/>
      <c r="BV71" s="12"/>
      <c r="BW71" s="11"/>
      <c r="BX71" s="12"/>
      <c r="BY71" s="11"/>
      <c r="BZ71" s="12"/>
      <c r="CA71" s="11"/>
      <c r="CB71" s="12"/>
      <c r="CC71" s="11"/>
      <c r="CD71" s="12"/>
      <c r="CE71" s="11"/>
      <c r="CF71" s="12"/>
      <c r="CG71" s="11"/>
      <c r="CH71" s="12"/>
      <c r="CI71" s="11"/>
      <c r="CJ71" s="12"/>
      <c r="CK71" s="11"/>
      <c r="CL71" s="12"/>
      <c r="CM71" s="11"/>
      <c r="CN71" s="12"/>
      <c r="CO71" s="11"/>
      <c r="CP71" s="12"/>
      <c r="CQ71" s="11">
        <v>16.079999999999998</v>
      </c>
      <c r="CR71" s="12">
        <v>4.49</v>
      </c>
      <c r="CS71" s="11">
        <v>18.690000000000001</v>
      </c>
      <c r="CT71" s="12">
        <v>0.41</v>
      </c>
      <c r="CU71" s="11">
        <v>10.88</v>
      </c>
      <c r="CV71" s="12">
        <v>11.02</v>
      </c>
      <c r="CW71" s="11">
        <v>9.9700000000000006</v>
      </c>
      <c r="CX71" s="12">
        <v>7.44</v>
      </c>
      <c r="CY71" s="11">
        <v>9.5299999999999994</v>
      </c>
      <c r="CZ71" s="12">
        <v>12.36</v>
      </c>
      <c r="DA71" s="11">
        <v>9.43</v>
      </c>
      <c r="DB71" s="12">
        <v>9.57</v>
      </c>
      <c r="DC71" s="11"/>
      <c r="DD71" s="12"/>
      <c r="DE71" s="11"/>
      <c r="DF71" s="12"/>
      <c r="DG71" s="11"/>
      <c r="DH71" s="12"/>
      <c r="DI71" s="11"/>
      <c r="DJ71" s="12"/>
      <c r="DK71" s="11"/>
      <c r="DL71" s="12"/>
      <c r="DM71" s="11"/>
      <c r="DN71" s="12"/>
      <c r="DO71" s="11"/>
      <c r="DP71" s="12"/>
      <c r="DQ71" s="11"/>
      <c r="DR71" s="12"/>
      <c r="DS71" s="11"/>
      <c r="DT71" s="12"/>
      <c r="DU71" s="11"/>
      <c r="DV71" s="12"/>
      <c r="DW71" s="11"/>
      <c r="DX71" s="12"/>
      <c r="DY71" s="11"/>
      <c r="DZ71" s="12"/>
      <c r="EA71" s="11"/>
      <c r="EB71" s="12"/>
      <c r="EC71" s="11"/>
      <c r="ED71" s="12"/>
      <c r="EE71" s="11"/>
      <c r="EF71" s="12"/>
      <c r="EG71" s="11"/>
      <c r="EH71" s="12"/>
      <c r="EI71" s="11"/>
      <c r="EJ71" s="12"/>
      <c r="EK71" s="11"/>
      <c r="EL71" s="12"/>
      <c r="EM71" s="11"/>
      <c r="EN71" s="12"/>
      <c r="EO71" s="11"/>
      <c r="EP71" s="12"/>
    </row>
    <row r="72" spans="1:146" ht="15.75" x14ac:dyDescent="0.25">
      <c r="A72" s="85"/>
      <c r="B72" s="85"/>
      <c r="C72" s="11"/>
      <c r="D72" s="12"/>
      <c r="E72" s="11"/>
      <c r="F72" s="12"/>
      <c r="G72" s="11"/>
      <c r="H72" s="12"/>
      <c r="I72" s="11"/>
      <c r="J72" s="12"/>
      <c r="K72" s="11"/>
      <c r="L72" s="12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  <c r="X72" s="12"/>
      <c r="Y72" s="11"/>
      <c r="Z72" s="12"/>
      <c r="AA72" s="11"/>
      <c r="AB72" s="12"/>
      <c r="AC72" s="11"/>
      <c r="AD72" s="12"/>
      <c r="AE72" s="11"/>
      <c r="AF72" s="12"/>
      <c r="AG72" s="11"/>
      <c r="AH72" s="12"/>
      <c r="AI72" s="11"/>
      <c r="AJ72" s="12"/>
      <c r="AK72" s="11"/>
      <c r="AL72" s="12"/>
      <c r="AM72" s="11"/>
      <c r="AN72" s="12"/>
      <c r="AO72" s="11"/>
      <c r="AP72" s="12"/>
      <c r="AQ72" s="11"/>
      <c r="AR72" s="12"/>
      <c r="AS72" s="11"/>
      <c r="AT72" s="12"/>
      <c r="AU72" s="11"/>
      <c r="AV72" s="12"/>
      <c r="AW72" s="11"/>
      <c r="AX72" s="12"/>
      <c r="AY72" s="11"/>
      <c r="AZ72" s="12"/>
      <c r="BA72" s="11"/>
      <c r="BB72" s="12"/>
      <c r="BC72" s="11"/>
      <c r="BD72" s="12"/>
      <c r="BE72" s="11"/>
      <c r="BF72" s="12"/>
      <c r="BG72" s="11"/>
      <c r="BH72" s="12"/>
      <c r="BI72" s="11"/>
      <c r="BJ72" s="12"/>
      <c r="BK72" s="11"/>
      <c r="BL72" s="12"/>
      <c r="BM72" s="11"/>
      <c r="BN72" s="12"/>
      <c r="BO72" s="11"/>
      <c r="BP72" s="12"/>
      <c r="BQ72" s="11"/>
      <c r="BR72" s="12"/>
      <c r="BS72" s="11"/>
      <c r="BT72" s="12"/>
      <c r="BU72" s="11"/>
      <c r="BV72" s="12"/>
      <c r="BW72" s="11"/>
      <c r="BX72" s="12"/>
      <c r="BY72" s="11"/>
      <c r="BZ72" s="12"/>
      <c r="CA72" s="11"/>
      <c r="CB72" s="12"/>
      <c r="CC72" s="11"/>
      <c r="CD72" s="12"/>
      <c r="CE72" s="11"/>
      <c r="CF72" s="12"/>
      <c r="CG72" s="11"/>
      <c r="CH72" s="12"/>
      <c r="CI72" s="11"/>
      <c r="CJ72" s="12"/>
      <c r="CK72" s="11"/>
      <c r="CL72" s="12"/>
      <c r="CM72" s="11"/>
      <c r="CN72" s="12"/>
      <c r="CO72" s="11"/>
      <c r="CP72" s="12"/>
      <c r="CQ72" s="11">
        <v>16.28</v>
      </c>
      <c r="CR72" s="12">
        <v>3.92</v>
      </c>
      <c r="CS72" s="11"/>
      <c r="CT72" s="12"/>
      <c r="CU72" s="11">
        <v>11.61</v>
      </c>
      <c r="CV72" s="12">
        <v>8.42</v>
      </c>
      <c r="CW72" s="11">
        <v>9.98</v>
      </c>
      <c r="CX72" s="12">
        <v>8.8699999999999992</v>
      </c>
      <c r="CY72" s="11">
        <v>9.93</v>
      </c>
      <c r="CZ72" s="12">
        <v>10.79</v>
      </c>
      <c r="DA72" s="11">
        <v>9.5299999999999994</v>
      </c>
      <c r="DB72" s="12">
        <v>9.16</v>
      </c>
      <c r="DC72" s="11"/>
      <c r="DD72" s="12"/>
      <c r="DE72" s="11"/>
      <c r="DF72" s="12"/>
      <c r="DG72" s="11"/>
      <c r="DH72" s="12"/>
      <c r="DI72" s="11"/>
      <c r="DJ72" s="12"/>
      <c r="DK72" s="11"/>
      <c r="DL72" s="12"/>
      <c r="DM72" s="11"/>
      <c r="DN72" s="12"/>
      <c r="DO72" s="11"/>
      <c r="DP72" s="12"/>
      <c r="DQ72" s="11"/>
      <c r="DR72" s="12"/>
      <c r="DS72" s="11"/>
      <c r="DT72" s="12"/>
      <c r="DU72" s="11"/>
      <c r="DV72" s="12"/>
      <c r="DW72" s="11"/>
      <c r="DX72" s="12"/>
      <c r="DY72" s="11"/>
      <c r="DZ72" s="12"/>
      <c r="EA72" s="11"/>
      <c r="EB72" s="12"/>
      <c r="EC72" s="11"/>
      <c r="ED72" s="12"/>
      <c r="EE72" s="11"/>
      <c r="EF72" s="12"/>
      <c r="EG72" s="11"/>
      <c r="EH72" s="12"/>
      <c r="EI72" s="11"/>
      <c r="EJ72" s="12"/>
      <c r="EK72" s="11"/>
      <c r="EL72" s="12"/>
      <c r="EM72" s="11"/>
      <c r="EN72" s="12"/>
      <c r="EO72" s="11"/>
      <c r="EP72" s="12"/>
    </row>
    <row r="73" spans="1:146" ht="15.75" x14ac:dyDescent="0.25">
      <c r="A73" s="85"/>
      <c r="B73" s="85"/>
      <c r="C73" s="11"/>
      <c r="D73" s="12"/>
      <c r="E73" s="11"/>
      <c r="F73" s="12"/>
      <c r="G73" s="11"/>
      <c r="H73" s="12"/>
      <c r="I73" s="11"/>
      <c r="J73" s="12"/>
      <c r="K73" s="11"/>
      <c r="L73" s="12"/>
      <c r="M73" s="11"/>
      <c r="N73" s="12"/>
      <c r="O73" s="11"/>
      <c r="P73" s="12"/>
      <c r="Q73" s="11"/>
      <c r="R73" s="12"/>
      <c r="S73" s="11"/>
      <c r="T73" s="12"/>
      <c r="U73" s="11"/>
      <c r="V73" s="12"/>
      <c r="W73" s="11"/>
      <c r="X73" s="12"/>
      <c r="Y73" s="11"/>
      <c r="Z73" s="12"/>
      <c r="AA73" s="11"/>
      <c r="AB73" s="12"/>
      <c r="AC73" s="11"/>
      <c r="AD73" s="12"/>
      <c r="AE73" s="11"/>
      <c r="AF73" s="12"/>
      <c r="AG73" s="11"/>
      <c r="AH73" s="12"/>
      <c r="AI73" s="11"/>
      <c r="AJ73" s="12"/>
      <c r="AK73" s="11"/>
      <c r="AL73" s="12"/>
      <c r="AM73" s="11"/>
      <c r="AN73" s="12"/>
      <c r="AO73" s="11"/>
      <c r="AP73" s="12"/>
      <c r="AQ73" s="11"/>
      <c r="AR73" s="12"/>
      <c r="AS73" s="11"/>
      <c r="AT73" s="12"/>
      <c r="AU73" s="11"/>
      <c r="AV73" s="12"/>
      <c r="AW73" s="11"/>
      <c r="AX73" s="12"/>
      <c r="AY73" s="11"/>
      <c r="AZ73" s="12"/>
      <c r="BA73" s="11"/>
      <c r="BB73" s="12"/>
      <c r="BC73" s="11"/>
      <c r="BD73" s="12"/>
      <c r="BE73" s="11"/>
      <c r="BF73" s="12"/>
      <c r="BG73" s="11"/>
      <c r="BH73" s="12"/>
      <c r="BI73" s="11"/>
      <c r="BJ73" s="12"/>
      <c r="BK73" s="11"/>
      <c r="BL73" s="12"/>
      <c r="BM73" s="11"/>
      <c r="BN73" s="12"/>
      <c r="BO73" s="11"/>
      <c r="BP73" s="12"/>
      <c r="BQ73" s="11"/>
      <c r="BR73" s="12"/>
      <c r="BS73" s="11"/>
      <c r="BT73" s="12"/>
      <c r="BU73" s="11"/>
      <c r="BV73" s="12"/>
      <c r="BW73" s="11"/>
      <c r="BX73" s="12"/>
      <c r="BY73" s="11"/>
      <c r="BZ73" s="12"/>
      <c r="CA73" s="11"/>
      <c r="CB73" s="12"/>
      <c r="CC73" s="11"/>
      <c r="CD73" s="12"/>
      <c r="CE73" s="11"/>
      <c r="CF73" s="12"/>
      <c r="CG73" s="11"/>
      <c r="CH73" s="12"/>
      <c r="CI73" s="11"/>
      <c r="CJ73" s="12"/>
      <c r="CK73" s="11"/>
      <c r="CL73" s="12"/>
      <c r="CM73" s="11"/>
      <c r="CN73" s="12"/>
      <c r="CO73" s="11"/>
      <c r="CP73" s="12"/>
      <c r="CQ73" s="11">
        <v>16.440000000000001</v>
      </c>
      <c r="CR73" s="12">
        <v>3.95</v>
      </c>
      <c r="CS73" s="11"/>
      <c r="CT73" s="12"/>
      <c r="CU73" s="11">
        <v>11.82</v>
      </c>
      <c r="CV73" s="12">
        <v>8.57</v>
      </c>
      <c r="CW73" s="11">
        <v>9.99</v>
      </c>
      <c r="CX73" s="12">
        <v>9.92</v>
      </c>
      <c r="CY73" s="11">
        <v>10.14</v>
      </c>
      <c r="CZ73" s="12">
        <v>11.01</v>
      </c>
      <c r="DA73" s="11">
        <v>9.59</v>
      </c>
      <c r="DB73" s="12">
        <v>9.2100000000000009</v>
      </c>
      <c r="DC73" s="11"/>
      <c r="DD73" s="12"/>
      <c r="DE73" s="11"/>
      <c r="DF73" s="12"/>
      <c r="DG73" s="11"/>
      <c r="DH73" s="12"/>
      <c r="DI73" s="11"/>
      <c r="DJ73" s="12"/>
      <c r="DK73" s="11"/>
      <c r="DL73" s="12"/>
      <c r="DM73" s="11"/>
      <c r="DN73" s="12"/>
      <c r="DO73" s="11"/>
      <c r="DP73" s="12"/>
      <c r="DQ73" s="11"/>
      <c r="DR73" s="12"/>
      <c r="DS73" s="11"/>
      <c r="DT73" s="12"/>
      <c r="DU73" s="11"/>
      <c r="DV73" s="12"/>
      <c r="DW73" s="11"/>
      <c r="DX73" s="12"/>
      <c r="DY73" s="11"/>
      <c r="DZ73" s="12"/>
      <c r="EA73" s="11"/>
      <c r="EB73" s="12"/>
      <c r="EC73" s="11"/>
      <c r="ED73" s="12"/>
      <c r="EE73" s="11"/>
      <c r="EF73" s="12"/>
      <c r="EG73" s="11"/>
      <c r="EH73" s="12"/>
      <c r="EI73" s="11"/>
      <c r="EJ73" s="12"/>
      <c r="EK73" s="11"/>
      <c r="EL73" s="12"/>
      <c r="EM73" s="11"/>
      <c r="EN73" s="12"/>
      <c r="EO73" s="11"/>
      <c r="EP73" s="12"/>
    </row>
    <row r="74" spans="1:146" ht="15.75" x14ac:dyDescent="0.25">
      <c r="A74" s="85"/>
      <c r="B74" s="85"/>
      <c r="C74" s="11"/>
      <c r="D74" s="12"/>
      <c r="E74" s="11"/>
      <c r="F74" s="12"/>
      <c r="G74" s="11"/>
      <c r="H74" s="12"/>
      <c r="I74" s="11"/>
      <c r="J74" s="12"/>
      <c r="K74" s="11"/>
      <c r="L74" s="12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  <c r="X74" s="12"/>
      <c r="Y74" s="11"/>
      <c r="Z74" s="12"/>
      <c r="AA74" s="11"/>
      <c r="AB74" s="12"/>
      <c r="AC74" s="11"/>
      <c r="AD74" s="12"/>
      <c r="AE74" s="11"/>
      <c r="AF74" s="12"/>
      <c r="AG74" s="11"/>
      <c r="AH74" s="12"/>
      <c r="AI74" s="11"/>
      <c r="AJ74" s="12"/>
      <c r="AK74" s="11"/>
      <c r="AL74" s="12"/>
      <c r="AM74" s="11"/>
      <c r="AN74" s="12"/>
      <c r="AO74" s="11"/>
      <c r="AP74" s="12"/>
      <c r="AQ74" s="11"/>
      <c r="AR74" s="12"/>
      <c r="AS74" s="11"/>
      <c r="AT74" s="12"/>
      <c r="AU74" s="11"/>
      <c r="AV74" s="12"/>
      <c r="AW74" s="11"/>
      <c r="AX74" s="12"/>
      <c r="AY74" s="11"/>
      <c r="AZ74" s="12"/>
      <c r="BA74" s="11"/>
      <c r="BB74" s="12"/>
      <c r="BC74" s="11"/>
      <c r="BD74" s="12"/>
      <c r="BE74" s="11"/>
      <c r="BF74" s="12"/>
      <c r="BG74" s="11"/>
      <c r="BH74" s="12"/>
      <c r="BI74" s="11"/>
      <c r="BJ74" s="12"/>
      <c r="BK74" s="11"/>
      <c r="BL74" s="12"/>
      <c r="BM74" s="11"/>
      <c r="BN74" s="12"/>
      <c r="BO74" s="11"/>
      <c r="BP74" s="12"/>
      <c r="BQ74" s="11"/>
      <c r="BR74" s="12"/>
      <c r="BS74" s="11"/>
      <c r="BT74" s="12"/>
      <c r="BU74" s="11"/>
      <c r="BV74" s="12"/>
      <c r="BW74" s="11"/>
      <c r="BX74" s="12"/>
      <c r="BY74" s="11"/>
      <c r="BZ74" s="12"/>
      <c r="CA74" s="11"/>
      <c r="CB74" s="12"/>
      <c r="CC74" s="11"/>
      <c r="CD74" s="12"/>
      <c r="CE74" s="11"/>
      <c r="CF74" s="12"/>
      <c r="CG74" s="11"/>
      <c r="CH74" s="12"/>
      <c r="CI74" s="11"/>
      <c r="CJ74" s="12"/>
      <c r="CK74" s="11"/>
      <c r="CL74" s="12"/>
      <c r="CM74" s="11"/>
      <c r="CN74" s="12"/>
      <c r="CO74" s="11"/>
      <c r="CP74" s="12"/>
      <c r="CQ74" s="11">
        <v>16.59</v>
      </c>
      <c r="CR74" s="12">
        <v>3.53</v>
      </c>
      <c r="CS74" s="11"/>
      <c r="CT74" s="12"/>
      <c r="CU74" s="11">
        <v>12.35</v>
      </c>
      <c r="CV74" s="12">
        <v>6.72</v>
      </c>
      <c r="CW74" s="11">
        <v>10.16</v>
      </c>
      <c r="CX74" s="12">
        <v>7.02</v>
      </c>
      <c r="CY74" s="11">
        <v>10.7</v>
      </c>
      <c r="CZ74" s="12">
        <v>8.89</v>
      </c>
      <c r="DA74" s="11">
        <v>9.6999999999999993</v>
      </c>
      <c r="DB74" s="12">
        <v>8.7100000000000009</v>
      </c>
      <c r="DC74" s="11"/>
      <c r="DD74" s="12"/>
      <c r="DE74" s="11"/>
      <c r="DF74" s="12"/>
      <c r="DG74" s="11"/>
      <c r="DH74" s="12"/>
      <c r="DI74" s="11"/>
      <c r="DJ74" s="12"/>
      <c r="DK74" s="11"/>
      <c r="DL74" s="12"/>
      <c r="DM74" s="11"/>
      <c r="DN74" s="12"/>
      <c r="DO74" s="11"/>
      <c r="DP74" s="12"/>
      <c r="DQ74" s="11"/>
      <c r="DR74" s="12"/>
      <c r="DS74" s="11"/>
      <c r="DT74" s="12"/>
      <c r="DU74" s="11"/>
      <c r="DV74" s="12"/>
      <c r="DW74" s="11"/>
      <c r="DX74" s="12"/>
      <c r="DY74" s="11"/>
      <c r="DZ74" s="12"/>
      <c r="EA74" s="11"/>
      <c r="EB74" s="12"/>
      <c r="EC74" s="11"/>
      <c r="ED74" s="12"/>
      <c r="EE74" s="11"/>
      <c r="EF74" s="12"/>
      <c r="EG74" s="11"/>
      <c r="EH74" s="12"/>
      <c r="EI74" s="11"/>
      <c r="EJ74" s="12"/>
      <c r="EK74" s="11"/>
      <c r="EL74" s="12"/>
      <c r="EM74" s="11"/>
      <c r="EN74" s="12"/>
      <c r="EO74" s="11"/>
      <c r="EP74" s="12"/>
    </row>
    <row r="75" spans="1:146" ht="15.75" x14ac:dyDescent="0.25">
      <c r="A75" s="85"/>
      <c r="B75" s="85"/>
      <c r="C75" s="11"/>
      <c r="D75" s="12"/>
      <c r="E75" s="11"/>
      <c r="F75" s="12"/>
      <c r="G75" s="11"/>
      <c r="H75" s="12"/>
      <c r="I75" s="11"/>
      <c r="J75" s="12"/>
      <c r="K75" s="11"/>
      <c r="L75" s="12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  <c r="X75" s="12"/>
      <c r="Y75" s="11"/>
      <c r="Z75" s="12"/>
      <c r="AA75" s="11"/>
      <c r="AB75" s="12"/>
      <c r="AC75" s="11"/>
      <c r="AD75" s="12"/>
      <c r="AE75" s="11"/>
      <c r="AF75" s="12"/>
      <c r="AG75" s="11"/>
      <c r="AH75" s="12"/>
      <c r="AI75" s="11"/>
      <c r="AJ75" s="12"/>
      <c r="AK75" s="11"/>
      <c r="AL75" s="12"/>
      <c r="AM75" s="11"/>
      <c r="AN75" s="12"/>
      <c r="AO75" s="11"/>
      <c r="AP75" s="12"/>
      <c r="AQ75" s="11"/>
      <c r="AR75" s="12"/>
      <c r="AS75" s="11"/>
      <c r="AT75" s="12"/>
      <c r="AU75" s="11"/>
      <c r="AV75" s="12"/>
      <c r="AW75" s="11"/>
      <c r="AX75" s="12"/>
      <c r="AY75" s="11"/>
      <c r="AZ75" s="12"/>
      <c r="BA75" s="11"/>
      <c r="BB75" s="12"/>
      <c r="BC75" s="11"/>
      <c r="BD75" s="12"/>
      <c r="BE75" s="11"/>
      <c r="BF75" s="12"/>
      <c r="BG75" s="11"/>
      <c r="BH75" s="12"/>
      <c r="BI75" s="11"/>
      <c r="BJ75" s="12"/>
      <c r="BK75" s="11"/>
      <c r="BL75" s="12"/>
      <c r="BM75" s="11"/>
      <c r="BN75" s="12"/>
      <c r="BO75" s="11"/>
      <c r="BP75" s="12"/>
      <c r="BQ75" s="11"/>
      <c r="BR75" s="12"/>
      <c r="BS75" s="11"/>
      <c r="BT75" s="12"/>
      <c r="BU75" s="11"/>
      <c r="BV75" s="12"/>
      <c r="BW75" s="11"/>
      <c r="BX75" s="12"/>
      <c r="BY75" s="11"/>
      <c r="BZ75" s="12"/>
      <c r="CA75" s="11"/>
      <c r="CB75" s="12"/>
      <c r="CC75" s="11"/>
      <c r="CD75" s="12"/>
      <c r="CE75" s="11"/>
      <c r="CF75" s="12"/>
      <c r="CG75" s="11"/>
      <c r="CH75" s="12"/>
      <c r="CI75" s="11"/>
      <c r="CJ75" s="12"/>
      <c r="CK75" s="11"/>
      <c r="CL75" s="12"/>
      <c r="CM75" s="11"/>
      <c r="CN75" s="12"/>
      <c r="CO75" s="11"/>
      <c r="CP75" s="12"/>
      <c r="CQ75" s="11">
        <v>16.75</v>
      </c>
      <c r="CR75" s="12">
        <v>3.57</v>
      </c>
      <c r="CS75" s="11"/>
      <c r="CT75" s="12"/>
      <c r="CU75" s="11">
        <v>12.6</v>
      </c>
      <c r="CV75" s="12">
        <v>6.86</v>
      </c>
      <c r="CW75" s="11">
        <v>10.25</v>
      </c>
      <c r="CX75" s="12">
        <v>9.64</v>
      </c>
      <c r="CY75" s="11">
        <v>10.87</v>
      </c>
      <c r="CZ75" s="12">
        <v>9.0299999999999994</v>
      </c>
      <c r="DA75" s="11">
        <v>9.76</v>
      </c>
      <c r="DB75" s="12">
        <v>8.77</v>
      </c>
      <c r="DC75" s="11"/>
      <c r="DD75" s="12"/>
      <c r="DE75" s="11"/>
      <c r="DF75" s="12"/>
      <c r="DG75" s="11"/>
      <c r="DH75" s="12"/>
      <c r="DI75" s="11"/>
      <c r="DJ75" s="12"/>
      <c r="DK75" s="11"/>
      <c r="DL75" s="12"/>
      <c r="DM75" s="11"/>
      <c r="DN75" s="12"/>
      <c r="DO75" s="11"/>
      <c r="DP75" s="12"/>
      <c r="DQ75" s="11"/>
      <c r="DR75" s="12"/>
      <c r="DS75" s="11"/>
      <c r="DT75" s="12"/>
      <c r="DU75" s="11"/>
      <c r="DV75" s="12"/>
      <c r="DW75" s="11"/>
      <c r="DX75" s="12"/>
      <c r="DY75" s="11"/>
      <c r="DZ75" s="12"/>
      <c r="EA75" s="11"/>
      <c r="EB75" s="12"/>
      <c r="EC75" s="11"/>
      <c r="ED75" s="12"/>
      <c r="EE75" s="11"/>
      <c r="EF75" s="12"/>
      <c r="EG75" s="11"/>
      <c r="EH75" s="12"/>
      <c r="EI75" s="11"/>
      <c r="EJ75" s="12"/>
      <c r="EK75" s="11"/>
      <c r="EL75" s="12"/>
      <c r="EM75" s="11"/>
      <c r="EN75" s="12"/>
      <c r="EO75" s="11"/>
      <c r="EP75" s="12"/>
    </row>
    <row r="76" spans="1:146" ht="15.75" x14ac:dyDescent="0.25">
      <c r="A76" s="85"/>
      <c r="B76" s="85"/>
      <c r="C76" s="11"/>
      <c r="D76" s="12"/>
      <c r="E76" s="11"/>
      <c r="F76" s="12"/>
      <c r="G76" s="11"/>
      <c r="H76" s="12"/>
      <c r="I76" s="11"/>
      <c r="J76" s="12"/>
      <c r="K76" s="11"/>
      <c r="L76" s="12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  <c r="X76" s="12"/>
      <c r="Y76" s="11"/>
      <c r="Z76" s="12"/>
      <c r="AA76" s="11"/>
      <c r="AB76" s="12"/>
      <c r="AC76" s="11"/>
      <c r="AD76" s="12"/>
      <c r="AE76" s="11"/>
      <c r="AF76" s="12"/>
      <c r="AG76" s="11"/>
      <c r="AH76" s="12"/>
      <c r="AI76" s="11"/>
      <c r="AJ76" s="12"/>
      <c r="AK76" s="11"/>
      <c r="AL76" s="12"/>
      <c r="AM76" s="11"/>
      <c r="AN76" s="12"/>
      <c r="AO76" s="11"/>
      <c r="AP76" s="12"/>
      <c r="AQ76" s="11"/>
      <c r="AR76" s="12"/>
      <c r="AS76" s="11"/>
      <c r="AT76" s="12"/>
      <c r="AU76" s="11"/>
      <c r="AV76" s="12"/>
      <c r="AW76" s="11"/>
      <c r="AX76" s="12"/>
      <c r="AY76" s="11"/>
      <c r="AZ76" s="12"/>
      <c r="BA76" s="11"/>
      <c r="BB76" s="12"/>
      <c r="BC76" s="11"/>
      <c r="BD76" s="12"/>
      <c r="BE76" s="11"/>
      <c r="BF76" s="12"/>
      <c r="BG76" s="11"/>
      <c r="BH76" s="12"/>
      <c r="BI76" s="11"/>
      <c r="BJ76" s="12"/>
      <c r="BK76" s="11"/>
      <c r="BL76" s="12"/>
      <c r="BM76" s="11"/>
      <c r="BN76" s="12"/>
      <c r="BO76" s="11"/>
      <c r="BP76" s="12"/>
      <c r="BQ76" s="11"/>
      <c r="BR76" s="12"/>
      <c r="BS76" s="11"/>
      <c r="BT76" s="12"/>
      <c r="BU76" s="11"/>
      <c r="BV76" s="12"/>
      <c r="BW76" s="11"/>
      <c r="BX76" s="12"/>
      <c r="BY76" s="11"/>
      <c r="BZ76" s="12"/>
      <c r="CA76" s="11"/>
      <c r="CB76" s="12"/>
      <c r="CC76" s="11"/>
      <c r="CD76" s="12"/>
      <c r="CE76" s="11"/>
      <c r="CF76" s="12"/>
      <c r="CG76" s="11"/>
      <c r="CH76" s="12"/>
      <c r="CI76" s="11"/>
      <c r="CJ76" s="12"/>
      <c r="CK76" s="11"/>
      <c r="CL76" s="12"/>
      <c r="CM76" s="11"/>
      <c r="CN76" s="12"/>
      <c r="CO76" s="11"/>
      <c r="CP76" s="12"/>
      <c r="CQ76" s="11">
        <v>16.940000000000001</v>
      </c>
      <c r="CR76" s="12">
        <v>3.03</v>
      </c>
      <c r="CS76" s="11"/>
      <c r="CT76" s="12"/>
      <c r="CU76" s="11">
        <v>12.98</v>
      </c>
      <c r="CV76" s="12">
        <v>5.53</v>
      </c>
      <c r="CW76" s="11">
        <v>10.25</v>
      </c>
      <c r="CX76" s="12">
        <v>8.7799999999999994</v>
      </c>
      <c r="CY76" s="11">
        <v>11.34</v>
      </c>
      <c r="CZ76" s="12">
        <v>7.24</v>
      </c>
      <c r="DA76" s="11">
        <v>9.8699999999999992</v>
      </c>
      <c r="DB76" s="12">
        <v>8.3000000000000007</v>
      </c>
      <c r="DC76" s="11"/>
      <c r="DD76" s="12"/>
      <c r="DE76" s="11"/>
      <c r="DF76" s="12"/>
      <c r="DG76" s="11"/>
      <c r="DH76" s="12"/>
      <c r="DI76" s="11"/>
      <c r="DJ76" s="12"/>
      <c r="DK76" s="11"/>
      <c r="DL76" s="12"/>
      <c r="DM76" s="11"/>
      <c r="DN76" s="12"/>
      <c r="DO76" s="11"/>
      <c r="DP76" s="12"/>
      <c r="DQ76" s="11"/>
      <c r="DR76" s="12"/>
      <c r="DS76" s="11"/>
      <c r="DT76" s="12"/>
      <c r="DU76" s="11"/>
      <c r="DV76" s="12"/>
      <c r="DW76" s="11"/>
      <c r="DX76" s="12"/>
      <c r="DY76" s="11"/>
      <c r="DZ76" s="12"/>
      <c r="EA76" s="11"/>
      <c r="EB76" s="12"/>
      <c r="EC76" s="11"/>
      <c r="ED76" s="12"/>
      <c r="EE76" s="11"/>
      <c r="EF76" s="12"/>
      <c r="EG76" s="11"/>
      <c r="EH76" s="12"/>
      <c r="EI76" s="11"/>
      <c r="EJ76" s="12"/>
      <c r="EK76" s="11"/>
      <c r="EL76" s="12"/>
      <c r="EM76" s="11"/>
      <c r="EN76" s="12"/>
      <c r="EO76" s="11"/>
      <c r="EP76" s="12"/>
    </row>
    <row r="77" spans="1:146" ht="15.75" x14ac:dyDescent="0.25">
      <c r="A77" s="85"/>
      <c r="B77" s="85"/>
      <c r="C77" s="11"/>
      <c r="D77" s="12"/>
      <c r="E77" s="11"/>
      <c r="F77" s="12"/>
      <c r="G77" s="11"/>
      <c r="H77" s="12"/>
      <c r="I77" s="11"/>
      <c r="J77" s="12"/>
      <c r="K77" s="11"/>
      <c r="L77" s="12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  <c r="X77" s="12"/>
      <c r="Y77" s="11"/>
      <c r="Z77" s="12"/>
      <c r="AA77" s="11"/>
      <c r="AB77" s="12"/>
      <c r="AC77" s="11"/>
      <c r="AD77" s="12"/>
      <c r="AE77" s="11"/>
      <c r="AF77" s="12"/>
      <c r="AG77" s="11"/>
      <c r="AH77" s="12"/>
      <c r="AI77" s="11"/>
      <c r="AJ77" s="12"/>
      <c r="AK77" s="11"/>
      <c r="AL77" s="12"/>
      <c r="AM77" s="11"/>
      <c r="AN77" s="12"/>
      <c r="AO77" s="11"/>
      <c r="AP77" s="12"/>
      <c r="AQ77" s="11"/>
      <c r="AR77" s="12"/>
      <c r="AS77" s="11"/>
      <c r="AT77" s="12"/>
      <c r="AU77" s="11"/>
      <c r="AV77" s="12"/>
      <c r="AW77" s="11"/>
      <c r="AX77" s="12"/>
      <c r="AY77" s="11"/>
      <c r="AZ77" s="12"/>
      <c r="BA77" s="11"/>
      <c r="BB77" s="12"/>
      <c r="BC77" s="11"/>
      <c r="BD77" s="12"/>
      <c r="BE77" s="11"/>
      <c r="BF77" s="12"/>
      <c r="BG77" s="11"/>
      <c r="BH77" s="12"/>
      <c r="BI77" s="11"/>
      <c r="BJ77" s="12"/>
      <c r="BK77" s="11"/>
      <c r="BL77" s="12"/>
      <c r="BM77" s="11"/>
      <c r="BN77" s="12"/>
      <c r="BO77" s="11"/>
      <c r="BP77" s="12"/>
      <c r="BQ77" s="11"/>
      <c r="BR77" s="12"/>
      <c r="BS77" s="11"/>
      <c r="BT77" s="12"/>
      <c r="BU77" s="11"/>
      <c r="BV77" s="12"/>
      <c r="BW77" s="11"/>
      <c r="BX77" s="12"/>
      <c r="BY77" s="11"/>
      <c r="BZ77" s="12"/>
      <c r="CA77" s="11"/>
      <c r="CB77" s="12"/>
      <c r="CC77" s="11"/>
      <c r="CD77" s="12"/>
      <c r="CE77" s="11"/>
      <c r="CF77" s="12"/>
      <c r="CG77" s="11"/>
      <c r="CH77" s="12"/>
      <c r="CI77" s="11"/>
      <c r="CJ77" s="12"/>
      <c r="CK77" s="11"/>
      <c r="CL77" s="12"/>
      <c r="CM77" s="11"/>
      <c r="CN77" s="12"/>
      <c r="CO77" s="11"/>
      <c r="CP77" s="12"/>
      <c r="CQ77" s="11">
        <v>17.13</v>
      </c>
      <c r="CR77" s="12">
        <v>3.07</v>
      </c>
      <c r="CS77" s="11"/>
      <c r="CT77" s="12"/>
      <c r="CU77" s="11">
        <v>13.24</v>
      </c>
      <c r="CV77" s="12">
        <v>5.64</v>
      </c>
      <c r="CW77" s="11">
        <v>10.29</v>
      </c>
      <c r="CX77" s="12">
        <v>7.85</v>
      </c>
      <c r="CY77" s="11">
        <v>11.53</v>
      </c>
      <c r="CZ77" s="12">
        <v>7.35</v>
      </c>
      <c r="DA77" s="11">
        <v>9.94</v>
      </c>
      <c r="DB77" s="12">
        <v>8.36</v>
      </c>
      <c r="DC77" s="11"/>
      <c r="DD77" s="12"/>
      <c r="DE77" s="11"/>
      <c r="DF77" s="12"/>
      <c r="DG77" s="11"/>
      <c r="DH77" s="12"/>
      <c r="DI77" s="11"/>
      <c r="DJ77" s="12"/>
      <c r="DK77" s="11"/>
      <c r="DL77" s="12"/>
      <c r="DM77" s="11"/>
      <c r="DN77" s="12"/>
      <c r="DO77" s="11"/>
      <c r="DP77" s="12"/>
      <c r="DQ77" s="11"/>
      <c r="DR77" s="12"/>
      <c r="DS77" s="11"/>
      <c r="DT77" s="12"/>
      <c r="DU77" s="11"/>
      <c r="DV77" s="12"/>
      <c r="DW77" s="11"/>
      <c r="DX77" s="12"/>
      <c r="DY77" s="11"/>
      <c r="DZ77" s="12"/>
      <c r="EA77" s="11"/>
      <c r="EB77" s="12"/>
      <c r="EC77" s="11"/>
      <c r="ED77" s="12"/>
      <c r="EE77" s="11"/>
      <c r="EF77" s="12"/>
      <c r="EG77" s="11"/>
      <c r="EH77" s="12"/>
      <c r="EI77" s="11"/>
      <c r="EJ77" s="12"/>
      <c r="EK77" s="11"/>
      <c r="EL77" s="12"/>
      <c r="EM77" s="11"/>
      <c r="EN77" s="12"/>
      <c r="EO77" s="11"/>
      <c r="EP77" s="12"/>
    </row>
    <row r="78" spans="1:146" ht="15.75" x14ac:dyDescent="0.25">
      <c r="A78" s="85"/>
      <c r="B78" s="85"/>
      <c r="C78" s="11"/>
      <c r="D78" s="12"/>
      <c r="E78" s="11"/>
      <c r="F78" s="12"/>
      <c r="G78" s="11"/>
      <c r="H78" s="12"/>
      <c r="I78" s="11"/>
      <c r="J78" s="12"/>
      <c r="K78" s="11"/>
      <c r="L78" s="12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  <c r="X78" s="12"/>
      <c r="Y78" s="11"/>
      <c r="Z78" s="12"/>
      <c r="AA78" s="11"/>
      <c r="AB78" s="12"/>
      <c r="AC78" s="11"/>
      <c r="AD78" s="12"/>
      <c r="AE78" s="11"/>
      <c r="AF78" s="12"/>
      <c r="AG78" s="11"/>
      <c r="AH78" s="12"/>
      <c r="AI78" s="11"/>
      <c r="AJ78" s="12"/>
      <c r="AK78" s="11"/>
      <c r="AL78" s="12"/>
      <c r="AM78" s="11"/>
      <c r="AN78" s="12"/>
      <c r="AO78" s="11"/>
      <c r="AP78" s="12"/>
      <c r="AQ78" s="11"/>
      <c r="AR78" s="12"/>
      <c r="AS78" s="11"/>
      <c r="AT78" s="12"/>
      <c r="AU78" s="11"/>
      <c r="AV78" s="12"/>
      <c r="AW78" s="11"/>
      <c r="AX78" s="12"/>
      <c r="AY78" s="11"/>
      <c r="AZ78" s="12"/>
      <c r="BA78" s="11"/>
      <c r="BB78" s="12"/>
      <c r="BC78" s="11"/>
      <c r="BD78" s="12"/>
      <c r="BE78" s="11"/>
      <c r="BF78" s="12"/>
      <c r="BG78" s="11"/>
      <c r="BH78" s="12"/>
      <c r="BI78" s="11"/>
      <c r="BJ78" s="12"/>
      <c r="BK78" s="11"/>
      <c r="BL78" s="12"/>
      <c r="BM78" s="11"/>
      <c r="BN78" s="12"/>
      <c r="BO78" s="11"/>
      <c r="BP78" s="12"/>
      <c r="BQ78" s="11"/>
      <c r="BR78" s="12"/>
      <c r="BS78" s="11"/>
      <c r="BT78" s="12"/>
      <c r="BU78" s="11"/>
      <c r="BV78" s="12"/>
      <c r="BW78" s="11"/>
      <c r="BX78" s="12"/>
      <c r="BY78" s="11"/>
      <c r="BZ78" s="12"/>
      <c r="CA78" s="11"/>
      <c r="CB78" s="12"/>
      <c r="CC78" s="11"/>
      <c r="CD78" s="12"/>
      <c r="CE78" s="11"/>
      <c r="CF78" s="12"/>
      <c r="CG78" s="11"/>
      <c r="CH78" s="12"/>
      <c r="CI78" s="11"/>
      <c r="CJ78" s="12"/>
      <c r="CK78" s="11"/>
      <c r="CL78" s="12"/>
      <c r="CM78" s="11"/>
      <c r="CN78" s="12"/>
      <c r="CO78" s="11"/>
      <c r="CP78" s="12"/>
      <c r="CQ78" s="11">
        <v>17.23</v>
      </c>
      <c r="CR78" s="12">
        <v>2.77</v>
      </c>
      <c r="CS78" s="11"/>
      <c r="CT78" s="12"/>
      <c r="CU78" s="11">
        <v>13.65</v>
      </c>
      <c r="CV78" s="12">
        <v>4.28</v>
      </c>
      <c r="CW78" s="11">
        <v>10.42</v>
      </c>
      <c r="CX78" s="12">
        <v>9.19</v>
      </c>
      <c r="CY78" s="11">
        <v>11.89</v>
      </c>
      <c r="CZ78" s="12">
        <v>5.99</v>
      </c>
      <c r="DA78" s="11">
        <v>10.130000000000001</v>
      </c>
      <c r="DB78" s="12">
        <v>7.58</v>
      </c>
      <c r="DC78" s="11"/>
      <c r="DD78" s="12"/>
      <c r="DE78" s="11"/>
      <c r="DF78" s="12"/>
      <c r="DG78" s="11"/>
      <c r="DH78" s="12"/>
      <c r="DI78" s="11"/>
      <c r="DJ78" s="12"/>
      <c r="DK78" s="11"/>
      <c r="DL78" s="12"/>
      <c r="DM78" s="11"/>
      <c r="DN78" s="12"/>
      <c r="DO78" s="11"/>
      <c r="DP78" s="12"/>
      <c r="DQ78" s="11"/>
      <c r="DR78" s="12"/>
      <c r="DS78" s="11"/>
      <c r="DT78" s="12"/>
      <c r="DU78" s="11"/>
      <c r="DV78" s="12"/>
      <c r="DW78" s="11"/>
      <c r="DX78" s="12"/>
      <c r="DY78" s="11"/>
      <c r="DZ78" s="12"/>
      <c r="EA78" s="11"/>
      <c r="EB78" s="12"/>
      <c r="EC78" s="11"/>
      <c r="ED78" s="12"/>
      <c r="EE78" s="11"/>
      <c r="EF78" s="12"/>
      <c r="EG78" s="11"/>
      <c r="EH78" s="12"/>
      <c r="EI78" s="11"/>
      <c r="EJ78" s="12"/>
      <c r="EK78" s="11"/>
      <c r="EL78" s="12"/>
      <c r="EM78" s="11"/>
      <c r="EN78" s="12"/>
      <c r="EO78" s="11"/>
      <c r="EP78" s="12"/>
    </row>
    <row r="79" spans="1:146" ht="15.75" x14ac:dyDescent="0.25">
      <c r="A79" s="85"/>
      <c r="B79" s="85"/>
      <c r="C79" s="11"/>
      <c r="D79" s="12"/>
      <c r="E79" s="11"/>
      <c r="F79" s="12"/>
      <c r="G79" s="11"/>
      <c r="H79" s="12"/>
      <c r="I79" s="11"/>
      <c r="J79" s="12"/>
      <c r="K79" s="11"/>
      <c r="L79" s="12"/>
      <c r="M79" s="11"/>
      <c r="N79" s="12"/>
      <c r="O79" s="11"/>
      <c r="P79" s="12"/>
      <c r="Q79" s="11"/>
      <c r="R79" s="12"/>
      <c r="S79" s="11"/>
      <c r="T79" s="12"/>
      <c r="U79" s="11"/>
      <c r="V79" s="12"/>
      <c r="W79" s="11"/>
      <c r="X79" s="12"/>
      <c r="Y79" s="11"/>
      <c r="Z79" s="12"/>
      <c r="AA79" s="11"/>
      <c r="AB79" s="12"/>
      <c r="AC79" s="11"/>
      <c r="AD79" s="12"/>
      <c r="AE79" s="11"/>
      <c r="AF79" s="12"/>
      <c r="AG79" s="11"/>
      <c r="AH79" s="12"/>
      <c r="AI79" s="11"/>
      <c r="AJ79" s="12"/>
      <c r="AK79" s="11"/>
      <c r="AL79" s="12"/>
      <c r="AM79" s="11"/>
      <c r="AN79" s="12"/>
      <c r="AO79" s="11"/>
      <c r="AP79" s="12"/>
      <c r="AQ79" s="11"/>
      <c r="AR79" s="12"/>
      <c r="AS79" s="11"/>
      <c r="AT79" s="12"/>
      <c r="AU79" s="11"/>
      <c r="AV79" s="12"/>
      <c r="AW79" s="11"/>
      <c r="AX79" s="12"/>
      <c r="AY79" s="11"/>
      <c r="AZ79" s="12"/>
      <c r="BA79" s="11"/>
      <c r="BB79" s="12"/>
      <c r="BC79" s="11"/>
      <c r="BD79" s="12"/>
      <c r="BE79" s="11"/>
      <c r="BF79" s="12"/>
      <c r="BG79" s="11"/>
      <c r="BH79" s="12"/>
      <c r="BI79" s="11"/>
      <c r="BJ79" s="12"/>
      <c r="BK79" s="11"/>
      <c r="BL79" s="12"/>
      <c r="BM79" s="11"/>
      <c r="BN79" s="12"/>
      <c r="BO79" s="11"/>
      <c r="BP79" s="12"/>
      <c r="BQ79" s="11"/>
      <c r="BR79" s="12"/>
      <c r="BS79" s="11"/>
      <c r="BT79" s="12"/>
      <c r="BU79" s="11"/>
      <c r="BV79" s="12"/>
      <c r="BW79" s="11"/>
      <c r="BX79" s="12"/>
      <c r="BY79" s="11"/>
      <c r="BZ79" s="12"/>
      <c r="CA79" s="11"/>
      <c r="CB79" s="12"/>
      <c r="CC79" s="11"/>
      <c r="CD79" s="12"/>
      <c r="CE79" s="11"/>
      <c r="CF79" s="12"/>
      <c r="CG79" s="11"/>
      <c r="CH79" s="12"/>
      <c r="CI79" s="11"/>
      <c r="CJ79" s="12"/>
      <c r="CK79" s="11"/>
      <c r="CL79" s="12"/>
      <c r="CM79" s="11"/>
      <c r="CN79" s="12"/>
      <c r="CO79" s="11"/>
      <c r="CP79" s="12"/>
      <c r="CQ79" s="11">
        <v>17.440000000000001</v>
      </c>
      <c r="CR79" s="12">
        <v>2.81</v>
      </c>
      <c r="CS79" s="11"/>
      <c r="CT79" s="12"/>
      <c r="CU79" s="11">
        <v>13.88</v>
      </c>
      <c r="CV79" s="12">
        <v>4.3499999999999996</v>
      </c>
      <c r="CW79" s="11">
        <v>10.45</v>
      </c>
      <c r="CX79" s="12">
        <v>9.3000000000000007</v>
      </c>
      <c r="CY79" s="11">
        <v>12.1</v>
      </c>
      <c r="CZ79" s="12">
        <v>6.09</v>
      </c>
      <c r="DA79" s="11">
        <v>10.220000000000001</v>
      </c>
      <c r="DB79" s="12">
        <v>7.65</v>
      </c>
      <c r="DC79" s="11"/>
      <c r="DD79" s="12"/>
      <c r="DE79" s="11"/>
      <c r="DF79" s="12"/>
      <c r="DG79" s="11"/>
      <c r="DH79" s="12"/>
      <c r="DI79" s="11"/>
      <c r="DJ79" s="12"/>
      <c r="DK79" s="11"/>
      <c r="DL79" s="12"/>
      <c r="DM79" s="11"/>
      <c r="DN79" s="12"/>
      <c r="DO79" s="11"/>
      <c r="DP79" s="12"/>
      <c r="DQ79" s="11"/>
      <c r="DR79" s="12"/>
      <c r="DS79" s="11"/>
      <c r="DT79" s="12"/>
      <c r="DU79" s="11"/>
      <c r="DV79" s="12"/>
      <c r="DW79" s="11"/>
      <c r="DX79" s="12"/>
      <c r="DY79" s="11"/>
      <c r="DZ79" s="12"/>
      <c r="EA79" s="11"/>
      <c r="EB79" s="12"/>
      <c r="EC79" s="11"/>
      <c r="ED79" s="12"/>
      <c r="EE79" s="11"/>
      <c r="EF79" s="12"/>
      <c r="EG79" s="11"/>
      <c r="EH79" s="12"/>
      <c r="EI79" s="11"/>
      <c r="EJ79" s="12"/>
      <c r="EK79" s="11"/>
      <c r="EL79" s="12"/>
      <c r="EM79" s="11"/>
      <c r="EN79" s="12"/>
      <c r="EO79" s="11"/>
      <c r="EP79" s="12"/>
    </row>
    <row r="80" spans="1:146" ht="15.75" x14ac:dyDescent="0.25">
      <c r="A80" s="85"/>
      <c r="B80" s="85"/>
      <c r="C80" s="11"/>
      <c r="D80" s="12"/>
      <c r="E80" s="11"/>
      <c r="F80" s="12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1"/>
      <c r="X80" s="12"/>
      <c r="Y80" s="11"/>
      <c r="Z80" s="12"/>
      <c r="AA80" s="11"/>
      <c r="AB80" s="12"/>
      <c r="AC80" s="11"/>
      <c r="AD80" s="12"/>
      <c r="AE80" s="11"/>
      <c r="AF80" s="12"/>
      <c r="AG80" s="11"/>
      <c r="AH80" s="12"/>
      <c r="AI80" s="11"/>
      <c r="AJ80" s="12"/>
      <c r="AK80" s="11"/>
      <c r="AL80" s="12"/>
      <c r="AM80" s="11"/>
      <c r="AN80" s="12"/>
      <c r="AO80" s="11"/>
      <c r="AP80" s="12"/>
      <c r="AQ80" s="11"/>
      <c r="AR80" s="12"/>
      <c r="AS80" s="11"/>
      <c r="AT80" s="12"/>
      <c r="AU80" s="11"/>
      <c r="AV80" s="12"/>
      <c r="AW80" s="11"/>
      <c r="AX80" s="12"/>
      <c r="AY80" s="11"/>
      <c r="AZ80" s="12"/>
      <c r="BA80" s="11"/>
      <c r="BB80" s="12"/>
      <c r="BC80" s="11"/>
      <c r="BD80" s="12"/>
      <c r="BE80" s="11"/>
      <c r="BF80" s="12"/>
      <c r="BG80" s="11"/>
      <c r="BH80" s="12"/>
      <c r="BI80" s="11"/>
      <c r="BJ80" s="12"/>
      <c r="BK80" s="11"/>
      <c r="BL80" s="12"/>
      <c r="BM80" s="11"/>
      <c r="BN80" s="12"/>
      <c r="BO80" s="11"/>
      <c r="BP80" s="12"/>
      <c r="BQ80" s="11"/>
      <c r="BR80" s="12"/>
      <c r="BS80" s="11"/>
      <c r="BT80" s="12"/>
      <c r="BU80" s="11"/>
      <c r="BV80" s="12"/>
      <c r="BW80" s="11"/>
      <c r="BX80" s="12"/>
      <c r="BY80" s="11"/>
      <c r="BZ80" s="12"/>
      <c r="CA80" s="11"/>
      <c r="CB80" s="12"/>
      <c r="CC80" s="11"/>
      <c r="CD80" s="12"/>
      <c r="CE80" s="11"/>
      <c r="CF80" s="12"/>
      <c r="CG80" s="11"/>
      <c r="CH80" s="12"/>
      <c r="CI80" s="11"/>
      <c r="CJ80" s="12"/>
      <c r="CK80" s="11"/>
      <c r="CL80" s="12"/>
      <c r="CM80" s="11"/>
      <c r="CN80" s="12"/>
      <c r="CO80" s="11"/>
      <c r="CP80" s="12"/>
      <c r="CQ80" s="11">
        <v>17.62</v>
      </c>
      <c r="CR80" s="12">
        <v>2.33</v>
      </c>
      <c r="CS80" s="11"/>
      <c r="CT80" s="12"/>
      <c r="CU80" s="11">
        <v>14.1</v>
      </c>
      <c r="CV80" s="12">
        <v>3.62</v>
      </c>
      <c r="CW80" s="11">
        <v>10.45</v>
      </c>
      <c r="CX80" s="12">
        <v>7.8</v>
      </c>
      <c r="CY80" s="11">
        <v>12.42</v>
      </c>
      <c r="CZ80" s="12">
        <v>4.92</v>
      </c>
      <c r="DA80" s="11">
        <v>10.76</v>
      </c>
      <c r="DB80" s="12">
        <v>5.38</v>
      </c>
      <c r="DC80" s="11"/>
      <c r="DD80" s="12"/>
      <c r="DE80" s="11"/>
      <c r="DF80" s="12"/>
      <c r="DG80" s="11"/>
      <c r="DH80" s="12"/>
      <c r="DI80" s="11"/>
      <c r="DJ80" s="12"/>
      <c r="DK80" s="11"/>
      <c r="DL80" s="12"/>
      <c r="DM80" s="11"/>
      <c r="DN80" s="12"/>
      <c r="DO80" s="11"/>
      <c r="DP80" s="12"/>
      <c r="DQ80" s="11"/>
      <c r="DR80" s="12"/>
      <c r="DS80" s="11"/>
      <c r="DT80" s="12"/>
      <c r="DU80" s="11"/>
      <c r="DV80" s="12"/>
      <c r="DW80" s="11"/>
      <c r="DX80" s="12"/>
      <c r="DY80" s="11"/>
      <c r="DZ80" s="12"/>
      <c r="EA80" s="11"/>
      <c r="EB80" s="12"/>
      <c r="EC80" s="11"/>
      <c r="ED80" s="12"/>
      <c r="EE80" s="11"/>
      <c r="EF80" s="12"/>
      <c r="EG80" s="11"/>
      <c r="EH80" s="12"/>
      <c r="EI80" s="11"/>
      <c r="EJ80" s="12"/>
      <c r="EK80" s="11"/>
      <c r="EL80" s="12"/>
      <c r="EM80" s="11"/>
      <c r="EN80" s="12"/>
      <c r="EO80" s="11"/>
      <c r="EP80" s="12"/>
    </row>
    <row r="81" spans="1:146" ht="15.75" x14ac:dyDescent="0.25">
      <c r="A81" s="85"/>
      <c r="B81" s="85"/>
      <c r="C81" s="11"/>
      <c r="D81" s="12"/>
      <c r="E81" s="11"/>
      <c r="F81" s="12"/>
      <c r="G81" s="11"/>
      <c r="H81" s="12"/>
      <c r="I81" s="11"/>
      <c r="J81" s="12"/>
      <c r="K81" s="11"/>
      <c r="L81" s="12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  <c r="X81" s="12"/>
      <c r="Y81" s="11"/>
      <c r="Z81" s="12"/>
      <c r="AA81" s="11"/>
      <c r="AB81" s="12"/>
      <c r="AC81" s="11"/>
      <c r="AD81" s="12"/>
      <c r="AE81" s="11"/>
      <c r="AF81" s="12"/>
      <c r="AG81" s="11"/>
      <c r="AH81" s="12"/>
      <c r="AI81" s="11"/>
      <c r="AJ81" s="12"/>
      <c r="AK81" s="11"/>
      <c r="AL81" s="12"/>
      <c r="AM81" s="11"/>
      <c r="AN81" s="12"/>
      <c r="AO81" s="11"/>
      <c r="AP81" s="12"/>
      <c r="AQ81" s="11"/>
      <c r="AR81" s="12"/>
      <c r="AS81" s="11"/>
      <c r="AT81" s="12"/>
      <c r="AU81" s="11"/>
      <c r="AV81" s="12"/>
      <c r="AW81" s="11"/>
      <c r="AX81" s="12"/>
      <c r="AY81" s="11"/>
      <c r="AZ81" s="12"/>
      <c r="BA81" s="11"/>
      <c r="BB81" s="12"/>
      <c r="BC81" s="11"/>
      <c r="BD81" s="12"/>
      <c r="BE81" s="11"/>
      <c r="BF81" s="12"/>
      <c r="BG81" s="11"/>
      <c r="BH81" s="12"/>
      <c r="BI81" s="11"/>
      <c r="BJ81" s="12"/>
      <c r="BK81" s="11"/>
      <c r="BL81" s="12"/>
      <c r="BM81" s="11"/>
      <c r="BN81" s="12"/>
      <c r="BO81" s="11"/>
      <c r="BP81" s="12"/>
      <c r="BQ81" s="11"/>
      <c r="BR81" s="12"/>
      <c r="BS81" s="11"/>
      <c r="BT81" s="12"/>
      <c r="BU81" s="11"/>
      <c r="BV81" s="12"/>
      <c r="BW81" s="11"/>
      <c r="BX81" s="12"/>
      <c r="BY81" s="11"/>
      <c r="BZ81" s="12"/>
      <c r="CA81" s="11"/>
      <c r="CB81" s="12"/>
      <c r="CC81" s="11"/>
      <c r="CD81" s="12"/>
      <c r="CE81" s="11"/>
      <c r="CF81" s="12"/>
      <c r="CG81" s="11"/>
      <c r="CH81" s="12"/>
      <c r="CI81" s="11"/>
      <c r="CJ81" s="12"/>
      <c r="CK81" s="11"/>
      <c r="CL81" s="12"/>
      <c r="CM81" s="11"/>
      <c r="CN81" s="12"/>
      <c r="CO81" s="11"/>
      <c r="CP81" s="12"/>
      <c r="CQ81" s="11">
        <v>17.899999999999999</v>
      </c>
      <c r="CR81" s="12">
        <v>2.36</v>
      </c>
      <c r="CS81" s="11"/>
      <c r="CT81" s="12"/>
      <c r="CU81" s="11">
        <v>14.28</v>
      </c>
      <c r="CV81" s="12">
        <v>3.67</v>
      </c>
      <c r="CW81" s="11">
        <v>10.51</v>
      </c>
      <c r="CX81" s="12">
        <v>6.46</v>
      </c>
      <c r="CY81" s="11">
        <v>12.58</v>
      </c>
      <c r="CZ81" s="12">
        <v>4.99</v>
      </c>
      <c r="DA81" s="11">
        <v>11.63</v>
      </c>
      <c r="DB81" s="12">
        <v>3.89</v>
      </c>
      <c r="DC81" s="11"/>
      <c r="DD81" s="12"/>
      <c r="DE81" s="11"/>
      <c r="DF81" s="12"/>
      <c r="DG81" s="11"/>
      <c r="DH81" s="12"/>
      <c r="DI81" s="11"/>
      <c r="DJ81" s="12"/>
      <c r="DK81" s="11"/>
      <c r="DL81" s="12"/>
      <c r="DM81" s="11"/>
      <c r="DN81" s="12"/>
      <c r="DO81" s="11"/>
      <c r="DP81" s="12"/>
      <c r="DQ81" s="11"/>
      <c r="DR81" s="12"/>
      <c r="DS81" s="11"/>
      <c r="DT81" s="12"/>
      <c r="DU81" s="11"/>
      <c r="DV81" s="12"/>
      <c r="DW81" s="11"/>
      <c r="DX81" s="12"/>
      <c r="DY81" s="11"/>
      <c r="DZ81" s="12"/>
      <c r="EA81" s="11"/>
      <c r="EB81" s="12"/>
      <c r="EC81" s="11"/>
      <c r="ED81" s="12"/>
      <c r="EE81" s="11"/>
      <c r="EF81" s="12"/>
      <c r="EG81" s="11"/>
      <c r="EH81" s="12"/>
      <c r="EI81" s="11"/>
      <c r="EJ81" s="12"/>
      <c r="EK81" s="11"/>
      <c r="EL81" s="12"/>
      <c r="EM81" s="11"/>
      <c r="EN81" s="12"/>
      <c r="EO81" s="11"/>
      <c r="EP81" s="12"/>
    </row>
    <row r="82" spans="1:146" ht="15.75" x14ac:dyDescent="0.25">
      <c r="A82" s="85"/>
      <c r="B82" s="85"/>
      <c r="C82" s="11"/>
      <c r="D82" s="12"/>
      <c r="E82" s="11"/>
      <c r="F82" s="12"/>
      <c r="G82" s="11"/>
      <c r="H82" s="12"/>
      <c r="I82" s="11"/>
      <c r="J82" s="12"/>
      <c r="K82" s="11"/>
      <c r="L82" s="12"/>
      <c r="M82" s="11"/>
      <c r="N82" s="12"/>
      <c r="O82" s="11"/>
      <c r="P82" s="12"/>
      <c r="Q82" s="11"/>
      <c r="R82" s="12"/>
      <c r="S82" s="11"/>
      <c r="T82" s="12"/>
      <c r="U82" s="11"/>
      <c r="V82" s="12"/>
      <c r="W82" s="11"/>
      <c r="X82" s="12"/>
      <c r="Y82" s="11"/>
      <c r="Z82" s="12"/>
      <c r="AA82" s="11"/>
      <c r="AB82" s="12"/>
      <c r="AC82" s="11"/>
      <c r="AD82" s="12"/>
      <c r="AE82" s="11"/>
      <c r="AF82" s="12"/>
      <c r="AG82" s="11"/>
      <c r="AH82" s="12"/>
      <c r="AI82" s="11"/>
      <c r="AJ82" s="12"/>
      <c r="AK82" s="11"/>
      <c r="AL82" s="12"/>
      <c r="AM82" s="11"/>
      <c r="AN82" s="12"/>
      <c r="AO82" s="11"/>
      <c r="AP82" s="12"/>
      <c r="AQ82" s="11"/>
      <c r="AR82" s="12"/>
      <c r="AS82" s="11"/>
      <c r="AT82" s="12"/>
      <c r="AU82" s="11"/>
      <c r="AV82" s="12"/>
      <c r="AW82" s="11"/>
      <c r="AX82" s="12"/>
      <c r="AY82" s="11"/>
      <c r="AZ82" s="12"/>
      <c r="BA82" s="11"/>
      <c r="BB82" s="12"/>
      <c r="BC82" s="11"/>
      <c r="BD82" s="12"/>
      <c r="BE82" s="11"/>
      <c r="BF82" s="12"/>
      <c r="BG82" s="11"/>
      <c r="BH82" s="12"/>
      <c r="BI82" s="11"/>
      <c r="BJ82" s="12"/>
      <c r="BK82" s="11"/>
      <c r="BL82" s="12"/>
      <c r="BM82" s="11"/>
      <c r="BN82" s="12"/>
      <c r="BO82" s="11"/>
      <c r="BP82" s="12"/>
      <c r="BQ82" s="11"/>
      <c r="BR82" s="12"/>
      <c r="BS82" s="11"/>
      <c r="BT82" s="12"/>
      <c r="BU82" s="11"/>
      <c r="BV82" s="12"/>
      <c r="BW82" s="11"/>
      <c r="BX82" s="12"/>
      <c r="BY82" s="11"/>
      <c r="BZ82" s="12"/>
      <c r="CA82" s="11"/>
      <c r="CB82" s="12"/>
      <c r="CC82" s="11"/>
      <c r="CD82" s="12"/>
      <c r="CE82" s="11"/>
      <c r="CF82" s="12"/>
      <c r="CG82" s="11"/>
      <c r="CH82" s="12"/>
      <c r="CI82" s="11"/>
      <c r="CJ82" s="12"/>
      <c r="CK82" s="11"/>
      <c r="CL82" s="12"/>
      <c r="CM82" s="11"/>
      <c r="CN82" s="12"/>
      <c r="CO82" s="11"/>
      <c r="CP82" s="12"/>
      <c r="CQ82" s="11">
        <v>18.100000000000001</v>
      </c>
      <c r="CR82" s="12">
        <v>1.84</v>
      </c>
      <c r="CS82" s="11"/>
      <c r="CT82" s="12"/>
      <c r="CU82" s="11">
        <v>14.28</v>
      </c>
      <c r="CV82" s="12">
        <v>3.67</v>
      </c>
      <c r="CW82" s="11">
        <v>10.53</v>
      </c>
      <c r="CX82" s="12">
        <v>7.28</v>
      </c>
      <c r="CY82" s="11">
        <v>12.87</v>
      </c>
      <c r="CZ82" s="12">
        <v>3.98</v>
      </c>
      <c r="DA82" s="11">
        <v>11.78</v>
      </c>
      <c r="DB82" s="12">
        <v>3.25</v>
      </c>
      <c r="DC82" s="11"/>
      <c r="DD82" s="12"/>
      <c r="DE82" s="11"/>
      <c r="DF82" s="12"/>
      <c r="DG82" s="11"/>
      <c r="DH82" s="12"/>
      <c r="DI82" s="11"/>
      <c r="DJ82" s="12"/>
      <c r="DK82" s="11"/>
      <c r="DL82" s="12"/>
      <c r="DM82" s="11"/>
      <c r="DN82" s="12"/>
      <c r="DO82" s="11"/>
      <c r="DP82" s="12"/>
      <c r="DQ82" s="11"/>
      <c r="DR82" s="12"/>
      <c r="DS82" s="11"/>
      <c r="DT82" s="12"/>
      <c r="DU82" s="11"/>
      <c r="DV82" s="12"/>
      <c r="DW82" s="11"/>
      <c r="DX82" s="12"/>
      <c r="DY82" s="11"/>
      <c r="DZ82" s="12"/>
      <c r="EA82" s="11"/>
      <c r="EB82" s="12"/>
      <c r="EC82" s="11"/>
      <c r="ED82" s="12"/>
      <c r="EE82" s="11"/>
      <c r="EF82" s="12"/>
      <c r="EG82" s="11"/>
      <c r="EH82" s="12"/>
      <c r="EI82" s="11"/>
      <c r="EJ82" s="12"/>
      <c r="EK82" s="11"/>
      <c r="EL82" s="12"/>
      <c r="EM82" s="11"/>
      <c r="EN82" s="12"/>
      <c r="EO82" s="11"/>
      <c r="EP82" s="12"/>
    </row>
    <row r="83" spans="1:146" ht="15.75" x14ac:dyDescent="0.25">
      <c r="A83" s="85"/>
      <c r="B83" s="85"/>
      <c r="C83" s="11"/>
      <c r="D83" s="12"/>
      <c r="E83" s="11"/>
      <c r="F83" s="12"/>
      <c r="G83" s="11"/>
      <c r="H83" s="12"/>
      <c r="I83" s="11"/>
      <c r="J83" s="12"/>
      <c r="K83" s="11"/>
      <c r="L83" s="12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  <c r="X83" s="12"/>
      <c r="Y83" s="11"/>
      <c r="Z83" s="12"/>
      <c r="AA83" s="11"/>
      <c r="AB83" s="12"/>
      <c r="AC83" s="11"/>
      <c r="AD83" s="12"/>
      <c r="AE83" s="11"/>
      <c r="AF83" s="12"/>
      <c r="AG83" s="11"/>
      <c r="AH83" s="12"/>
      <c r="AI83" s="11"/>
      <c r="AJ83" s="12"/>
      <c r="AK83" s="11"/>
      <c r="AL83" s="12"/>
      <c r="AM83" s="11"/>
      <c r="AN83" s="12"/>
      <c r="AO83" s="11"/>
      <c r="AP83" s="12"/>
      <c r="AQ83" s="11"/>
      <c r="AR83" s="12"/>
      <c r="AS83" s="11"/>
      <c r="AT83" s="12"/>
      <c r="AU83" s="11"/>
      <c r="AV83" s="12"/>
      <c r="AW83" s="11"/>
      <c r="AX83" s="12"/>
      <c r="AY83" s="11"/>
      <c r="AZ83" s="12"/>
      <c r="BA83" s="11"/>
      <c r="BB83" s="12"/>
      <c r="BC83" s="11"/>
      <c r="BD83" s="12"/>
      <c r="BE83" s="11"/>
      <c r="BF83" s="12"/>
      <c r="BG83" s="11"/>
      <c r="BH83" s="12"/>
      <c r="BI83" s="11"/>
      <c r="BJ83" s="12"/>
      <c r="BK83" s="11"/>
      <c r="BL83" s="12"/>
      <c r="BM83" s="11"/>
      <c r="BN83" s="12"/>
      <c r="BO83" s="11"/>
      <c r="BP83" s="12"/>
      <c r="BQ83" s="11"/>
      <c r="BR83" s="12"/>
      <c r="BS83" s="11"/>
      <c r="BT83" s="12"/>
      <c r="BU83" s="11"/>
      <c r="BV83" s="12"/>
      <c r="BW83" s="11"/>
      <c r="BX83" s="12"/>
      <c r="BY83" s="11"/>
      <c r="BZ83" s="12"/>
      <c r="CA83" s="11"/>
      <c r="CB83" s="12"/>
      <c r="CC83" s="11"/>
      <c r="CD83" s="12"/>
      <c r="CE83" s="11"/>
      <c r="CF83" s="12"/>
      <c r="CG83" s="11"/>
      <c r="CH83" s="12"/>
      <c r="CI83" s="11"/>
      <c r="CJ83" s="12"/>
      <c r="CK83" s="11"/>
      <c r="CL83" s="12"/>
      <c r="CM83" s="11"/>
      <c r="CN83" s="12"/>
      <c r="CO83" s="11"/>
      <c r="CP83" s="12"/>
      <c r="CQ83" s="11">
        <v>18.8</v>
      </c>
      <c r="CR83" s="12">
        <v>1.91</v>
      </c>
      <c r="CS83" s="11"/>
      <c r="CT83" s="12"/>
      <c r="CU83" s="11">
        <v>14.53</v>
      </c>
      <c r="CV83" s="12">
        <v>2.83</v>
      </c>
      <c r="CW83" s="11">
        <v>10.7</v>
      </c>
      <c r="CX83" s="12">
        <v>8.16</v>
      </c>
      <c r="CY83" s="11">
        <v>13.02</v>
      </c>
      <c r="CZ83" s="12">
        <v>4.0199999999999996</v>
      </c>
      <c r="DA83" s="11">
        <v>11.91</v>
      </c>
      <c r="DB83" s="12">
        <v>3.29</v>
      </c>
      <c r="DC83" s="11"/>
      <c r="DD83" s="12"/>
      <c r="DE83" s="11"/>
      <c r="DF83" s="12"/>
      <c r="DG83" s="11"/>
      <c r="DH83" s="12"/>
      <c r="DI83" s="11"/>
      <c r="DJ83" s="12"/>
      <c r="DK83" s="11"/>
      <c r="DL83" s="12"/>
      <c r="DM83" s="11"/>
      <c r="DN83" s="12"/>
      <c r="DO83" s="11"/>
      <c r="DP83" s="12"/>
      <c r="DQ83" s="11"/>
      <c r="DR83" s="12"/>
      <c r="DS83" s="11"/>
      <c r="DT83" s="12"/>
      <c r="DU83" s="11"/>
      <c r="DV83" s="12"/>
      <c r="DW83" s="11"/>
      <c r="DX83" s="12"/>
      <c r="DY83" s="11"/>
      <c r="DZ83" s="12"/>
      <c r="EA83" s="11"/>
      <c r="EB83" s="12"/>
      <c r="EC83" s="11"/>
      <c r="ED83" s="12"/>
      <c r="EE83" s="11"/>
      <c r="EF83" s="12"/>
      <c r="EG83" s="11"/>
      <c r="EH83" s="12"/>
      <c r="EI83" s="11"/>
      <c r="EJ83" s="12"/>
      <c r="EK83" s="11"/>
      <c r="EL83" s="12"/>
      <c r="EM83" s="11"/>
      <c r="EN83" s="12"/>
      <c r="EO83" s="11"/>
      <c r="EP83" s="12"/>
    </row>
    <row r="84" spans="1:146" ht="15.75" x14ac:dyDescent="0.25">
      <c r="A84" s="85"/>
      <c r="B84" s="85"/>
      <c r="C84" s="11"/>
      <c r="D84" s="12"/>
      <c r="E84" s="11"/>
      <c r="F84" s="12"/>
      <c r="G84" s="11"/>
      <c r="H84" s="12"/>
      <c r="I84" s="11"/>
      <c r="J84" s="12"/>
      <c r="K84" s="11"/>
      <c r="L84" s="12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  <c r="X84" s="12"/>
      <c r="Y84" s="11"/>
      <c r="Z84" s="12"/>
      <c r="AA84" s="11"/>
      <c r="AB84" s="12"/>
      <c r="AC84" s="11"/>
      <c r="AD84" s="12"/>
      <c r="AE84" s="11"/>
      <c r="AF84" s="12"/>
      <c r="AG84" s="11"/>
      <c r="AH84" s="12"/>
      <c r="AI84" s="11"/>
      <c r="AJ84" s="12"/>
      <c r="AK84" s="11"/>
      <c r="AL84" s="12"/>
      <c r="AM84" s="11"/>
      <c r="AN84" s="12"/>
      <c r="AO84" s="11"/>
      <c r="AP84" s="12"/>
      <c r="AQ84" s="11"/>
      <c r="AR84" s="12"/>
      <c r="AS84" s="11"/>
      <c r="AT84" s="12"/>
      <c r="AU84" s="11"/>
      <c r="AV84" s="12"/>
      <c r="AW84" s="11"/>
      <c r="AX84" s="12"/>
      <c r="AY84" s="11"/>
      <c r="AZ84" s="12"/>
      <c r="BA84" s="11"/>
      <c r="BB84" s="12"/>
      <c r="BC84" s="11"/>
      <c r="BD84" s="12"/>
      <c r="BE84" s="11"/>
      <c r="BF84" s="12"/>
      <c r="BG84" s="11"/>
      <c r="BH84" s="12"/>
      <c r="BI84" s="11"/>
      <c r="BJ84" s="12"/>
      <c r="BK84" s="11"/>
      <c r="BL84" s="12"/>
      <c r="BM84" s="11"/>
      <c r="BN84" s="12"/>
      <c r="BO84" s="11"/>
      <c r="BP84" s="12"/>
      <c r="BQ84" s="11"/>
      <c r="BR84" s="12"/>
      <c r="BS84" s="11"/>
      <c r="BT84" s="12"/>
      <c r="BU84" s="11"/>
      <c r="BV84" s="12"/>
      <c r="BW84" s="11"/>
      <c r="BX84" s="12"/>
      <c r="BY84" s="11"/>
      <c r="BZ84" s="12"/>
      <c r="CA84" s="11"/>
      <c r="CB84" s="12"/>
      <c r="CC84" s="11"/>
      <c r="CD84" s="12"/>
      <c r="CE84" s="11"/>
      <c r="CF84" s="12"/>
      <c r="CG84" s="11"/>
      <c r="CH84" s="12"/>
      <c r="CI84" s="11"/>
      <c r="CJ84" s="12"/>
      <c r="CK84" s="11"/>
      <c r="CL84" s="12"/>
      <c r="CM84" s="11"/>
      <c r="CN84" s="12"/>
      <c r="CO84" s="11"/>
      <c r="CP84" s="12"/>
      <c r="CQ84" s="11">
        <v>19.05</v>
      </c>
      <c r="CR84" s="12">
        <v>1.27</v>
      </c>
      <c r="CS84" s="11"/>
      <c r="CT84" s="12"/>
      <c r="CU84" s="11">
        <v>14.75</v>
      </c>
      <c r="CV84" s="12">
        <v>2.88</v>
      </c>
      <c r="CW84" s="11">
        <v>10.9</v>
      </c>
      <c r="CX84" s="12">
        <v>6.11</v>
      </c>
      <c r="CY84" s="11">
        <v>13.02</v>
      </c>
      <c r="CZ84" s="12">
        <v>4.0199999999999996</v>
      </c>
      <c r="DA84" s="11">
        <v>12.02</v>
      </c>
      <c r="DB84" s="12">
        <v>2.88</v>
      </c>
      <c r="DC84" s="11"/>
      <c r="DD84" s="12"/>
      <c r="DE84" s="11"/>
      <c r="DF84" s="12"/>
      <c r="DG84" s="11"/>
      <c r="DH84" s="12"/>
      <c r="DI84" s="11"/>
      <c r="DJ84" s="12"/>
      <c r="DK84" s="11"/>
      <c r="DL84" s="12"/>
      <c r="DM84" s="11"/>
      <c r="DN84" s="12"/>
      <c r="DO84" s="11"/>
      <c r="DP84" s="12"/>
      <c r="DQ84" s="11"/>
      <c r="DR84" s="12"/>
      <c r="DS84" s="11"/>
      <c r="DT84" s="12"/>
      <c r="DU84" s="11"/>
      <c r="DV84" s="12"/>
      <c r="DW84" s="11"/>
      <c r="DX84" s="12"/>
      <c r="DY84" s="11"/>
      <c r="DZ84" s="12"/>
      <c r="EA84" s="11"/>
      <c r="EB84" s="12"/>
      <c r="EC84" s="11"/>
      <c r="ED84" s="12"/>
      <c r="EE84" s="11"/>
      <c r="EF84" s="12"/>
      <c r="EG84" s="11"/>
      <c r="EH84" s="12"/>
      <c r="EI84" s="11"/>
      <c r="EJ84" s="12"/>
      <c r="EK84" s="11"/>
      <c r="EL84" s="12"/>
      <c r="EM84" s="11"/>
      <c r="EN84" s="12"/>
      <c r="EO84" s="11"/>
      <c r="EP84" s="12"/>
    </row>
    <row r="85" spans="1:146" ht="15.75" x14ac:dyDescent="0.25">
      <c r="A85" s="85"/>
      <c r="B85" s="85"/>
      <c r="C85" s="11"/>
      <c r="D85" s="12"/>
      <c r="E85" s="11"/>
      <c r="F85" s="12"/>
      <c r="G85" s="11"/>
      <c r="H85" s="12"/>
      <c r="I85" s="11"/>
      <c r="J85" s="12"/>
      <c r="K85" s="11"/>
      <c r="L85" s="12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  <c r="X85" s="12"/>
      <c r="Y85" s="11"/>
      <c r="Z85" s="12"/>
      <c r="AA85" s="11"/>
      <c r="AB85" s="12"/>
      <c r="AC85" s="11"/>
      <c r="AD85" s="12"/>
      <c r="AE85" s="11"/>
      <c r="AF85" s="12"/>
      <c r="AG85" s="11"/>
      <c r="AH85" s="12"/>
      <c r="AI85" s="11"/>
      <c r="AJ85" s="12"/>
      <c r="AK85" s="11"/>
      <c r="AL85" s="12"/>
      <c r="AM85" s="11"/>
      <c r="AN85" s="12"/>
      <c r="AO85" s="11"/>
      <c r="AP85" s="12"/>
      <c r="AQ85" s="11"/>
      <c r="AR85" s="12"/>
      <c r="AS85" s="11"/>
      <c r="AT85" s="12"/>
      <c r="AU85" s="11"/>
      <c r="AV85" s="12"/>
      <c r="AW85" s="11"/>
      <c r="AX85" s="12"/>
      <c r="AY85" s="11"/>
      <c r="AZ85" s="12"/>
      <c r="BA85" s="11"/>
      <c r="BB85" s="12"/>
      <c r="BC85" s="11"/>
      <c r="BD85" s="12"/>
      <c r="BE85" s="11"/>
      <c r="BF85" s="12"/>
      <c r="BG85" s="11"/>
      <c r="BH85" s="12"/>
      <c r="BI85" s="11"/>
      <c r="BJ85" s="12"/>
      <c r="BK85" s="11"/>
      <c r="BL85" s="12"/>
      <c r="BM85" s="11"/>
      <c r="BN85" s="12"/>
      <c r="BO85" s="11"/>
      <c r="BP85" s="12"/>
      <c r="BQ85" s="11"/>
      <c r="BR85" s="12"/>
      <c r="BS85" s="11"/>
      <c r="BT85" s="12"/>
      <c r="BU85" s="11"/>
      <c r="BV85" s="12"/>
      <c r="BW85" s="11"/>
      <c r="BX85" s="12"/>
      <c r="BY85" s="11"/>
      <c r="BZ85" s="12"/>
      <c r="CA85" s="11"/>
      <c r="CB85" s="12"/>
      <c r="CC85" s="11"/>
      <c r="CD85" s="12"/>
      <c r="CE85" s="11"/>
      <c r="CF85" s="12"/>
      <c r="CG85" s="11"/>
      <c r="CH85" s="12"/>
      <c r="CI85" s="11"/>
      <c r="CJ85" s="12"/>
      <c r="CK85" s="11"/>
      <c r="CL85" s="12"/>
      <c r="CM85" s="11"/>
      <c r="CN85" s="12"/>
      <c r="CO85" s="11"/>
      <c r="CP85" s="12"/>
      <c r="CQ85" s="11">
        <v>19.77</v>
      </c>
      <c r="CR85" s="12">
        <v>1.32</v>
      </c>
      <c r="CS85" s="11"/>
      <c r="CT85" s="12"/>
      <c r="CU85" s="11">
        <v>14.94</v>
      </c>
      <c r="CV85" s="12">
        <v>2.27</v>
      </c>
      <c r="CW85" s="11">
        <v>10.96</v>
      </c>
      <c r="CX85" s="12">
        <v>5.86</v>
      </c>
      <c r="CY85" s="11">
        <v>13.28</v>
      </c>
      <c r="CZ85" s="12">
        <v>3.1</v>
      </c>
      <c r="DA85" s="11">
        <v>12.2</v>
      </c>
      <c r="DB85" s="12">
        <v>2.92</v>
      </c>
      <c r="DC85" s="11"/>
      <c r="DD85" s="12"/>
      <c r="DE85" s="11"/>
      <c r="DF85" s="12"/>
      <c r="DG85" s="11"/>
      <c r="DH85" s="12"/>
      <c r="DI85" s="11"/>
      <c r="DJ85" s="12"/>
      <c r="DK85" s="11"/>
      <c r="DL85" s="12"/>
      <c r="DM85" s="11"/>
      <c r="DN85" s="12"/>
      <c r="DO85" s="11"/>
      <c r="DP85" s="12"/>
      <c r="DQ85" s="11"/>
      <c r="DR85" s="12"/>
      <c r="DS85" s="11"/>
      <c r="DT85" s="12"/>
      <c r="DU85" s="11"/>
      <c r="DV85" s="12"/>
      <c r="DW85" s="11"/>
      <c r="DX85" s="12"/>
      <c r="DY85" s="11"/>
      <c r="DZ85" s="12"/>
      <c r="EA85" s="11"/>
      <c r="EB85" s="12"/>
      <c r="EC85" s="11"/>
      <c r="ED85" s="12"/>
      <c r="EE85" s="11"/>
      <c r="EF85" s="12"/>
      <c r="EG85" s="11"/>
      <c r="EH85" s="12"/>
      <c r="EI85" s="11"/>
      <c r="EJ85" s="12"/>
      <c r="EK85" s="11"/>
      <c r="EL85" s="12"/>
      <c r="EM85" s="11"/>
      <c r="EN85" s="12"/>
      <c r="EO85" s="11"/>
      <c r="EP85" s="12"/>
    </row>
    <row r="86" spans="1:146" ht="15.75" x14ac:dyDescent="0.25">
      <c r="A86" s="85"/>
      <c r="B86" s="85"/>
      <c r="C86" s="11"/>
      <c r="D86" s="12"/>
      <c r="E86" s="11"/>
      <c r="F86" s="12"/>
      <c r="G86" s="11"/>
      <c r="H86" s="12"/>
      <c r="I86" s="11"/>
      <c r="J86" s="12"/>
      <c r="K86" s="11"/>
      <c r="L86" s="12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  <c r="X86" s="12"/>
      <c r="Y86" s="11"/>
      <c r="Z86" s="12"/>
      <c r="AA86" s="11"/>
      <c r="AB86" s="12"/>
      <c r="AC86" s="11"/>
      <c r="AD86" s="12"/>
      <c r="AE86" s="11"/>
      <c r="AF86" s="12"/>
      <c r="AG86" s="11"/>
      <c r="AH86" s="12"/>
      <c r="AI86" s="11"/>
      <c r="AJ86" s="12"/>
      <c r="AK86" s="11"/>
      <c r="AL86" s="12"/>
      <c r="AM86" s="11"/>
      <c r="AN86" s="12"/>
      <c r="AO86" s="11"/>
      <c r="AP86" s="12"/>
      <c r="AQ86" s="11"/>
      <c r="AR86" s="12"/>
      <c r="AS86" s="11"/>
      <c r="AT86" s="12"/>
      <c r="AU86" s="11"/>
      <c r="AV86" s="12"/>
      <c r="AW86" s="11"/>
      <c r="AX86" s="12"/>
      <c r="AY86" s="11"/>
      <c r="AZ86" s="12"/>
      <c r="BA86" s="11"/>
      <c r="BB86" s="12"/>
      <c r="BC86" s="11"/>
      <c r="BD86" s="12"/>
      <c r="BE86" s="11"/>
      <c r="BF86" s="12"/>
      <c r="BG86" s="11"/>
      <c r="BH86" s="12"/>
      <c r="BI86" s="11"/>
      <c r="BJ86" s="12"/>
      <c r="BK86" s="11"/>
      <c r="BL86" s="12"/>
      <c r="BM86" s="11"/>
      <c r="BN86" s="12"/>
      <c r="BO86" s="11"/>
      <c r="BP86" s="12"/>
      <c r="BQ86" s="11"/>
      <c r="BR86" s="12"/>
      <c r="BS86" s="11"/>
      <c r="BT86" s="12"/>
      <c r="BU86" s="11"/>
      <c r="BV86" s="12"/>
      <c r="BW86" s="11"/>
      <c r="BX86" s="12"/>
      <c r="BY86" s="11"/>
      <c r="BZ86" s="12"/>
      <c r="CA86" s="11"/>
      <c r="CB86" s="12"/>
      <c r="CC86" s="11"/>
      <c r="CD86" s="12"/>
      <c r="CE86" s="11"/>
      <c r="CF86" s="12"/>
      <c r="CG86" s="11"/>
      <c r="CH86" s="12"/>
      <c r="CI86" s="11"/>
      <c r="CJ86" s="12"/>
      <c r="CK86" s="11"/>
      <c r="CL86" s="12"/>
      <c r="CM86" s="11"/>
      <c r="CN86" s="12"/>
      <c r="CO86" s="11"/>
      <c r="CP86" s="12"/>
      <c r="CQ86" s="11">
        <v>19.97</v>
      </c>
      <c r="CR86" s="12">
        <v>0.82</v>
      </c>
      <c r="CS86" s="11"/>
      <c r="CT86" s="12"/>
      <c r="CU86" s="11">
        <v>15.26</v>
      </c>
      <c r="CV86" s="12">
        <v>2.3199999999999998</v>
      </c>
      <c r="CW86" s="11">
        <v>11.03</v>
      </c>
      <c r="CX86" s="12">
        <v>6.77</v>
      </c>
      <c r="CY86" s="11">
        <v>13.48</v>
      </c>
      <c r="CZ86" s="12">
        <v>3.15</v>
      </c>
      <c r="DA86" s="11">
        <v>12.3</v>
      </c>
      <c r="DB86" s="12">
        <v>2.52</v>
      </c>
      <c r="DC86" s="11"/>
      <c r="DD86" s="12"/>
      <c r="DE86" s="11"/>
      <c r="DF86" s="12"/>
      <c r="DG86" s="11"/>
      <c r="DH86" s="12"/>
      <c r="DI86" s="11"/>
      <c r="DJ86" s="12"/>
      <c r="DK86" s="11"/>
      <c r="DL86" s="12"/>
      <c r="DM86" s="11"/>
      <c r="DN86" s="12"/>
      <c r="DO86" s="11"/>
      <c r="DP86" s="12"/>
      <c r="DQ86" s="11"/>
      <c r="DR86" s="12"/>
      <c r="DS86" s="11"/>
      <c r="DT86" s="12"/>
      <c r="DU86" s="11"/>
      <c r="DV86" s="12"/>
      <c r="DW86" s="11"/>
      <c r="DX86" s="12"/>
      <c r="DY86" s="11"/>
      <c r="DZ86" s="12"/>
      <c r="EA86" s="11"/>
      <c r="EB86" s="12"/>
      <c r="EC86" s="11"/>
      <c r="ED86" s="12"/>
      <c r="EE86" s="11"/>
      <c r="EF86" s="12"/>
      <c r="EG86" s="11"/>
      <c r="EH86" s="12"/>
      <c r="EI86" s="11"/>
      <c r="EJ86" s="12"/>
      <c r="EK86" s="11"/>
      <c r="EL86" s="12"/>
      <c r="EM86" s="11"/>
      <c r="EN86" s="12"/>
      <c r="EO86" s="11"/>
      <c r="EP86" s="12"/>
    </row>
    <row r="87" spans="1:146" ht="15.75" x14ac:dyDescent="0.25">
      <c r="A87" s="85"/>
      <c r="B87" s="85"/>
      <c r="C87" s="11"/>
      <c r="D87" s="12"/>
      <c r="E87" s="11"/>
      <c r="F87" s="12"/>
      <c r="G87" s="11"/>
      <c r="H87" s="12"/>
      <c r="I87" s="11"/>
      <c r="J87" s="12"/>
      <c r="K87" s="11"/>
      <c r="L87" s="12"/>
      <c r="M87" s="11"/>
      <c r="N87" s="12"/>
      <c r="O87" s="11"/>
      <c r="P87" s="12"/>
      <c r="Q87" s="11"/>
      <c r="R87" s="12"/>
      <c r="S87" s="11"/>
      <c r="T87" s="12"/>
      <c r="U87" s="11"/>
      <c r="V87" s="12"/>
      <c r="W87" s="11"/>
      <c r="X87" s="12"/>
      <c r="Y87" s="11"/>
      <c r="Z87" s="12"/>
      <c r="AA87" s="11"/>
      <c r="AB87" s="12"/>
      <c r="AC87" s="11"/>
      <c r="AD87" s="12"/>
      <c r="AE87" s="11"/>
      <c r="AF87" s="12"/>
      <c r="AG87" s="11"/>
      <c r="AH87" s="12"/>
      <c r="AI87" s="11"/>
      <c r="AJ87" s="12"/>
      <c r="AK87" s="11"/>
      <c r="AL87" s="12"/>
      <c r="AM87" s="11"/>
      <c r="AN87" s="12"/>
      <c r="AO87" s="11"/>
      <c r="AP87" s="12"/>
      <c r="AQ87" s="11"/>
      <c r="AR87" s="12"/>
      <c r="AS87" s="11"/>
      <c r="AT87" s="12"/>
      <c r="AU87" s="11"/>
      <c r="AV87" s="12"/>
      <c r="AW87" s="11"/>
      <c r="AX87" s="12"/>
      <c r="AY87" s="11"/>
      <c r="AZ87" s="12"/>
      <c r="BA87" s="11"/>
      <c r="BB87" s="12"/>
      <c r="BC87" s="11"/>
      <c r="BD87" s="12"/>
      <c r="BE87" s="11"/>
      <c r="BF87" s="12"/>
      <c r="BG87" s="11"/>
      <c r="BH87" s="12"/>
      <c r="BI87" s="11"/>
      <c r="BJ87" s="12"/>
      <c r="BK87" s="11"/>
      <c r="BL87" s="12"/>
      <c r="BM87" s="11"/>
      <c r="BN87" s="12"/>
      <c r="BO87" s="11"/>
      <c r="BP87" s="12"/>
      <c r="BQ87" s="11"/>
      <c r="BR87" s="12"/>
      <c r="BS87" s="11"/>
      <c r="BT87" s="12"/>
      <c r="BU87" s="11"/>
      <c r="BV87" s="12"/>
      <c r="BW87" s="11"/>
      <c r="BX87" s="12"/>
      <c r="BY87" s="11"/>
      <c r="BZ87" s="12"/>
      <c r="CA87" s="11"/>
      <c r="CB87" s="12"/>
      <c r="CC87" s="11"/>
      <c r="CD87" s="12"/>
      <c r="CE87" s="11"/>
      <c r="CF87" s="12"/>
      <c r="CG87" s="11"/>
      <c r="CH87" s="12"/>
      <c r="CI87" s="11"/>
      <c r="CJ87" s="12"/>
      <c r="CK87" s="11"/>
      <c r="CL87" s="12"/>
      <c r="CM87" s="11"/>
      <c r="CN87" s="12"/>
      <c r="CO87" s="11"/>
      <c r="CP87" s="12"/>
      <c r="CQ87" s="11">
        <v>20.3</v>
      </c>
      <c r="CR87" s="12">
        <v>0.83</v>
      </c>
      <c r="CS87" s="11"/>
      <c r="CT87" s="12"/>
      <c r="CU87" s="11">
        <v>15.41</v>
      </c>
      <c r="CV87" s="12">
        <v>1.87</v>
      </c>
      <c r="CW87" s="11">
        <v>11.07</v>
      </c>
      <c r="CX87" s="12">
        <v>5.65</v>
      </c>
      <c r="CY87" s="11">
        <v>13.63</v>
      </c>
      <c r="CZ87" s="12">
        <v>2.63</v>
      </c>
      <c r="DA87" s="11">
        <v>12.41</v>
      </c>
      <c r="DB87" s="12">
        <v>2.54</v>
      </c>
      <c r="DC87" s="11"/>
      <c r="DD87" s="12"/>
      <c r="DE87" s="11"/>
      <c r="DF87" s="12"/>
      <c r="DG87" s="11"/>
      <c r="DH87" s="12"/>
      <c r="DI87" s="11"/>
      <c r="DJ87" s="12"/>
      <c r="DK87" s="11"/>
      <c r="DL87" s="12"/>
      <c r="DM87" s="11"/>
      <c r="DN87" s="12"/>
      <c r="DO87" s="11"/>
      <c r="DP87" s="12"/>
      <c r="DQ87" s="11"/>
      <c r="DR87" s="12"/>
      <c r="DS87" s="11"/>
      <c r="DT87" s="12"/>
      <c r="DU87" s="11"/>
      <c r="DV87" s="12"/>
      <c r="DW87" s="11"/>
      <c r="DX87" s="12"/>
      <c r="DY87" s="11"/>
      <c r="DZ87" s="12"/>
      <c r="EA87" s="11"/>
      <c r="EB87" s="12"/>
      <c r="EC87" s="11"/>
      <c r="ED87" s="12"/>
      <c r="EE87" s="11"/>
      <c r="EF87" s="12"/>
      <c r="EG87" s="11"/>
      <c r="EH87" s="12"/>
      <c r="EI87" s="11"/>
      <c r="EJ87" s="12"/>
      <c r="EK87" s="11"/>
      <c r="EL87" s="12"/>
      <c r="EM87" s="11"/>
      <c r="EN87" s="12"/>
      <c r="EO87" s="11"/>
      <c r="EP87" s="12"/>
    </row>
    <row r="88" spans="1:146" ht="15.75" x14ac:dyDescent="0.25">
      <c r="A88" s="85"/>
      <c r="B88" s="85"/>
      <c r="C88" s="11"/>
      <c r="D88" s="12"/>
      <c r="E88" s="11"/>
      <c r="F88" s="12"/>
      <c r="G88" s="11"/>
      <c r="H88" s="12"/>
      <c r="I88" s="11"/>
      <c r="J88" s="12"/>
      <c r="K88" s="11"/>
      <c r="L88" s="12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  <c r="X88" s="12"/>
      <c r="Y88" s="11"/>
      <c r="Z88" s="12"/>
      <c r="AA88" s="11"/>
      <c r="AB88" s="12"/>
      <c r="AC88" s="11"/>
      <c r="AD88" s="12"/>
      <c r="AE88" s="11"/>
      <c r="AF88" s="12"/>
      <c r="AG88" s="11"/>
      <c r="AH88" s="12"/>
      <c r="AI88" s="11"/>
      <c r="AJ88" s="12"/>
      <c r="AK88" s="11"/>
      <c r="AL88" s="12"/>
      <c r="AM88" s="11"/>
      <c r="AN88" s="12"/>
      <c r="AO88" s="11"/>
      <c r="AP88" s="12"/>
      <c r="AQ88" s="11"/>
      <c r="AR88" s="12"/>
      <c r="AS88" s="11"/>
      <c r="AT88" s="12"/>
      <c r="AU88" s="11"/>
      <c r="AV88" s="12"/>
      <c r="AW88" s="11"/>
      <c r="AX88" s="12"/>
      <c r="AY88" s="11"/>
      <c r="AZ88" s="12"/>
      <c r="BA88" s="11"/>
      <c r="BB88" s="12"/>
      <c r="BC88" s="11"/>
      <c r="BD88" s="12"/>
      <c r="BE88" s="11"/>
      <c r="BF88" s="12"/>
      <c r="BG88" s="11"/>
      <c r="BH88" s="12"/>
      <c r="BI88" s="11"/>
      <c r="BJ88" s="12"/>
      <c r="BK88" s="11"/>
      <c r="BL88" s="12"/>
      <c r="BM88" s="11"/>
      <c r="BN88" s="12"/>
      <c r="BO88" s="11"/>
      <c r="BP88" s="12"/>
      <c r="BQ88" s="11"/>
      <c r="BR88" s="12"/>
      <c r="BS88" s="11"/>
      <c r="BT88" s="12"/>
      <c r="BU88" s="11"/>
      <c r="BV88" s="12"/>
      <c r="BW88" s="11"/>
      <c r="BX88" s="12"/>
      <c r="BY88" s="11"/>
      <c r="BZ88" s="12"/>
      <c r="CA88" s="11"/>
      <c r="CB88" s="12"/>
      <c r="CC88" s="11"/>
      <c r="CD88" s="12"/>
      <c r="CE88" s="11"/>
      <c r="CF88" s="12"/>
      <c r="CG88" s="11"/>
      <c r="CH88" s="12"/>
      <c r="CI88" s="11"/>
      <c r="CJ88" s="12"/>
      <c r="CK88" s="11"/>
      <c r="CL88" s="12"/>
      <c r="CM88" s="11"/>
      <c r="CN88" s="12"/>
      <c r="CO88" s="11"/>
      <c r="CP88" s="12"/>
      <c r="CQ88" s="11">
        <v>20.47</v>
      </c>
      <c r="CR88" s="12">
        <v>0.41</v>
      </c>
      <c r="CS88" s="11"/>
      <c r="CT88" s="12"/>
      <c r="CU88" s="11">
        <v>15.83</v>
      </c>
      <c r="CV88" s="12">
        <v>1.92</v>
      </c>
      <c r="CW88" s="11">
        <v>11.2</v>
      </c>
      <c r="CX88" s="12">
        <v>6.27</v>
      </c>
      <c r="CY88" s="11">
        <v>13.87</v>
      </c>
      <c r="CZ88" s="12">
        <v>2.67</v>
      </c>
      <c r="DA88" s="11">
        <v>12.47</v>
      </c>
      <c r="DB88" s="12">
        <v>1.86</v>
      </c>
      <c r="DC88" s="11"/>
      <c r="DD88" s="12"/>
      <c r="DE88" s="11"/>
      <c r="DF88" s="12"/>
      <c r="DG88" s="11"/>
      <c r="DH88" s="12"/>
      <c r="DI88" s="11"/>
      <c r="DJ88" s="12"/>
      <c r="DK88" s="11"/>
      <c r="DL88" s="12"/>
      <c r="DM88" s="11"/>
      <c r="DN88" s="12"/>
      <c r="DO88" s="11"/>
      <c r="DP88" s="12"/>
      <c r="DQ88" s="11"/>
      <c r="DR88" s="12"/>
      <c r="DS88" s="11"/>
      <c r="DT88" s="12"/>
      <c r="DU88" s="11"/>
      <c r="DV88" s="12"/>
      <c r="DW88" s="11"/>
      <c r="DX88" s="12"/>
      <c r="DY88" s="11"/>
      <c r="DZ88" s="12"/>
      <c r="EA88" s="11"/>
      <c r="EB88" s="12"/>
      <c r="EC88" s="11"/>
      <c r="ED88" s="12"/>
      <c r="EE88" s="11"/>
      <c r="EF88" s="12"/>
      <c r="EG88" s="11"/>
      <c r="EH88" s="12"/>
      <c r="EI88" s="11"/>
      <c r="EJ88" s="12"/>
      <c r="EK88" s="11"/>
      <c r="EL88" s="12"/>
      <c r="EM88" s="11"/>
      <c r="EN88" s="12"/>
      <c r="EO88" s="11"/>
      <c r="EP88" s="12"/>
    </row>
    <row r="89" spans="1:146" ht="15.75" x14ac:dyDescent="0.25">
      <c r="A89" s="85"/>
      <c r="B89" s="85"/>
      <c r="C89" s="11"/>
      <c r="D89" s="12"/>
      <c r="E89" s="11"/>
      <c r="F89" s="12"/>
      <c r="G89" s="11"/>
      <c r="H89" s="12"/>
      <c r="I89" s="11"/>
      <c r="J89" s="12"/>
      <c r="K89" s="11"/>
      <c r="L89" s="12"/>
      <c r="M89" s="11"/>
      <c r="N89" s="12"/>
      <c r="O89" s="11"/>
      <c r="P89" s="12"/>
      <c r="Q89" s="11"/>
      <c r="R89" s="12"/>
      <c r="S89" s="11"/>
      <c r="T89" s="12"/>
      <c r="U89" s="11"/>
      <c r="V89" s="12"/>
      <c r="W89" s="11"/>
      <c r="X89" s="12"/>
      <c r="Y89" s="11"/>
      <c r="Z89" s="12"/>
      <c r="AA89" s="11"/>
      <c r="AB89" s="12"/>
      <c r="AC89" s="11"/>
      <c r="AD89" s="12"/>
      <c r="AE89" s="11"/>
      <c r="AF89" s="12"/>
      <c r="AG89" s="11"/>
      <c r="AH89" s="12"/>
      <c r="AI89" s="11"/>
      <c r="AJ89" s="12"/>
      <c r="AK89" s="11"/>
      <c r="AL89" s="12"/>
      <c r="AM89" s="11"/>
      <c r="AN89" s="12"/>
      <c r="AO89" s="11"/>
      <c r="AP89" s="12"/>
      <c r="AQ89" s="11"/>
      <c r="AR89" s="12"/>
      <c r="AS89" s="11"/>
      <c r="AT89" s="12"/>
      <c r="AU89" s="11"/>
      <c r="AV89" s="12"/>
      <c r="AW89" s="11"/>
      <c r="AX89" s="12"/>
      <c r="AY89" s="11"/>
      <c r="AZ89" s="12"/>
      <c r="BA89" s="11"/>
      <c r="BB89" s="12"/>
      <c r="BC89" s="11"/>
      <c r="BD89" s="12"/>
      <c r="BE89" s="11"/>
      <c r="BF89" s="12"/>
      <c r="BG89" s="11"/>
      <c r="BH89" s="12"/>
      <c r="BI89" s="11"/>
      <c r="BJ89" s="12"/>
      <c r="BK89" s="11"/>
      <c r="BL89" s="12"/>
      <c r="BM89" s="11"/>
      <c r="BN89" s="12"/>
      <c r="BO89" s="11"/>
      <c r="BP89" s="12"/>
      <c r="BQ89" s="11"/>
      <c r="BR89" s="12"/>
      <c r="BS89" s="11"/>
      <c r="BT89" s="12"/>
      <c r="BU89" s="11"/>
      <c r="BV89" s="12"/>
      <c r="BW89" s="11"/>
      <c r="BX89" s="12"/>
      <c r="BY89" s="11"/>
      <c r="BZ89" s="12"/>
      <c r="CA89" s="11"/>
      <c r="CB89" s="12"/>
      <c r="CC89" s="11"/>
      <c r="CD89" s="12"/>
      <c r="CE89" s="11"/>
      <c r="CF89" s="12"/>
      <c r="CG89" s="11"/>
      <c r="CH89" s="12"/>
      <c r="CI89" s="11"/>
      <c r="CJ89" s="12"/>
      <c r="CK89" s="11"/>
      <c r="CL89" s="12"/>
      <c r="CM89" s="11"/>
      <c r="CN89" s="12"/>
      <c r="CO89" s="11"/>
      <c r="CP89" s="12"/>
      <c r="CQ89" s="11"/>
      <c r="CR89" s="12"/>
      <c r="CS89" s="11"/>
      <c r="CT89" s="12"/>
      <c r="CU89" s="11">
        <v>16</v>
      </c>
      <c r="CV89" s="12">
        <v>1.39</v>
      </c>
      <c r="CW89" s="11">
        <v>11.26</v>
      </c>
      <c r="CX89" s="12">
        <v>6.02</v>
      </c>
      <c r="CY89" s="11">
        <v>14.04</v>
      </c>
      <c r="CZ89" s="12">
        <v>2.09</v>
      </c>
      <c r="DA89" s="11">
        <v>12.58</v>
      </c>
      <c r="DB89" s="12">
        <v>1.87</v>
      </c>
      <c r="DC89" s="11"/>
      <c r="DD89" s="12"/>
      <c r="DE89" s="11"/>
      <c r="DF89" s="12"/>
      <c r="DG89" s="11"/>
      <c r="DH89" s="12"/>
      <c r="DI89" s="11"/>
      <c r="DJ89" s="12"/>
      <c r="DK89" s="11"/>
      <c r="DL89" s="12"/>
      <c r="DM89" s="11"/>
      <c r="DN89" s="12"/>
      <c r="DO89" s="11"/>
      <c r="DP89" s="12"/>
      <c r="DQ89" s="11"/>
      <c r="DR89" s="12"/>
      <c r="DS89" s="11"/>
      <c r="DT89" s="12"/>
      <c r="DU89" s="11"/>
      <c r="DV89" s="12"/>
      <c r="DW89" s="11"/>
      <c r="DX89" s="12"/>
      <c r="DY89" s="11"/>
      <c r="DZ89" s="12"/>
      <c r="EA89" s="11"/>
      <c r="EB89" s="12"/>
      <c r="EC89" s="11"/>
      <c r="ED89" s="12"/>
      <c r="EE89" s="11"/>
      <c r="EF89" s="12"/>
      <c r="EG89" s="11"/>
      <c r="EH89" s="12"/>
      <c r="EI89" s="11"/>
      <c r="EJ89" s="12"/>
      <c r="EK89" s="11"/>
      <c r="EL89" s="12"/>
      <c r="EM89" s="11"/>
      <c r="EN89" s="12"/>
      <c r="EO89" s="11"/>
      <c r="EP89" s="12"/>
    </row>
    <row r="90" spans="1:146" ht="15.75" x14ac:dyDescent="0.25">
      <c r="A90" s="85"/>
      <c r="B90" s="85"/>
      <c r="C90" s="11"/>
      <c r="D90" s="12"/>
      <c r="E90" s="11"/>
      <c r="F90" s="12"/>
      <c r="G90" s="11"/>
      <c r="H90" s="12"/>
      <c r="I90" s="11"/>
      <c r="J90" s="12"/>
      <c r="K90" s="11"/>
      <c r="L90" s="12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  <c r="X90" s="12"/>
      <c r="Y90" s="11"/>
      <c r="Z90" s="12"/>
      <c r="AA90" s="11"/>
      <c r="AB90" s="12"/>
      <c r="AC90" s="11"/>
      <c r="AD90" s="12"/>
      <c r="AE90" s="11"/>
      <c r="AF90" s="12"/>
      <c r="AG90" s="11"/>
      <c r="AH90" s="12"/>
      <c r="AI90" s="11"/>
      <c r="AJ90" s="12"/>
      <c r="AK90" s="11"/>
      <c r="AL90" s="12"/>
      <c r="AM90" s="11"/>
      <c r="AN90" s="12"/>
      <c r="AO90" s="11"/>
      <c r="AP90" s="12"/>
      <c r="AQ90" s="11"/>
      <c r="AR90" s="12"/>
      <c r="AS90" s="11"/>
      <c r="AT90" s="12"/>
      <c r="AU90" s="11"/>
      <c r="AV90" s="12"/>
      <c r="AW90" s="11"/>
      <c r="AX90" s="12"/>
      <c r="AY90" s="11"/>
      <c r="AZ90" s="12"/>
      <c r="BA90" s="11"/>
      <c r="BB90" s="12"/>
      <c r="BC90" s="11"/>
      <c r="BD90" s="12"/>
      <c r="BE90" s="11"/>
      <c r="BF90" s="12"/>
      <c r="BG90" s="11"/>
      <c r="BH90" s="12"/>
      <c r="BI90" s="11"/>
      <c r="BJ90" s="12"/>
      <c r="BK90" s="11"/>
      <c r="BL90" s="12"/>
      <c r="BM90" s="11"/>
      <c r="BN90" s="12"/>
      <c r="BO90" s="11"/>
      <c r="BP90" s="12"/>
      <c r="BQ90" s="11"/>
      <c r="BR90" s="12"/>
      <c r="BS90" s="11"/>
      <c r="BT90" s="12"/>
      <c r="BU90" s="11"/>
      <c r="BV90" s="12"/>
      <c r="BW90" s="11"/>
      <c r="BX90" s="12"/>
      <c r="BY90" s="11"/>
      <c r="BZ90" s="12"/>
      <c r="CA90" s="11"/>
      <c r="CB90" s="12"/>
      <c r="CC90" s="11"/>
      <c r="CD90" s="12"/>
      <c r="CE90" s="11"/>
      <c r="CF90" s="12"/>
      <c r="CG90" s="11"/>
      <c r="CH90" s="12"/>
      <c r="CI90" s="11"/>
      <c r="CJ90" s="12"/>
      <c r="CK90" s="11"/>
      <c r="CL90" s="12"/>
      <c r="CM90" s="11"/>
      <c r="CN90" s="12"/>
      <c r="CO90" s="11"/>
      <c r="CP90" s="12"/>
      <c r="CQ90" s="11"/>
      <c r="CR90" s="12"/>
      <c r="CS90" s="11"/>
      <c r="CT90" s="12"/>
      <c r="CU90" s="11">
        <v>16.41</v>
      </c>
      <c r="CV90" s="12">
        <v>1.43</v>
      </c>
      <c r="CW90" s="11">
        <v>11.28</v>
      </c>
      <c r="CX90" s="12">
        <v>5.44</v>
      </c>
      <c r="CY90" s="11">
        <v>14.27</v>
      </c>
      <c r="CZ90" s="12">
        <v>2.13</v>
      </c>
      <c r="DA90" s="11">
        <v>12.63</v>
      </c>
      <c r="DB90" s="12">
        <v>1.67</v>
      </c>
      <c r="DC90" s="11"/>
      <c r="DD90" s="12"/>
      <c r="DE90" s="11"/>
      <c r="DF90" s="12"/>
      <c r="DG90" s="11"/>
      <c r="DH90" s="12"/>
      <c r="DI90" s="11"/>
      <c r="DJ90" s="12"/>
      <c r="DK90" s="11"/>
      <c r="DL90" s="12"/>
      <c r="DM90" s="11"/>
      <c r="DN90" s="12"/>
      <c r="DO90" s="11"/>
      <c r="DP90" s="12"/>
      <c r="DQ90" s="11"/>
      <c r="DR90" s="12"/>
      <c r="DS90" s="11"/>
      <c r="DT90" s="12"/>
      <c r="DU90" s="11"/>
      <c r="DV90" s="12"/>
      <c r="DW90" s="11"/>
      <c r="DX90" s="12"/>
      <c r="DY90" s="11"/>
      <c r="DZ90" s="12"/>
      <c r="EA90" s="11"/>
      <c r="EB90" s="12"/>
      <c r="EC90" s="11"/>
      <c r="ED90" s="12"/>
      <c r="EE90" s="11"/>
      <c r="EF90" s="12"/>
      <c r="EG90" s="11"/>
      <c r="EH90" s="12"/>
      <c r="EI90" s="11"/>
      <c r="EJ90" s="12"/>
      <c r="EK90" s="11"/>
      <c r="EL90" s="12"/>
      <c r="EM90" s="11"/>
      <c r="EN90" s="12"/>
      <c r="EO90" s="11"/>
      <c r="EP90" s="12"/>
    </row>
    <row r="91" spans="1:146" ht="15.75" x14ac:dyDescent="0.25">
      <c r="A91" s="85"/>
      <c r="B91" s="85"/>
      <c r="C91" s="11"/>
      <c r="D91" s="12"/>
      <c r="E91" s="11"/>
      <c r="F91" s="12"/>
      <c r="G91" s="11"/>
      <c r="H91" s="12"/>
      <c r="I91" s="11"/>
      <c r="J91" s="12"/>
      <c r="K91" s="11"/>
      <c r="L91" s="12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  <c r="X91" s="12"/>
      <c r="Y91" s="11"/>
      <c r="Z91" s="12"/>
      <c r="AA91" s="11"/>
      <c r="AB91" s="12"/>
      <c r="AC91" s="11"/>
      <c r="AD91" s="12"/>
      <c r="AE91" s="11"/>
      <c r="AF91" s="12"/>
      <c r="AG91" s="11"/>
      <c r="AH91" s="12"/>
      <c r="AI91" s="11"/>
      <c r="AJ91" s="12"/>
      <c r="AK91" s="11"/>
      <c r="AL91" s="12"/>
      <c r="AM91" s="11"/>
      <c r="AN91" s="12"/>
      <c r="AO91" s="11"/>
      <c r="AP91" s="12"/>
      <c r="AQ91" s="11"/>
      <c r="AR91" s="12"/>
      <c r="AS91" s="11"/>
      <c r="AT91" s="12"/>
      <c r="AU91" s="11"/>
      <c r="AV91" s="12"/>
      <c r="AW91" s="11"/>
      <c r="AX91" s="12"/>
      <c r="AY91" s="11"/>
      <c r="AZ91" s="12"/>
      <c r="BA91" s="11"/>
      <c r="BB91" s="12"/>
      <c r="BC91" s="11"/>
      <c r="BD91" s="12"/>
      <c r="BE91" s="11"/>
      <c r="BF91" s="12"/>
      <c r="BG91" s="11"/>
      <c r="BH91" s="12"/>
      <c r="BI91" s="11"/>
      <c r="BJ91" s="12"/>
      <c r="BK91" s="11"/>
      <c r="BL91" s="12"/>
      <c r="BM91" s="11"/>
      <c r="BN91" s="12"/>
      <c r="BO91" s="11"/>
      <c r="BP91" s="12"/>
      <c r="BQ91" s="11"/>
      <c r="BR91" s="12"/>
      <c r="BS91" s="11"/>
      <c r="BT91" s="12"/>
      <c r="BU91" s="11"/>
      <c r="BV91" s="12"/>
      <c r="BW91" s="11"/>
      <c r="BX91" s="12"/>
      <c r="BY91" s="11"/>
      <c r="BZ91" s="12"/>
      <c r="CA91" s="11"/>
      <c r="CB91" s="12"/>
      <c r="CC91" s="11"/>
      <c r="CD91" s="12"/>
      <c r="CE91" s="11"/>
      <c r="CF91" s="12"/>
      <c r="CG91" s="11"/>
      <c r="CH91" s="12"/>
      <c r="CI91" s="11"/>
      <c r="CJ91" s="12"/>
      <c r="CK91" s="11"/>
      <c r="CL91" s="12"/>
      <c r="CM91" s="11"/>
      <c r="CN91" s="12"/>
      <c r="CO91" s="11"/>
      <c r="CP91" s="12"/>
      <c r="CQ91" s="11"/>
      <c r="CR91" s="12"/>
      <c r="CS91" s="11"/>
      <c r="CT91" s="12"/>
      <c r="CU91" s="11">
        <v>16.559999999999999</v>
      </c>
      <c r="CV91" s="12">
        <v>1</v>
      </c>
      <c r="CW91" s="11">
        <v>11.31</v>
      </c>
      <c r="CX91" s="12">
        <v>5.78</v>
      </c>
      <c r="CY91" s="11">
        <v>14.44</v>
      </c>
      <c r="CZ91" s="12">
        <v>1.54</v>
      </c>
      <c r="DA91" s="11">
        <v>12.72</v>
      </c>
      <c r="DB91" s="12">
        <v>1.96</v>
      </c>
      <c r="DC91" s="11"/>
      <c r="DD91" s="12"/>
      <c r="DE91" s="11"/>
      <c r="DF91" s="12"/>
      <c r="DG91" s="11"/>
      <c r="DH91" s="12"/>
      <c r="DI91" s="11"/>
      <c r="DJ91" s="12"/>
      <c r="DK91" s="11"/>
      <c r="DL91" s="12"/>
      <c r="DM91" s="11"/>
      <c r="DN91" s="12"/>
      <c r="DO91" s="11"/>
      <c r="DP91" s="12"/>
      <c r="DQ91" s="11"/>
      <c r="DR91" s="12"/>
      <c r="DS91" s="11"/>
      <c r="DT91" s="12"/>
      <c r="DU91" s="11"/>
      <c r="DV91" s="12"/>
      <c r="DW91" s="11"/>
      <c r="DX91" s="12"/>
      <c r="DY91" s="11"/>
      <c r="DZ91" s="12"/>
      <c r="EA91" s="11"/>
      <c r="EB91" s="12"/>
      <c r="EC91" s="11"/>
      <c r="ED91" s="12"/>
      <c r="EE91" s="11"/>
      <c r="EF91" s="12"/>
      <c r="EG91" s="11"/>
      <c r="EH91" s="12"/>
      <c r="EI91" s="11"/>
      <c r="EJ91" s="12"/>
      <c r="EK91" s="11"/>
      <c r="EL91" s="12"/>
      <c r="EM91" s="11"/>
      <c r="EN91" s="12"/>
      <c r="EO91" s="11"/>
      <c r="EP91" s="12"/>
    </row>
    <row r="92" spans="1:146" ht="15.75" x14ac:dyDescent="0.25">
      <c r="A92" s="85"/>
      <c r="B92" s="85"/>
      <c r="C92" s="11"/>
      <c r="D92" s="12"/>
      <c r="E92" s="11"/>
      <c r="F92" s="12"/>
      <c r="G92" s="11"/>
      <c r="H92" s="12"/>
      <c r="I92" s="11"/>
      <c r="J92" s="12"/>
      <c r="K92" s="11"/>
      <c r="L92" s="12"/>
      <c r="M92" s="11"/>
      <c r="N92" s="12"/>
      <c r="O92" s="11"/>
      <c r="P92" s="12"/>
      <c r="Q92" s="11"/>
      <c r="R92" s="12"/>
      <c r="S92" s="11"/>
      <c r="T92" s="12"/>
      <c r="U92" s="11"/>
      <c r="V92" s="12"/>
      <c r="W92" s="11"/>
      <c r="X92" s="12"/>
      <c r="Y92" s="11"/>
      <c r="Z92" s="12"/>
      <c r="AA92" s="11"/>
      <c r="AB92" s="12"/>
      <c r="AC92" s="11"/>
      <c r="AD92" s="12"/>
      <c r="AE92" s="11"/>
      <c r="AF92" s="12"/>
      <c r="AG92" s="11"/>
      <c r="AH92" s="12"/>
      <c r="AI92" s="11"/>
      <c r="AJ92" s="12"/>
      <c r="AK92" s="11"/>
      <c r="AL92" s="12"/>
      <c r="AM92" s="11"/>
      <c r="AN92" s="12"/>
      <c r="AO92" s="11"/>
      <c r="AP92" s="12"/>
      <c r="AQ92" s="11"/>
      <c r="AR92" s="12"/>
      <c r="AS92" s="11"/>
      <c r="AT92" s="12"/>
      <c r="AU92" s="11"/>
      <c r="AV92" s="12"/>
      <c r="AW92" s="11"/>
      <c r="AX92" s="12"/>
      <c r="AY92" s="11"/>
      <c r="AZ92" s="12"/>
      <c r="BA92" s="11"/>
      <c r="BB92" s="12"/>
      <c r="BC92" s="11"/>
      <c r="BD92" s="12"/>
      <c r="BE92" s="11"/>
      <c r="BF92" s="12"/>
      <c r="BG92" s="11"/>
      <c r="BH92" s="12"/>
      <c r="BI92" s="11"/>
      <c r="BJ92" s="12"/>
      <c r="BK92" s="11"/>
      <c r="BL92" s="12"/>
      <c r="BM92" s="11"/>
      <c r="BN92" s="12"/>
      <c r="BO92" s="11"/>
      <c r="BP92" s="12"/>
      <c r="BQ92" s="11"/>
      <c r="BR92" s="12"/>
      <c r="BS92" s="11"/>
      <c r="BT92" s="12"/>
      <c r="BU92" s="11"/>
      <c r="BV92" s="12"/>
      <c r="BW92" s="11"/>
      <c r="BX92" s="12"/>
      <c r="BY92" s="11"/>
      <c r="BZ92" s="12"/>
      <c r="CA92" s="11"/>
      <c r="CB92" s="12"/>
      <c r="CC92" s="11"/>
      <c r="CD92" s="12"/>
      <c r="CE92" s="11"/>
      <c r="CF92" s="12"/>
      <c r="CG92" s="11"/>
      <c r="CH92" s="12"/>
      <c r="CI92" s="11"/>
      <c r="CJ92" s="12"/>
      <c r="CK92" s="11"/>
      <c r="CL92" s="12"/>
      <c r="CM92" s="11"/>
      <c r="CN92" s="12"/>
      <c r="CO92" s="11"/>
      <c r="CP92" s="12"/>
      <c r="CQ92" s="11"/>
      <c r="CR92" s="12"/>
      <c r="CS92" s="11"/>
      <c r="CT92" s="12"/>
      <c r="CU92" s="11">
        <v>16.96</v>
      </c>
      <c r="CV92" s="12">
        <v>1.03</v>
      </c>
      <c r="CW92" s="11">
        <v>11.51</v>
      </c>
      <c r="CX92" s="12">
        <v>5.55</v>
      </c>
      <c r="CY92" s="11">
        <v>14.63</v>
      </c>
      <c r="CZ92" s="12">
        <v>1.56</v>
      </c>
      <c r="DA92" s="11">
        <v>12.82</v>
      </c>
      <c r="DB92" s="12">
        <v>1.69</v>
      </c>
      <c r="DC92" s="11"/>
      <c r="DD92" s="12"/>
      <c r="DE92" s="11"/>
      <c r="DF92" s="12"/>
      <c r="DG92" s="11"/>
      <c r="DH92" s="12"/>
      <c r="DI92" s="11"/>
      <c r="DJ92" s="12"/>
      <c r="DK92" s="11"/>
      <c r="DL92" s="12"/>
      <c r="DM92" s="11"/>
      <c r="DN92" s="12"/>
      <c r="DO92" s="11"/>
      <c r="DP92" s="12"/>
      <c r="DQ92" s="11"/>
      <c r="DR92" s="12"/>
      <c r="DS92" s="11"/>
      <c r="DT92" s="12"/>
      <c r="DU92" s="11"/>
      <c r="DV92" s="12"/>
      <c r="DW92" s="11"/>
      <c r="DX92" s="12"/>
      <c r="DY92" s="11"/>
      <c r="DZ92" s="12"/>
      <c r="EA92" s="11"/>
      <c r="EB92" s="12"/>
      <c r="EC92" s="11"/>
      <c r="ED92" s="12"/>
      <c r="EE92" s="11"/>
      <c r="EF92" s="12"/>
      <c r="EG92" s="11"/>
      <c r="EH92" s="12"/>
      <c r="EI92" s="11"/>
      <c r="EJ92" s="12"/>
      <c r="EK92" s="11"/>
      <c r="EL92" s="12"/>
      <c r="EM92" s="11"/>
      <c r="EN92" s="12"/>
      <c r="EO92" s="11"/>
      <c r="EP92" s="12"/>
    </row>
    <row r="93" spans="1:146" ht="15.75" x14ac:dyDescent="0.25">
      <c r="A93" s="85"/>
      <c r="B93" s="85"/>
      <c r="C93" s="11"/>
      <c r="D93" s="12"/>
      <c r="E93" s="11"/>
      <c r="F93" s="12"/>
      <c r="G93" s="11"/>
      <c r="H93" s="12"/>
      <c r="I93" s="11"/>
      <c r="J93" s="12"/>
      <c r="K93" s="11"/>
      <c r="L93" s="12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  <c r="X93" s="12"/>
      <c r="Y93" s="11"/>
      <c r="Z93" s="12"/>
      <c r="AA93" s="11"/>
      <c r="AB93" s="12"/>
      <c r="AC93" s="11"/>
      <c r="AD93" s="12"/>
      <c r="AE93" s="11"/>
      <c r="AF93" s="12"/>
      <c r="AG93" s="11"/>
      <c r="AH93" s="12"/>
      <c r="AI93" s="11"/>
      <c r="AJ93" s="12"/>
      <c r="AK93" s="11"/>
      <c r="AL93" s="12"/>
      <c r="AM93" s="11"/>
      <c r="AN93" s="12"/>
      <c r="AO93" s="11"/>
      <c r="AP93" s="12"/>
      <c r="AQ93" s="11"/>
      <c r="AR93" s="12"/>
      <c r="AS93" s="11"/>
      <c r="AT93" s="12"/>
      <c r="AU93" s="11"/>
      <c r="AV93" s="12"/>
      <c r="AW93" s="11"/>
      <c r="AX93" s="12"/>
      <c r="AY93" s="11"/>
      <c r="AZ93" s="12"/>
      <c r="BA93" s="11"/>
      <c r="BB93" s="12"/>
      <c r="BC93" s="11"/>
      <c r="BD93" s="12"/>
      <c r="BE93" s="11"/>
      <c r="BF93" s="12"/>
      <c r="BG93" s="11"/>
      <c r="BH93" s="12"/>
      <c r="BI93" s="11"/>
      <c r="BJ93" s="12"/>
      <c r="BK93" s="11"/>
      <c r="BL93" s="12"/>
      <c r="BM93" s="11"/>
      <c r="BN93" s="12"/>
      <c r="BO93" s="11"/>
      <c r="BP93" s="12"/>
      <c r="BQ93" s="11"/>
      <c r="BR93" s="12"/>
      <c r="BS93" s="11"/>
      <c r="BT93" s="12"/>
      <c r="BU93" s="11"/>
      <c r="BV93" s="12"/>
      <c r="BW93" s="11"/>
      <c r="BX93" s="12"/>
      <c r="BY93" s="11"/>
      <c r="BZ93" s="12"/>
      <c r="CA93" s="11"/>
      <c r="CB93" s="12"/>
      <c r="CC93" s="11"/>
      <c r="CD93" s="12"/>
      <c r="CE93" s="11"/>
      <c r="CF93" s="12"/>
      <c r="CG93" s="11"/>
      <c r="CH93" s="12"/>
      <c r="CI93" s="11"/>
      <c r="CJ93" s="12"/>
      <c r="CK93" s="11"/>
      <c r="CL93" s="12"/>
      <c r="CM93" s="11"/>
      <c r="CN93" s="12"/>
      <c r="CO93" s="11"/>
      <c r="CP93" s="12"/>
      <c r="CQ93" s="11"/>
      <c r="CR93" s="12"/>
      <c r="CS93" s="11"/>
      <c r="CT93" s="12"/>
      <c r="CU93" s="11">
        <v>17.07</v>
      </c>
      <c r="CV93" s="12">
        <v>0.69</v>
      </c>
      <c r="CW93" s="11">
        <v>11.7</v>
      </c>
      <c r="CX93" s="12">
        <v>3.85</v>
      </c>
      <c r="CY93" s="11">
        <v>14.76</v>
      </c>
      <c r="CZ93" s="12">
        <v>1.1299999999999999</v>
      </c>
      <c r="DA93" s="11">
        <v>12.87</v>
      </c>
      <c r="DB93" s="12">
        <v>1.49</v>
      </c>
      <c r="DC93" s="11"/>
      <c r="DD93" s="12"/>
      <c r="DE93" s="11"/>
      <c r="DF93" s="12"/>
      <c r="DG93" s="11"/>
      <c r="DH93" s="12"/>
      <c r="DI93" s="11"/>
      <c r="DJ93" s="12"/>
      <c r="DK93" s="11"/>
      <c r="DL93" s="12"/>
      <c r="DM93" s="11"/>
      <c r="DN93" s="12"/>
      <c r="DO93" s="11"/>
      <c r="DP93" s="12"/>
      <c r="DQ93" s="11"/>
      <c r="DR93" s="12"/>
      <c r="DS93" s="11"/>
      <c r="DT93" s="12"/>
      <c r="DU93" s="11"/>
      <c r="DV93" s="12"/>
      <c r="DW93" s="11"/>
      <c r="DX93" s="12"/>
      <c r="DY93" s="11"/>
      <c r="DZ93" s="12"/>
      <c r="EA93" s="11"/>
      <c r="EB93" s="12"/>
      <c r="EC93" s="11"/>
      <c r="ED93" s="12"/>
      <c r="EE93" s="11"/>
      <c r="EF93" s="12"/>
      <c r="EG93" s="11"/>
      <c r="EH93" s="12"/>
      <c r="EI93" s="11"/>
      <c r="EJ93" s="12"/>
      <c r="EK93" s="11"/>
      <c r="EL93" s="12"/>
      <c r="EM93" s="11"/>
      <c r="EN93" s="12"/>
      <c r="EO93" s="11"/>
      <c r="EP93" s="12"/>
    </row>
    <row r="94" spans="1:146" ht="15.75" x14ac:dyDescent="0.25">
      <c r="A94" s="85"/>
      <c r="B94" s="85"/>
      <c r="C94" s="11"/>
      <c r="D94" s="12"/>
      <c r="E94" s="11"/>
      <c r="F94" s="12"/>
      <c r="G94" s="11"/>
      <c r="H94" s="12"/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  <c r="X94" s="12"/>
      <c r="Y94" s="11"/>
      <c r="Z94" s="12"/>
      <c r="AA94" s="11"/>
      <c r="AB94" s="12"/>
      <c r="AC94" s="11"/>
      <c r="AD94" s="12"/>
      <c r="AE94" s="11"/>
      <c r="AF94" s="12"/>
      <c r="AG94" s="11"/>
      <c r="AH94" s="12"/>
      <c r="AI94" s="11"/>
      <c r="AJ94" s="12"/>
      <c r="AK94" s="11"/>
      <c r="AL94" s="12"/>
      <c r="AM94" s="11"/>
      <c r="AN94" s="12"/>
      <c r="AO94" s="11"/>
      <c r="AP94" s="12"/>
      <c r="AQ94" s="11"/>
      <c r="AR94" s="12"/>
      <c r="AS94" s="11"/>
      <c r="AT94" s="12"/>
      <c r="AU94" s="11"/>
      <c r="AV94" s="12"/>
      <c r="AW94" s="11"/>
      <c r="AX94" s="12"/>
      <c r="AY94" s="11"/>
      <c r="AZ94" s="12"/>
      <c r="BA94" s="11"/>
      <c r="BB94" s="12"/>
      <c r="BC94" s="11"/>
      <c r="BD94" s="12"/>
      <c r="BE94" s="11"/>
      <c r="BF94" s="12"/>
      <c r="BG94" s="11"/>
      <c r="BH94" s="12"/>
      <c r="BI94" s="11"/>
      <c r="BJ94" s="12"/>
      <c r="BK94" s="11"/>
      <c r="BL94" s="12"/>
      <c r="BM94" s="11"/>
      <c r="BN94" s="12"/>
      <c r="BO94" s="11"/>
      <c r="BP94" s="12"/>
      <c r="BQ94" s="11"/>
      <c r="BR94" s="12"/>
      <c r="BS94" s="11"/>
      <c r="BT94" s="12"/>
      <c r="BU94" s="11"/>
      <c r="BV94" s="12"/>
      <c r="BW94" s="11"/>
      <c r="BX94" s="12"/>
      <c r="BY94" s="11"/>
      <c r="BZ94" s="12"/>
      <c r="CA94" s="11"/>
      <c r="CB94" s="12"/>
      <c r="CC94" s="11"/>
      <c r="CD94" s="12"/>
      <c r="CE94" s="11"/>
      <c r="CF94" s="12"/>
      <c r="CG94" s="11"/>
      <c r="CH94" s="12"/>
      <c r="CI94" s="11"/>
      <c r="CJ94" s="12"/>
      <c r="CK94" s="11"/>
      <c r="CL94" s="12"/>
      <c r="CM94" s="11"/>
      <c r="CN94" s="12"/>
      <c r="CO94" s="11"/>
      <c r="CP94" s="12"/>
      <c r="CQ94" s="11"/>
      <c r="CR94" s="12"/>
      <c r="CS94" s="11"/>
      <c r="CT94" s="12"/>
      <c r="CU94" s="11">
        <v>17.350000000000001</v>
      </c>
      <c r="CV94" s="12">
        <v>0.7</v>
      </c>
      <c r="CW94" s="11">
        <v>11.74</v>
      </c>
      <c r="CX94" s="12">
        <v>4.04</v>
      </c>
      <c r="CY94" s="11">
        <v>15.07</v>
      </c>
      <c r="CZ94" s="12">
        <v>1.1599999999999999</v>
      </c>
      <c r="DA94" s="11">
        <v>12.99</v>
      </c>
      <c r="DB94" s="12">
        <v>2</v>
      </c>
      <c r="DC94" s="11"/>
      <c r="DD94" s="12"/>
      <c r="DE94" s="11"/>
      <c r="DF94" s="12"/>
      <c r="DG94" s="11"/>
      <c r="DH94" s="12"/>
      <c r="DI94" s="11"/>
      <c r="DJ94" s="12"/>
      <c r="DK94" s="11"/>
      <c r="DL94" s="12"/>
      <c r="DM94" s="11"/>
      <c r="DN94" s="12"/>
      <c r="DO94" s="11"/>
      <c r="DP94" s="12"/>
      <c r="DQ94" s="11"/>
      <c r="DR94" s="12"/>
      <c r="DS94" s="11"/>
      <c r="DT94" s="12"/>
      <c r="DU94" s="11"/>
      <c r="DV94" s="12"/>
      <c r="DW94" s="11"/>
      <c r="DX94" s="12"/>
      <c r="DY94" s="11"/>
      <c r="DZ94" s="12"/>
      <c r="EA94" s="11"/>
      <c r="EB94" s="12"/>
      <c r="EC94" s="11"/>
      <c r="ED94" s="12"/>
      <c r="EE94" s="11"/>
      <c r="EF94" s="12"/>
      <c r="EG94" s="11"/>
      <c r="EH94" s="12"/>
      <c r="EI94" s="11"/>
      <c r="EJ94" s="12"/>
      <c r="EK94" s="11"/>
      <c r="EL94" s="12"/>
      <c r="EM94" s="11"/>
      <c r="EN94" s="12"/>
      <c r="EO94" s="11"/>
      <c r="EP94" s="12"/>
    </row>
    <row r="95" spans="1:146" ht="15.75" x14ac:dyDescent="0.25">
      <c r="A95" s="85"/>
      <c r="B95" s="85"/>
      <c r="C95" s="11"/>
      <c r="D95" s="12"/>
      <c r="E95" s="11"/>
      <c r="F95" s="12"/>
      <c r="G95" s="11"/>
      <c r="H95" s="12"/>
      <c r="I95" s="11"/>
      <c r="J95" s="12"/>
      <c r="K95" s="11"/>
      <c r="L95" s="12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  <c r="X95" s="12"/>
      <c r="Y95" s="11"/>
      <c r="Z95" s="12"/>
      <c r="AA95" s="11"/>
      <c r="AB95" s="12"/>
      <c r="AC95" s="11"/>
      <c r="AD95" s="12"/>
      <c r="AE95" s="11"/>
      <c r="AF95" s="12"/>
      <c r="AG95" s="11"/>
      <c r="AH95" s="12"/>
      <c r="AI95" s="11"/>
      <c r="AJ95" s="12"/>
      <c r="AK95" s="11"/>
      <c r="AL95" s="12"/>
      <c r="AM95" s="11"/>
      <c r="AN95" s="12"/>
      <c r="AO95" s="11"/>
      <c r="AP95" s="12"/>
      <c r="AQ95" s="11"/>
      <c r="AR95" s="12"/>
      <c r="AS95" s="11"/>
      <c r="AT95" s="12"/>
      <c r="AU95" s="11"/>
      <c r="AV95" s="12"/>
      <c r="AW95" s="11"/>
      <c r="AX95" s="12"/>
      <c r="AY95" s="11"/>
      <c r="AZ95" s="12"/>
      <c r="BA95" s="11"/>
      <c r="BB95" s="12"/>
      <c r="BC95" s="11"/>
      <c r="BD95" s="12"/>
      <c r="BE95" s="11"/>
      <c r="BF95" s="12"/>
      <c r="BG95" s="11"/>
      <c r="BH95" s="12"/>
      <c r="BI95" s="11"/>
      <c r="BJ95" s="12"/>
      <c r="BK95" s="11"/>
      <c r="BL95" s="12"/>
      <c r="BM95" s="11"/>
      <c r="BN95" s="12"/>
      <c r="BO95" s="11"/>
      <c r="BP95" s="12"/>
      <c r="BQ95" s="11"/>
      <c r="BR95" s="12"/>
      <c r="BS95" s="11"/>
      <c r="BT95" s="12"/>
      <c r="BU95" s="11"/>
      <c r="BV95" s="12"/>
      <c r="BW95" s="11"/>
      <c r="BX95" s="12"/>
      <c r="BY95" s="11"/>
      <c r="BZ95" s="12"/>
      <c r="CA95" s="11"/>
      <c r="CB95" s="12"/>
      <c r="CC95" s="11"/>
      <c r="CD95" s="12"/>
      <c r="CE95" s="11"/>
      <c r="CF95" s="12"/>
      <c r="CG95" s="11"/>
      <c r="CH95" s="12"/>
      <c r="CI95" s="11"/>
      <c r="CJ95" s="12"/>
      <c r="CK95" s="11"/>
      <c r="CL95" s="12"/>
      <c r="CM95" s="11"/>
      <c r="CN95" s="12"/>
      <c r="CO95" s="11"/>
      <c r="CP95" s="12"/>
      <c r="CQ95" s="11"/>
      <c r="CR95" s="12"/>
      <c r="CS95" s="11"/>
      <c r="CT95" s="12"/>
      <c r="CU95" s="11">
        <v>17.440000000000001</v>
      </c>
      <c r="CV95" s="12">
        <v>0.46</v>
      </c>
      <c r="CW95" s="11">
        <v>11.97</v>
      </c>
      <c r="CX95" s="12">
        <v>4.2300000000000004</v>
      </c>
      <c r="CY95" s="11">
        <v>15.12</v>
      </c>
      <c r="CZ95" s="12">
        <v>0.97</v>
      </c>
      <c r="DA95" s="11">
        <v>13.06</v>
      </c>
      <c r="DB95" s="12">
        <v>1.51</v>
      </c>
      <c r="DC95" s="11"/>
      <c r="DD95" s="12"/>
      <c r="DE95" s="11"/>
      <c r="DF95" s="12"/>
      <c r="DG95" s="11"/>
      <c r="DH95" s="12"/>
      <c r="DI95" s="11"/>
      <c r="DJ95" s="12"/>
      <c r="DK95" s="11"/>
      <c r="DL95" s="12"/>
      <c r="DM95" s="11"/>
      <c r="DN95" s="12"/>
      <c r="DO95" s="11"/>
      <c r="DP95" s="12"/>
      <c r="DQ95" s="11"/>
      <c r="DR95" s="12"/>
      <c r="DS95" s="11"/>
      <c r="DT95" s="12"/>
      <c r="DU95" s="11"/>
      <c r="DV95" s="12"/>
      <c r="DW95" s="11"/>
      <c r="DX95" s="12"/>
      <c r="DY95" s="11"/>
      <c r="DZ95" s="12"/>
      <c r="EA95" s="11"/>
      <c r="EB95" s="12"/>
      <c r="EC95" s="11"/>
      <c r="ED95" s="12"/>
      <c r="EE95" s="11"/>
      <c r="EF95" s="12"/>
      <c r="EG95" s="11"/>
      <c r="EH95" s="12"/>
      <c r="EI95" s="11"/>
      <c r="EJ95" s="12"/>
      <c r="EK95" s="11"/>
      <c r="EL95" s="12"/>
      <c r="EM95" s="11"/>
      <c r="EN95" s="12"/>
      <c r="EO95" s="11"/>
      <c r="EP95" s="12"/>
    </row>
    <row r="96" spans="1:146" ht="15.75" x14ac:dyDescent="0.25">
      <c r="A96" s="85"/>
      <c r="B96" s="85"/>
      <c r="C96" s="11"/>
      <c r="D96" s="12"/>
      <c r="E96" s="11"/>
      <c r="F96" s="12"/>
      <c r="G96" s="11"/>
      <c r="H96" s="12"/>
      <c r="I96" s="11"/>
      <c r="J96" s="12"/>
      <c r="K96" s="11"/>
      <c r="L96" s="12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  <c r="X96" s="12"/>
      <c r="Y96" s="11"/>
      <c r="Z96" s="12"/>
      <c r="AA96" s="11"/>
      <c r="AB96" s="12"/>
      <c r="AC96" s="11"/>
      <c r="AD96" s="12"/>
      <c r="AE96" s="11"/>
      <c r="AF96" s="12"/>
      <c r="AG96" s="11"/>
      <c r="AH96" s="12"/>
      <c r="AI96" s="11"/>
      <c r="AJ96" s="12"/>
      <c r="AK96" s="11"/>
      <c r="AL96" s="12"/>
      <c r="AM96" s="11"/>
      <c r="AN96" s="12"/>
      <c r="AO96" s="11"/>
      <c r="AP96" s="12"/>
      <c r="AQ96" s="11"/>
      <c r="AR96" s="12"/>
      <c r="AS96" s="11"/>
      <c r="AT96" s="12"/>
      <c r="AU96" s="11"/>
      <c r="AV96" s="12"/>
      <c r="AW96" s="11"/>
      <c r="AX96" s="12"/>
      <c r="AY96" s="11"/>
      <c r="AZ96" s="12"/>
      <c r="BA96" s="11"/>
      <c r="BB96" s="12"/>
      <c r="BC96" s="11"/>
      <c r="BD96" s="12"/>
      <c r="BE96" s="11"/>
      <c r="BF96" s="12"/>
      <c r="BG96" s="11"/>
      <c r="BH96" s="12"/>
      <c r="BI96" s="11"/>
      <c r="BJ96" s="12"/>
      <c r="BK96" s="11"/>
      <c r="BL96" s="12"/>
      <c r="BM96" s="11"/>
      <c r="BN96" s="12"/>
      <c r="BO96" s="11"/>
      <c r="BP96" s="12"/>
      <c r="BQ96" s="11"/>
      <c r="BR96" s="12"/>
      <c r="BS96" s="11"/>
      <c r="BT96" s="12"/>
      <c r="BU96" s="11"/>
      <c r="BV96" s="12"/>
      <c r="BW96" s="11"/>
      <c r="BX96" s="12"/>
      <c r="BY96" s="11"/>
      <c r="BZ96" s="12"/>
      <c r="CA96" s="11"/>
      <c r="CB96" s="12"/>
      <c r="CC96" s="11"/>
      <c r="CD96" s="12"/>
      <c r="CE96" s="11"/>
      <c r="CF96" s="12"/>
      <c r="CG96" s="11"/>
      <c r="CH96" s="12"/>
      <c r="CI96" s="11"/>
      <c r="CJ96" s="12"/>
      <c r="CK96" s="11"/>
      <c r="CL96" s="12"/>
      <c r="CM96" s="11"/>
      <c r="CN96" s="12"/>
      <c r="CO96" s="11"/>
      <c r="CP96" s="12"/>
      <c r="CQ96" s="11"/>
      <c r="CR96" s="12"/>
      <c r="CS96" s="11"/>
      <c r="CT96" s="12"/>
      <c r="CU96" s="11">
        <v>18.07</v>
      </c>
      <c r="CV96" s="12">
        <v>0.48</v>
      </c>
      <c r="CW96" s="11">
        <v>12.1</v>
      </c>
      <c r="CX96" s="12">
        <v>3.98</v>
      </c>
      <c r="CY96" s="11">
        <v>15.49</v>
      </c>
      <c r="CZ96" s="12">
        <v>1</v>
      </c>
      <c r="DA96" s="11">
        <v>13.17</v>
      </c>
      <c r="DB96" s="12">
        <v>1.07</v>
      </c>
      <c r="DC96" s="11"/>
      <c r="DD96" s="12"/>
      <c r="DE96" s="11"/>
      <c r="DF96" s="12"/>
      <c r="DG96" s="11"/>
      <c r="DH96" s="12"/>
      <c r="DI96" s="11"/>
      <c r="DJ96" s="12"/>
      <c r="DK96" s="11"/>
      <c r="DL96" s="12"/>
      <c r="DM96" s="11"/>
      <c r="DN96" s="12"/>
      <c r="DO96" s="11"/>
      <c r="DP96" s="12"/>
      <c r="DQ96" s="11"/>
      <c r="DR96" s="12"/>
      <c r="DS96" s="11"/>
      <c r="DT96" s="12"/>
      <c r="DU96" s="11"/>
      <c r="DV96" s="12"/>
      <c r="DW96" s="11"/>
      <c r="DX96" s="12"/>
      <c r="DY96" s="11"/>
      <c r="DZ96" s="12"/>
      <c r="EA96" s="11"/>
      <c r="EB96" s="12"/>
      <c r="EC96" s="11"/>
      <c r="ED96" s="12"/>
      <c r="EE96" s="11"/>
      <c r="EF96" s="12"/>
      <c r="EG96" s="11"/>
      <c r="EH96" s="12"/>
      <c r="EI96" s="11"/>
      <c r="EJ96" s="12"/>
      <c r="EK96" s="11"/>
      <c r="EL96" s="12"/>
      <c r="EM96" s="11"/>
      <c r="EN96" s="12"/>
      <c r="EO96" s="11"/>
      <c r="EP96" s="12"/>
    </row>
    <row r="97" spans="1:146" ht="15.75" x14ac:dyDescent="0.25">
      <c r="A97" s="85"/>
      <c r="B97" s="85"/>
      <c r="C97" s="11"/>
      <c r="D97" s="12"/>
      <c r="E97" s="11"/>
      <c r="F97" s="12"/>
      <c r="G97" s="11"/>
      <c r="H97" s="12"/>
      <c r="I97" s="11"/>
      <c r="J97" s="12"/>
      <c r="K97" s="11"/>
      <c r="L97" s="12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  <c r="X97" s="12"/>
      <c r="Y97" s="11"/>
      <c r="Z97" s="12"/>
      <c r="AA97" s="11"/>
      <c r="AB97" s="12"/>
      <c r="AC97" s="11"/>
      <c r="AD97" s="12"/>
      <c r="AE97" s="11"/>
      <c r="AF97" s="12"/>
      <c r="AG97" s="11"/>
      <c r="AH97" s="12"/>
      <c r="AI97" s="11"/>
      <c r="AJ97" s="12"/>
      <c r="AK97" s="11"/>
      <c r="AL97" s="12"/>
      <c r="AM97" s="11"/>
      <c r="AN97" s="12"/>
      <c r="AO97" s="11"/>
      <c r="AP97" s="12"/>
      <c r="AQ97" s="11"/>
      <c r="AR97" s="12"/>
      <c r="AS97" s="11"/>
      <c r="AT97" s="12"/>
      <c r="AU97" s="11"/>
      <c r="AV97" s="12"/>
      <c r="AW97" s="11"/>
      <c r="AX97" s="12"/>
      <c r="AY97" s="11"/>
      <c r="AZ97" s="12"/>
      <c r="BA97" s="11"/>
      <c r="BB97" s="12"/>
      <c r="BC97" s="11"/>
      <c r="BD97" s="12"/>
      <c r="BE97" s="11"/>
      <c r="BF97" s="12"/>
      <c r="BG97" s="11"/>
      <c r="BH97" s="12"/>
      <c r="BI97" s="11"/>
      <c r="BJ97" s="12"/>
      <c r="BK97" s="11"/>
      <c r="BL97" s="12"/>
      <c r="BM97" s="11"/>
      <c r="BN97" s="12"/>
      <c r="BO97" s="11"/>
      <c r="BP97" s="12"/>
      <c r="BQ97" s="11"/>
      <c r="BR97" s="12"/>
      <c r="BS97" s="11"/>
      <c r="BT97" s="12"/>
      <c r="BU97" s="11"/>
      <c r="BV97" s="12"/>
      <c r="BW97" s="11"/>
      <c r="BX97" s="12"/>
      <c r="BY97" s="11"/>
      <c r="BZ97" s="12"/>
      <c r="CA97" s="11"/>
      <c r="CB97" s="12"/>
      <c r="CC97" s="11"/>
      <c r="CD97" s="12"/>
      <c r="CE97" s="11"/>
      <c r="CF97" s="12"/>
      <c r="CG97" s="11"/>
      <c r="CH97" s="12"/>
      <c r="CI97" s="11"/>
      <c r="CJ97" s="12"/>
      <c r="CK97" s="11"/>
      <c r="CL97" s="12"/>
      <c r="CM97" s="11"/>
      <c r="CN97" s="12"/>
      <c r="CO97" s="11"/>
      <c r="CP97" s="12"/>
      <c r="CQ97" s="11"/>
      <c r="CR97" s="12"/>
      <c r="CS97" s="11"/>
      <c r="CT97" s="12"/>
      <c r="CU97" s="11">
        <v>18.149999999999999</v>
      </c>
      <c r="CV97" s="12">
        <v>0.27</v>
      </c>
      <c r="CW97" s="11">
        <v>12.17</v>
      </c>
      <c r="CX97" s="12">
        <v>4.3099999999999996</v>
      </c>
      <c r="CY97" s="11">
        <v>15.59</v>
      </c>
      <c r="CZ97" s="12">
        <v>0.67</v>
      </c>
      <c r="DA97" s="11">
        <v>13.34</v>
      </c>
      <c r="DB97" s="12">
        <v>1.08</v>
      </c>
      <c r="DC97" s="11"/>
      <c r="DD97" s="12"/>
      <c r="DE97" s="11"/>
      <c r="DF97" s="12"/>
      <c r="DG97" s="11"/>
      <c r="DH97" s="12"/>
      <c r="DI97" s="11"/>
      <c r="DJ97" s="12"/>
      <c r="DK97" s="11"/>
      <c r="DL97" s="12"/>
      <c r="DM97" s="11"/>
      <c r="DN97" s="12"/>
      <c r="DO97" s="11"/>
      <c r="DP97" s="12"/>
      <c r="DQ97" s="11"/>
      <c r="DR97" s="12"/>
      <c r="DS97" s="11"/>
      <c r="DT97" s="12"/>
      <c r="DU97" s="11"/>
      <c r="DV97" s="12"/>
      <c r="DW97" s="11"/>
      <c r="DX97" s="12"/>
      <c r="DY97" s="11"/>
      <c r="DZ97" s="12"/>
      <c r="EA97" s="11"/>
      <c r="EB97" s="12"/>
      <c r="EC97" s="11"/>
      <c r="ED97" s="12"/>
      <c r="EE97" s="11"/>
      <c r="EF97" s="12"/>
      <c r="EG97" s="11"/>
      <c r="EH97" s="12"/>
      <c r="EI97" s="11"/>
      <c r="EJ97" s="12"/>
      <c r="EK97" s="11"/>
      <c r="EL97" s="12"/>
      <c r="EM97" s="11"/>
      <c r="EN97" s="12"/>
      <c r="EO97" s="11"/>
      <c r="EP97" s="12"/>
    </row>
    <row r="98" spans="1:146" ht="15.75" x14ac:dyDescent="0.25">
      <c r="A98" s="85"/>
      <c r="B98" s="85"/>
      <c r="C98" s="11"/>
      <c r="D98" s="12"/>
      <c r="E98" s="11"/>
      <c r="F98" s="12"/>
      <c r="G98" s="11"/>
      <c r="H98" s="12"/>
      <c r="I98" s="11"/>
      <c r="J98" s="12"/>
      <c r="K98" s="11"/>
      <c r="L98" s="12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  <c r="X98" s="12"/>
      <c r="Y98" s="11"/>
      <c r="Z98" s="12"/>
      <c r="AA98" s="11"/>
      <c r="AB98" s="12"/>
      <c r="AC98" s="11"/>
      <c r="AD98" s="12"/>
      <c r="AE98" s="11"/>
      <c r="AF98" s="12"/>
      <c r="AG98" s="11"/>
      <c r="AH98" s="12"/>
      <c r="AI98" s="11"/>
      <c r="AJ98" s="12"/>
      <c r="AK98" s="11"/>
      <c r="AL98" s="12"/>
      <c r="AM98" s="11"/>
      <c r="AN98" s="12"/>
      <c r="AO98" s="11"/>
      <c r="AP98" s="12"/>
      <c r="AQ98" s="11"/>
      <c r="AR98" s="12"/>
      <c r="AS98" s="11"/>
      <c r="AT98" s="12"/>
      <c r="AU98" s="11"/>
      <c r="AV98" s="12"/>
      <c r="AW98" s="11"/>
      <c r="AX98" s="12"/>
      <c r="AY98" s="11"/>
      <c r="AZ98" s="12"/>
      <c r="BA98" s="11"/>
      <c r="BB98" s="12"/>
      <c r="BC98" s="11"/>
      <c r="BD98" s="12"/>
      <c r="BE98" s="11"/>
      <c r="BF98" s="12"/>
      <c r="BG98" s="11"/>
      <c r="BH98" s="12"/>
      <c r="BI98" s="11"/>
      <c r="BJ98" s="12"/>
      <c r="BK98" s="11"/>
      <c r="BL98" s="12"/>
      <c r="BM98" s="11"/>
      <c r="BN98" s="12"/>
      <c r="BO98" s="11"/>
      <c r="BP98" s="12"/>
      <c r="BQ98" s="11"/>
      <c r="BR98" s="12"/>
      <c r="BS98" s="11"/>
      <c r="BT98" s="12"/>
      <c r="BU98" s="11"/>
      <c r="BV98" s="12"/>
      <c r="BW98" s="11"/>
      <c r="BX98" s="12"/>
      <c r="BY98" s="11"/>
      <c r="BZ98" s="12"/>
      <c r="CA98" s="11"/>
      <c r="CB98" s="12"/>
      <c r="CC98" s="11"/>
      <c r="CD98" s="12"/>
      <c r="CE98" s="11"/>
      <c r="CF98" s="12"/>
      <c r="CG98" s="11"/>
      <c r="CH98" s="12"/>
      <c r="CI98" s="11"/>
      <c r="CJ98" s="12"/>
      <c r="CK98" s="11"/>
      <c r="CL98" s="12"/>
      <c r="CM98" s="11"/>
      <c r="CN98" s="12"/>
      <c r="CO98" s="11"/>
      <c r="CP98" s="12"/>
      <c r="CQ98" s="11"/>
      <c r="CR98" s="12"/>
      <c r="CS98" s="11"/>
      <c r="CT98" s="12"/>
      <c r="CU98" s="11"/>
      <c r="CV98" s="12"/>
      <c r="CW98" s="11">
        <v>12.18</v>
      </c>
      <c r="CX98" s="12">
        <v>4.2</v>
      </c>
      <c r="CY98" s="11">
        <v>16.260000000000002</v>
      </c>
      <c r="CZ98" s="12">
        <v>0.7</v>
      </c>
      <c r="DA98" s="11">
        <v>13.34</v>
      </c>
      <c r="DB98" s="12">
        <v>1.37</v>
      </c>
      <c r="DC98" s="11"/>
      <c r="DD98" s="12"/>
      <c r="DE98" s="11"/>
      <c r="DF98" s="12"/>
      <c r="DG98" s="11"/>
      <c r="DH98" s="12"/>
      <c r="DI98" s="11"/>
      <c r="DJ98" s="12"/>
      <c r="DK98" s="11"/>
      <c r="DL98" s="12"/>
      <c r="DM98" s="11"/>
      <c r="DN98" s="12"/>
      <c r="DO98" s="11"/>
      <c r="DP98" s="12"/>
      <c r="DQ98" s="11"/>
      <c r="DR98" s="12"/>
      <c r="DS98" s="11"/>
      <c r="DT98" s="12"/>
      <c r="DU98" s="11"/>
      <c r="DV98" s="12"/>
      <c r="DW98" s="11"/>
      <c r="DX98" s="12"/>
      <c r="DY98" s="11"/>
      <c r="DZ98" s="12"/>
      <c r="EA98" s="11"/>
      <c r="EB98" s="12"/>
      <c r="EC98" s="11"/>
      <c r="ED98" s="12"/>
      <c r="EE98" s="11"/>
      <c r="EF98" s="12"/>
      <c r="EG98" s="11"/>
      <c r="EH98" s="12"/>
      <c r="EI98" s="11"/>
      <c r="EJ98" s="12"/>
      <c r="EK98" s="11"/>
      <c r="EL98" s="12"/>
      <c r="EM98" s="11"/>
      <c r="EN98" s="12"/>
      <c r="EO98" s="11"/>
      <c r="EP98" s="12"/>
    </row>
    <row r="99" spans="1:146" ht="15.75" x14ac:dyDescent="0.25">
      <c r="A99" s="85"/>
      <c r="B99" s="85"/>
      <c r="C99" s="11"/>
      <c r="D99" s="12"/>
      <c r="E99" s="11"/>
      <c r="F99" s="12"/>
      <c r="G99" s="11"/>
      <c r="H99" s="12"/>
      <c r="I99" s="11"/>
      <c r="J99" s="12"/>
      <c r="K99" s="11"/>
      <c r="L99" s="12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  <c r="X99" s="12"/>
      <c r="Y99" s="11"/>
      <c r="Z99" s="12"/>
      <c r="AA99" s="11"/>
      <c r="AB99" s="12"/>
      <c r="AC99" s="11"/>
      <c r="AD99" s="12"/>
      <c r="AE99" s="11"/>
      <c r="AF99" s="12"/>
      <c r="AG99" s="11"/>
      <c r="AH99" s="12"/>
      <c r="AI99" s="11"/>
      <c r="AJ99" s="12"/>
      <c r="AK99" s="11"/>
      <c r="AL99" s="12"/>
      <c r="AM99" s="11"/>
      <c r="AN99" s="12"/>
      <c r="AO99" s="11"/>
      <c r="AP99" s="12"/>
      <c r="AQ99" s="11"/>
      <c r="AR99" s="12"/>
      <c r="AS99" s="11"/>
      <c r="AT99" s="12"/>
      <c r="AU99" s="11"/>
      <c r="AV99" s="12"/>
      <c r="AW99" s="11"/>
      <c r="AX99" s="12"/>
      <c r="AY99" s="11"/>
      <c r="AZ99" s="12"/>
      <c r="BA99" s="11"/>
      <c r="BB99" s="12"/>
      <c r="BC99" s="11"/>
      <c r="BD99" s="12"/>
      <c r="BE99" s="11"/>
      <c r="BF99" s="12"/>
      <c r="BG99" s="11"/>
      <c r="BH99" s="12"/>
      <c r="BI99" s="11"/>
      <c r="BJ99" s="12"/>
      <c r="BK99" s="11"/>
      <c r="BL99" s="12"/>
      <c r="BM99" s="11"/>
      <c r="BN99" s="12"/>
      <c r="BO99" s="11"/>
      <c r="BP99" s="12"/>
      <c r="BQ99" s="11"/>
      <c r="BR99" s="12"/>
      <c r="BS99" s="11"/>
      <c r="BT99" s="12"/>
      <c r="BU99" s="11"/>
      <c r="BV99" s="12"/>
      <c r="BW99" s="11"/>
      <c r="BX99" s="12"/>
      <c r="BY99" s="11"/>
      <c r="BZ99" s="12"/>
      <c r="CA99" s="11"/>
      <c r="CB99" s="12"/>
      <c r="CC99" s="11"/>
      <c r="CD99" s="12"/>
      <c r="CE99" s="11"/>
      <c r="CF99" s="12"/>
      <c r="CG99" s="11"/>
      <c r="CH99" s="12"/>
      <c r="CI99" s="11"/>
      <c r="CJ99" s="12"/>
      <c r="CK99" s="11"/>
      <c r="CL99" s="12"/>
      <c r="CM99" s="11"/>
      <c r="CN99" s="12"/>
      <c r="CO99" s="11"/>
      <c r="CP99" s="12"/>
      <c r="CQ99" s="11"/>
      <c r="CR99" s="12"/>
      <c r="CS99" s="11"/>
      <c r="CT99" s="12"/>
      <c r="CU99" s="11"/>
      <c r="CV99" s="12"/>
      <c r="CW99" s="11">
        <v>12.22</v>
      </c>
      <c r="CX99" s="12">
        <v>2.71</v>
      </c>
      <c r="CY99" s="11">
        <v>16.350000000000001</v>
      </c>
      <c r="CZ99" s="12">
        <v>0.43</v>
      </c>
      <c r="DA99" s="11">
        <v>13.37</v>
      </c>
      <c r="DB99" s="12">
        <v>0.97</v>
      </c>
      <c r="DC99" s="11"/>
      <c r="DD99" s="12"/>
      <c r="DE99" s="11"/>
      <c r="DF99" s="12"/>
      <c r="DG99" s="11"/>
      <c r="DH99" s="12"/>
      <c r="DI99" s="11"/>
      <c r="DJ99" s="12"/>
      <c r="DK99" s="11"/>
      <c r="DL99" s="12"/>
      <c r="DM99" s="11"/>
      <c r="DN99" s="12"/>
      <c r="DO99" s="11"/>
      <c r="DP99" s="12"/>
      <c r="DQ99" s="11"/>
      <c r="DR99" s="12"/>
      <c r="DS99" s="11"/>
      <c r="DT99" s="12"/>
      <c r="DU99" s="11"/>
      <c r="DV99" s="12"/>
      <c r="DW99" s="11"/>
      <c r="DX99" s="12"/>
      <c r="DY99" s="11"/>
      <c r="DZ99" s="12"/>
      <c r="EA99" s="11"/>
      <c r="EB99" s="12"/>
      <c r="EC99" s="11"/>
      <c r="ED99" s="12"/>
      <c r="EE99" s="11"/>
      <c r="EF99" s="12"/>
      <c r="EG99" s="11"/>
      <c r="EH99" s="12"/>
      <c r="EI99" s="11"/>
      <c r="EJ99" s="12"/>
      <c r="EK99" s="11"/>
      <c r="EL99" s="12"/>
      <c r="EM99" s="11"/>
      <c r="EN99" s="12"/>
      <c r="EO99" s="11"/>
      <c r="EP99" s="12"/>
    </row>
    <row r="100" spans="1:146" ht="15.75" x14ac:dyDescent="0.25">
      <c r="A100" s="85"/>
      <c r="B100" s="85"/>
      <c r="C100" s="11"/>
      <c r="D100" s="12"/>
      <c r="E100" s="11"/>
      <c r="F100" s="12"/>
      <c r="G100" s="11"/>
      <c r="H100" s="12"/>
      <c r="I100" s="11"/>
      <c r="J100" s="12"/>
      <c r="K100" s="11"/>
      <c r="L100" s="12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  <c r="X100" s="12"/>
      <c r="Y100" s="11"/>
      <c r="Z100" s="12"/>
      <c r="AA100" s="11"/>
      <c r="AB100" s="12"/>
      <c r="AC100" s="11"/>
      <c r="AD100" s="12"/>
      <c r="AE100" s="11"/>
      <c r="AF100" s="12"/>
      <c r="AG100" s="11"/>
      <c r="AH100" s="12"/>
      <c r="AI100" s="11"/>
      <c r="AJ100" s="12"/>
      <c r="AK100" s="11"/>
      <c r="AL100" s="12"/>
      <c r="AM100" s="11"/>
      <c r="AN100" s="12"/>
      <c r="AO100" s="11"/>
      <c r="AP100" s="12"/>
      <c r="AQ100" s="11"/>
      <c r="AR100" s="12"/>
      <c r="AS100" s="11"/>
      <c r="AT100" s="12"/>
      <c r="AU100" s="11"/>
      <c r="AV100" s="12"/>
      <c r="AW100" s="11"/>
      <c r="AX100" s="12"/>
      <c r="AY100" s="11"/>
      <c r="AZ100" s="12"/>
      <c r="BA100" s="11"/>
      <c r="BB100" s="12"/>
      <c r="BC100" s="11"/>
      <c r="BD100" s="12"/>
      <c r="BE100" s="11"/>
      <c r="BF100" s="12"/>
      <c r="BG100" s="11"/>
      <c r="BH100" s="12"/>
      <c r="BI100" s="11"/>
      <c r="BJ100" s="12"/>
      <c r="BK100" s="11"/>
      <c r="BL100" s="12"/>
      <c r="BM100" s="11"/>
      <c r="BN100" s="12"/>
      <c r="BO100" s="11"/>
      <c r="BP100" s="12"/>
      <c r="BQ100" s="11"/>
      <c r="BR100" s="12"/>
      <c r="BS100" s="11"/>
      <c r="BT100" s="12"/>
      <c r="BU100" s="11"/>
      <c r="BV100" s="12"/>
      <c r="BW100" s="11"/>
      <c r="BX100" s="12"/>
      <c r="BY100" s="11"/>
      <c r="BZ100" s="12"/>
      <c r="CA100" s="11"/>
      <c r="CB100" s="12"/>
      <c r="CC100" s="11"/>
      <c r="CD100" s="12"/>
      <c r="CE100" s="11"/>
      <c r="CF100" s="12"/>
      <c r="CG100" s="11"/>
      <c r="CH100" s="12"/>
      <c r="CI100" s="11"/>
      <c r="CJ100" s="12"/>
      <c r="CK100" s="11"/>
      <c r="CL100" s="12"/>
      <c r="CM100" s="11"/>
      <c r="CN100" s="12"/>
      <c r="CO100" s="11"/>
      <c r="CP100" s="12"/>
      <c r="CQ100" s="11"/>
      <c r="CR100" s="12"/>
      <c r="CS100" s="11"/>
      <c r="CT100" s="12"/>
      <c r="CU100" s="11"/>
      <c r="CV100" s="12"/>
      <c r="CW100" s="11">
        <v>12.28</v>
      </c>
      <c r="CX100" s="12">
        <v>2.81</v>
      </c>
      <c r="CY100" s="11">
        <v>16.989999999999998</v>
      </c>
      <c r="CZ100" s="12">
        <v>0.44</v>
      </c>
      <c r="DA100" s="11">
        <v>13.46</v>
      </c>
      <c r="DB100" s="12">
        <v>1.38</v>
      </c>
      <c r="DC100" s="11"/>
      <c r="DD100" s="12"/>
      <c r="DE100" s="11"/>
      <c r="DF100" s="12"/>
      <c r="DG100" s="11"/>
      <c r="DH100" s="12"/>
      <c r="DI100" s="11"/>
      <c r="DJ100" s="12"/>
      <c r="DK100" s="11"/>
      <c r="DL100" s="12"/>
      <c r="DM100" s="11"/>
      <c r="DN100" s="12"/>
      <c r="DO100" s="11"/>
      <c r="DP100" s="12"/>
      <c r="DQ100" s="11"/>
      <c r="DR100" s="12"/>
      <c r="DS100" s="11"/>
      <c r="DT100" s="12"/>
      <c r="DU100" s="11"/>
      <c r="DV100" s="12"/>
      <c r="DW100" s="11"/>
      <c r="DX100" s="12"/>
      <c r="DY100" s="11"/>
      <c r="DZ100" s="12"/>
      <c r="EA100" s="11"/>
      <c r="EB100" s="12"/>
      <c r="EC100" s="11"/>
      <c r="ED100" s="12"/>
      <c r="EE100" s="11"/>
      <c r="EF100" s="12"/>
      <c r="EG100" s="11"/>
      <c r="EH100" s="12"/>
      <c r="EI100" s="11"/>
      <c r="EJ100" s="12"/>
      <c r="EK100" s="11"/>
      <c r="EL100" s="12"/>
      <c r="EM100" s="11"/>
      <c r="EN100" s="12"/>
      <c r="EO100" s="11"/>
      <c r="EP100" s="12"/>
    </row>
    <row r="101" spans="1:146" ht="15.75" x14ac:dyDescent="0.25">
      <c r="A101" s="85"/>
      <c r="B101" s="85"/>
      <c r="C101" s="11"/>
      <c r="D101" s="12"/>
      <c r="E101" s="11"/>
      <c r="F101" s="12"/>
      <c r="G101" s="11"/>
      <c r="H101" s="12"/>
      <c r="I101" s="11"/>
      <c r="J101" s="12"/>
      <c r="K101" s="11"/>
      <c r="L101" s="12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  <c r="X101" s="12"/>
      <c r="Y101" s="11"/>
      <c r="Z101" s="12"/>
      <c r="AA101" s="11"/>
      <c r="AB101" s="12"/>
      <c r="AC101" s="11"/>
      <c r="AD101" s="12"/>
      <c r="AE101" s="11"/>
      <c r="AF101" s="12"/>
      <c r="AG101" s="11"/>
      <c r="AH101" s="12"/>
      <c r="AI101" s="11"/>
      <c r="AJ101" s="12"/>
      <c r="AK101" s="11"/>
      <c r="AL101" s="12"/>
      <c r="AM101" s="11"/>
      <c r="AN101" s="12"/>
      <c r="AO101" s="11"/>
      <c r="AP101" s="12"/>
      <c r="AQ101" s="11"/>
      <c r="AR101" s="12"/>
      <c r="AS101" s="11"/>
      <c r="AT101" s="12"/>
      <c r="AU101" s="11"/>
      <c r="AV101" s="12"/>
      <c r="AW101" s="11"/>
      <c r="AX101" s="12"/>
      <c r="AY101" s="11"/>
      <c r="AZ101" s="12"/>
      <c r="BA101" s="11"/>
      <c r="BB101" s="12"/>
      <c r="BC101" s="11"/>
      <c r="BD101" s="12"/>
      <c r="BE101" s="11"/>
      <c r="BF101" s="12"/>
      <c r="BG101" s="11"/>
      <c r="BH101" s="12"/>
      <c r="BI101" s="11"/>
      <c r="BJ101" s="12"/>
      <c r="BK101" s="11"/>
      <c r="BL101" s="12"/>
      <c r="BM101" s="11"/>
      <c r="BN101" s="12"/>
      <c r="BO101" s="11"/>
      <c r="BP101" s="12"/>
      <c r="BQ101" s="11"/>
      <c r="BR101" s="12"/>
      <c r="BS101" s="11"/>
      <c r="BT101" s="12"/>
      <c r="BU101" s="11"/>
      <c r="BV101" s="12"/>
      <c r="BW101" s="11"/>
      <c r="BX101" s="12"/>
      <c r="BY101" s="11"/>
      <c r="BZ101" s="12"/>
      <c r="CA101" s="11"/>
      <c r="CB101" s="12"/>
      <c r="CC101" s="11"/>
      <c r="CD101" s="12"/>
      <c r="CE101" s="11"/>
      <c r="CF101" s="12"/>
      <c r="CG101" s="11"/>
      <c r="CH101" s="12"/>
      <c r="CI101" s="11"/>
      <c r="CJ101" s="12"/>
      <c r="CK101" s="11"/>
      <c r="CL101" s="12"/>
      <c r="CM101" s="11"/>
      <c r="CN101" s="12"/>
      <c r="CO101" s="11"/>
      <c r="CP101" s="12"/>
      <c r="CQ101" s="11"/>
      <c r="CR101" s="12"/>
      <c r="CS101" s="11"/>
      <c r="CT101" s="12"/>
      <c r="CU101" s="11"/>
      <c r="CV101" s="12"/>
      <c r="CW101" s="11">
        <v>12.41</v>
      </c>
      <c r="CX101" s="12">
        <v>2.54</v>
      </c>
      <c r="CY101" s="11">
        <v>17.04</v>
      </c>
      <c r="CZ101" s="12">
        <v>0.31</v>
      </c>
      <c r="DA101" s="11">
        <v>13.53</v>
      </c>
      <c r="DB101" s="12">
        <v>0.99</v>
      </c>
      <c r="DC101" s="11"/>
      <c r="DD101" s="12"/>
      <c r="DE101" s="11"/>
      <c r="DF101" s="12"/>
      <c r="DG101" s="11"/>
      <c r="DH101" s="12"/>
      <c r="DI101" s="11"/>
      <c r="DJ101" s="12"/>
      <c r="DK101" s="11"/>
      <c r="DL101" s="12"/>
      <c r="DM101" s="11"/>
      <c r="DN101" s="12"/>
      <c r="DO101" s="11"/>
      <c r="DP101" s="12"/>
      <c r="DQ101" s="11"/>
      <c r="DR101" s="12"/>
      <c r="DS101" s="11"/>
      <c r="DT101" s="12"/>
      <c r="DU101" s="11"/>
      <c r="DV101" s="12"/>
      <c r="DW101" s="11"/>
      <c r="DX101" s="12"/>
      <c r="DY101" s="11"/>
      <c r="DZ101" s="12"/>
      <c r="EA101" s="11"/>
      <c r="EB101" s="12"/>
      <c r="EC101" s="11"/>
      <c r="ED101" s="12"/>
      <c r="EE101" s="11"/>
      <c r="EF101" s="12"/>
      <c r="EG101" s="11"/>
      <c r="EH101" s="12"/>
      <c r="EI101" s="11"/>
      <c r="EJ101" s="12"/>
      <c r="EK101" s="11"/>
      <c r="EL101" s="12"/>
      <c r="EM101" s="11"/>
      <c r="EN101" s="12"/>
      <c r="EO101" s="11"/>
      <c r="EP101" s="12"/>
    </row>
    <row r="102" spans="1:146" ht="15.75" x14ac:dyDescent="0.25">
      <c r="A102" s="85"/>
      <c r="B102" s="85"/>
      <c r="C102" s="11"/>
      <c r="D102" s="12"/>
      <c r="E102" s="11"/>
      <c r="F102" s="12"/>
      <c r="G102" s="11"/>
      <c r="H102" s="12"/>
      <c r="I102" s="11"/>
      <c r="J102" s="12"/>
      <c r="K102" s="11"/>
      <c r="L102" s="12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  <c r="X102" s="12"/>
      <c r="Y102" s="11"/>
      <c r="Z102" s="12"/>
      <c r="AA102" s="11"/>
      <c r="AB102" s="12"/>
      <c r="AC102" s="11"/>
      <c r="AD102" s="12"/>
      <c r="AE102" s="11"/>
      <c r="AF102" s="12"/>
      <c r="AG102" s="11"/>
      <c r="AH102" s="12"/>
      <c r="AI102" s="11"/>
      <c r="AJ102" s="12"/>
      <c r="AK102" s="11"/>
      <c r="AL102" s="12"/>
      <c r="AM102" s="11"/>
      <c r="AN102" s="12"/>
      <c r="AO102" s="11"/>
      <c r="AP102" s="12"/>
      <c r="AQ102" s="11"/>
      <c r="AR102" s="12"/>
      <c r="AS102" s="11"/>
      <c r="AT102" s="12"/>
      <c r="AU102" s="11"/>
      <c r="AV102" s="12"/>
      <c r="AW102" s="11"/>
      <c r="AX102" s="12"/>
      <c r="AY102" s="11"/>
      <c r="AZ102" s="12"/>
      <c r="BA102" s="11"/>
      <c r="BB102" s="12"/>
      <c r="BC102" s="11"/>
      <c r="BD102" s="12"/>
      <c r="BE102" s="11"/>
      <c r="BF102" s="12"/>
      <c r="BG102" s="11"/>
      <c r="BH102" s="12"/>
      <c r="BI102" s="11"/>
      <c r="BJ102" s="12"/>
      <c r="BK102" s="11"/>
      <c r="BL102" s="12"/>
      <c r="BM102" s="11"/>
      <c r="BN102" s="12"/>
      <c r="BO102" s="11"/>
      <c r="BP102" s="12"/>
      <c r="BQ102" s="11"/>
      <c r="BR102" s="12"/>
      <c r="BS102" s="11"/>
      <c r="BT102" s="12"/>
      <c r="BU102" s="11"/>
      <c r="BV102" s="12"/>
      <c r="BW102" s="11"/>
      <c r="BX102" s="12"/>
      <c r="BY102" s="11"/>
      <c r="BZ102" s="12"/>
      <c r="CA102" s="11"/>
      <c r="CB102" s="12"/>
      <c r="CC102" s="11"/>
      <c r="CD102" s="12"/>
      <c r="CE102" s="11"/>
      <c r="CF102" s="12"/>
      <c r="CG102" s="11"/>
      <c r="CH102" s="12"/>
      <c r="CI102" s="11"/>
      <c r="CJ102" s="12"/>
      <c r="CK102" s="11"/>
      <c r="CL102" s="12"/>
      <c r="CM102" s="11"/>
      <c r="CN102" s="12"/>
      <c r="CO102" s="11"/>
      <c r="CP102" s="12"/>
      <c r="CQ102" s="11"/>
      <c r="CR102" s="12"/>
      <c r="CS102" s="11"/>
      <c r="CT102" s="12"/>
      <c r="CU102" s="11"/>
      <c r="CV102" s="12"/>
      <c r="CW102" s="11">
        <v>12.51</v>
      </c>
      <c r="CX102" s="12">
        <v>2.39</v>
      </c>
      <c r="CY102" s="11"/>
      <c r="CZ102" s="12"/>
      <c r="DA102" s="11">
        <v>13.55</v>
      </c>
      <c r="DB102" s="12">
        <v>0.93</v>
      </c>
      <c r="DC102" s="11"/>
      <c r="DD102" s="12"/>
      <c r="DE102" s="11"/>
      <c r="DF102" s="12"/>
      <c r="DG102" s="11"/>
      <c r="DH102" s="12"/>
      <c r="DI102" s="11"/>
      <c r="DJ102" s="12"/>
      <c r="DK102" s="11"/>
      <c r="DL102" s="12"/>
      <c r="DM102" s="11"/>
      <c r="DN102" s="12"/>
      <c r="DO102" s="11"/>
      <c r="DP102" s="12"/>
      <c r="DQ102" s="11"/>
      <c r="DR102" s="12"/>
      <c r="DS102" s="11"/>
      <c r="DT102" s="12"/>
      <c r="DU102" s="11"/>
      <c r="DV102" s="12"/>
      <c r="DW102" s="11"/>
      <c r="DX102" s="12"/>
      <c r="DY102" s="11"/>
      <c r="DZ102" s="12"/>
      <c r="EA102" s="11"/>
      <c r="EB102" s="12"/>
      <c r="EC102" s="11"/>
      <c r="ED102" s="12"/>
      <c r="EE102" s="11"/>
      <c r="EF102" s="12"/>
      <c r="EG102" s="11"/>
      <c r="EH102" s="12"/>
      <c r="EI102" s="11"/>
      <c r="EJ102" s="12"/>
      <c r="EK102" s="11"/>
      <c r="EL102" s="12"/>
      <c r="EM102" s="11"/>
      <c r="EN102" s="12"/>
      <c r="EO102" s="11"/>
      <c r="EP102" s="12"/>
    </row>
    <row r="103" spans="1:146" ht="15.75" x14ac:dyDescent="0.25">
      <c r="A103" s="85"/>
      <c r="B103" s="85"/>
      <c r="C103" s="11"/>
      <c r="D103" s="12"/>
      <c r="E103" s="11"/>
      <c r="F103" s="12"/>
      <c r="G103" s="11"/>
      <c r="H103" s="12"/>
      <c r="I103" s="11"/>
      <c r="J103" s="12"/>
      <c r="K103" s="11"/>
      <c r="L103" s="12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  <c r="X103" s="12"/>
      <c r="Y103" s="11"/>
      <c r="Z103" s="12"/>
      <c r="AA103" s="11"/>
      <c r="AB103" s="12"/>
      <c r="AC103" s="11"/>
      <c r="AD103" s="12"/>
      <c r="AE103" s="11"/>
      <c r="AF103" s="12"/>
      <c r="AG103" s="11"/>
      <c r="AH103" s="12"/>
      <c r="AI103" s="11"/>
      <c r="AJ103" s="12"/>
      <c r="AK103" s="11"/>
      <c r="AL103" s="12"/>
      <c r="AM103" s="11"/>
      <c r="AN103" s="12"/>
      <c r="AO103" s="11"/>
      <c r="AP103" s="12"/>
      <c r="AQ103" s="11"/>
      <c r="AR103" s="12"/>
      <c r="AS103" s="11"/>
      <c r="AT103" s="12"/>
      <c r="AU103" s="11"/>
      <c r="AV103" s="12"/>
      <c r="AW103" s="11"/>
      <c r="AX103" s="12"/>
      <c r="AY103" s="11"/>
      <c r="AZ103" s="12"/>
      <c r="BA103" s="11"/>
      <c r="BB103" s="12"/>
      <c r="BC103" s="11"/>
      <c r="BD103" s="12"/>
      <c r="BE103" s="11"/>
      <c r="BF103" s="12"/>
      <c r="BG103" s="11"/>
      <c r="BH103" s="12"/>
      <c r="BI103" s="11"/>
      <c r="BJ103" s="12"/>
      <c r="BK103" s="11"/>
      <c r="BL103" s="12"/>
      <c r="BM103" s="11"/>
      <c r="BN103" s="12"/>
      <c r="BO103" s="11"/>
      <c r="BP103" s="12"/>
      <c r="BQ103" s="11"/>
      <c r="BR103" s="12"/>
      <c r="BS103" s="11"/>
      <c r="BT103" s="12"/>
      <c r="BU103" s="11"/>
      <c r="BV103" s="12"/>
      <c r="BW103" s="11"/>
      <c r="BX103" s="12"/>
      <c r="BY103" s="11"/>
      <c r="BZ103" s="12"/>
      <c r="CA103" s="11"/>
      <c r="CB103" s="12"/>
      <c r="CC103" s="11"/>
      <c r="CD103" s="12"/>
      <c r="CE103" s="11"/>
      <c r="CF103" s="12"/>
      <c r="CG103" s="11"/>
      <c r="CH103" s="12"/>
      <c r="CI103" s="11"/>
      <c r="CJ103" s="12"/>
      <c r="CK103" s="11"/>
      <c r="CL103" s="12"/>
      <c r="CM103" s="11"/>
      <c r="CN103" s="12"/>
      <c r="CO103" s="11"/>
      <c r="CP103" s="12"/>
      <c r="CQ103" s="11"/>
      <c r="CR103" s="12"/>
      <c r="CS103" s="11"/>
      <c r="CT103" s="12"/>
      <c r="CU103" s="11"/>
      <c r="CV103" s="12"/>
      <c r="CW103" s="11">
        <v>12.53</v>
      </c>
      <c r="CX103" s="12">
        <v>2.78</v>
      </c>
      <c r="CY103" s="11"/>
      <c r="CZ103" s="12"/>
      <c r="DA103" s="11">
        <v>13.72</v>
      </c>
      <c r="DB103" s="12">
        <v>0.94</v>
      </c>
      <c r="DC103" s="11"/>
      <c r="DD103" s="12"/>
      <c r="DE103" s="11"/>
      <c r="DF103" s="12"/>
      <c r="DG103" s="11"/>
      <c r="DH103" s="12"/>
      <c r="DI103" s="11"/>
      <c r="DJ103" s="12"/>
      <c r="DK103" s="11"/>
      <c r="DL103" s="12"/>
      <c r="DM103" s="11"/>
      <c r="DN103" s="12"/>
      <c r="DO103" s="11"/>
      <c r="DP103" s="12"/>
      <c r="DQ103" s="11"/>
      <c r="DR103" s="12"/>
      <c r="DS103" s="11"/>
      <c r="DT103" s="12"/>
      <c r="DU103" s="11"/>
      <c r="DV103" s="12"/>
      <c r="DW103" s="11"/>
      <c r="DX103" s="12"/>
      <c r="DY103" s="11"/>
      <c r="DZ103" s="12"/>
      <c r="EA103" s="11"/>
      <c r="EB103" s="12"/>
      <c r="EC103" s="11"/>
      <c r="ED103" s="12"/>
      <c r="EE103" s="11"/>
      <c r="EF103" s="12"/>
      <c r="EG103" s="11"/>
      <c r="EH103" s="12"/>
      <c r="EI103" s="11"/>
      <c r="EJ103" s="12"/>
      <c r="EK103" s="11"/>
      <c r="EL103" s="12"/>
      <c r="EM103" s="11"/>
      <c r="EN103" s="12"/>
      <c r="EO103" s="11"/>
      <c r="EP103" s="12"/>
    </row>
    <row r="104" spans="1:146" ht="15.75" x14ac:dyDescent="0.25">
      <c r="A104" s="85"/>
      <c r="B104" s="85"/>
      <c r="C104" s="11"/>
      <c r="D104" s="12"/>
      <c r="E104" s="11"/>
      <c r="F104" s="12"/>
      <c r="G104" s="11"/>
      <c r="H104" s="12"/>
      <c r="I104" s="11"/>
      <c r="J104" s="12"/>
      <c r="K104" s="11"/>
      <c r="L104" s="12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  <c r="X104" s="12"/>
      <c r="Y104" s="11"/>
      <c r="Z104" s="12"/>
      <c r="AA104" s="11"/>
      <c r="AB104" s="12"/>
      <c r="AC104" s="11"/>
      <c r="AD104" s="12"/>
      <c r="AE104" s="11"/>
      <c r="AF104" s="12"/>
      <c r="AG104" s="11"/>
      <c r="AH104" s="12"/>
      <c r="AI104" s="11"/>
      <c r="AJ104" s="12"/>
      <c r="AK104" s="11"/>
      <c r="AL104" s="12"/>
      <c r="AM104" s="11"/>
      <c r="AN104" s="12"/>
      <c r="AO104" s="11"/>
      <c r="AP104" s="12"/>
      <c r="AQ104" s="11"/>
      <c r="AR104" s="12"/>
      <c r="AS104" s="11"/>
      <c r="AT104" s="12"/>
      <c r="AU104" s="11"/>
      <c r="AV104" s="12"/>
      <c r="AW104" s="11"/>
      <c r="AX104" s="12"/>
      <c r="AY104" s="11"/>
      <c r="AZ104" s="12"/>
      <c r="BA104" s="11"/>
      <c r="BB104" s="12"/>
      <c r="BC104" s="11"/>
      <c r="BD104" s="12"/>
      <c r="BE104" s="11"/>
      <c r="BF104" s="12"/>
      <c r="BG104" s="11"/>
      <c r="BH104" s="12"/>
      <c r="BI104" s="11"/>
      <c r="BJ104" s="12"/>
      <c r="BK104" s="11"/>
      <c r="BL104" s="12"/>
      <c r="BM104" s="11"/>
      <c r="BN104" s="12"/>
      <c r="BO104" s="11"/>
      <c r="BP104" s="12"/>
      <c r="BQ104" s="11"/>
      <c r="BR104" s="12"/>
      <c r="BS104" s="11"/>
      <c r="BT104" s="12"/>
      <c r="BU104" s="11"/>
      <c r="BV104" s="12"/>
      <c r="BW104" s="11"/>
      <c r="BX104" s="12"/>
      <c r="BY104" s="11"/>
      <c r="BZ104" s="12"/>
      <c r="CA104" s="11"/>
      <c r="CB104" s="12"/>
      <c r="CC104" s="11"/>
      <c r="CD104" s="12"/>
      <c r="CE104" s="11"/>
      <c r="CF104" s="12"/>
      <c r="CG104" s="11"/>
      <c r="CH104" s="12"/>
      <c r="CI104" s="11"/>
      <c r="CJ104" s="12"/>
      <c r="CK104" s="11"/>
      <c r="CL104" s="12"/>
      <c r="CM104" s="11"/>
      <c r="CN104" s="12"/>
      <c r="CO104" s="11"/>
      <c r="CP104" s="12"/>
      <c r="CQ104" s="11"/>
      <c r="CR104" s="12"/>
      <c r="CS104" s="11"/>
      <c r="CT104" s="12"/>
      <c r="CU104" s="11"/>
      <c r="CV104" s="12"/>
      <c r="CW104" s="11">
        <v>12.57</v>
      </c>
      <c r="CX104" s="12">
        <v>2.88</v>
      </c>
      <c r="CY104" s="11"/>
      <c r="CZ104" s="12"/>
      <c r="DA104" s="11">
        <v>13.74</v>
      </c>
      <c r="DB104" s="12">
        <v>0.89</v>
      </c>
      <c r="DC104" s="11"/>
      <c r="DD104" s="12"/>
      <c r="DE104" s="11"/>
      <c r="DF104" s="12"/>
      <c r="DG104" s="11"/>
      <c r="DH104" s="12"/>
      <c r="DI104" s="11"/>
      <c r="DJ104" s="12"/>
      <c r="DK104" s="11"/>
      <c r="DL104" s="12"/>
      <c r="DM104" s="11"/>
      <c r="DN104" s="12"/>
      <c r="DO104" s="11"/>
      <c r="DP104" s="12"/>
      <c r="DQ104" s="11"/>
      <c r="DR104" s="12"/>
      <c r="DS104" s="11"/>
      <c r="DT104" s="12"/>
      <c r="DU104" s="11"/>
      <c r="DV104" s="12"/>
      <c r="DW104" s="11"/>
      <c r="DX104" s="12"/>
      <c r="DY104" s="11"/>
      <c r="DZ104" s="12"/>
      <c r="EA104" s="11"/>
      <c r="EB104" s="12"/>
      <c r="EC104" s="11"/>
      <c r="ED104" s="12"/>
      <c r="EE104" s="11"/>
      <c r="EF104" s="12"/>
      <c r="EG104" s="11"/>
      <c r="EH104" s="12"/>
      <c r="EI104" s="11"/>
      <c r="EJ104" s="12"/>
      <c r="EK104" s="11"/>
      <c r="EL104" s="12"/>
      <c r="EM104" s="11"/>
      <c r="EN104" s="12"/>
      <c r="EO104" s="11"/>
      <c r="EP104" s="12"/>
    </row>
    <row r="105" spans="1:146" ht="15.75" x14ac:dyDescent="0.25">
      <c r="A105" s="85"/>
      <c r="B105" s="85"/>
      <c r="C105" s="11"/>
      <c r="D105" s="12"/>
      <c r="E105" s="11"/>
      <c r="F105" s="12"/>
      <c r="G105" s="11"/>
      <c r="H105" s="12"/>
      <c r="I105" s="11"/>
      <c r="J105" s="12"/>
      <c r="K105" s="11"/>
      <c r="L105" s="12"/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/>
      <c r="X105" s="12"/>
      <c r="Y105" s="11"/>
      <c r="Z105" s="12"/>
      <c r="AA105" s="11"/>
      <c r="AB105" s="12"/>
      <c r="AC105" s="11"/>
      <c r="AD105" s="12"/>
      <c r="AE105" s="11"/>
      <c r="AF105" s="12"/>
      <c r="AG105" s="11"/>
      <c r="AH105" s="12"/>
      <c r="AI105" s="11"/>
      <c r="AJ105" s="12"/>
      <c r="AK105" s="11"/>
      <c r="AL105" s="12"/>
      <c r="AM105" s="11"/>
      <c r="AN105" s="12"/>
      <c r="AO105" s="11"/>
      <c r="AP105" s="12"/>
      <c r="AQ105" s="11"/>
      <c r="AR105" s="12"/>
      <c r="AS105" s="11"/>
      <c r="AT105" s="12"/>
      <c r="AU105" s="11"/>
      <c r="AV105" s="12"/>
      <c r="AW105" s="11"/>
      <c r="AX105" s="12"/>
      <c r="AY105" s="11"/>
      <c r="AZ105" s="12"/>
      <c r="BA105" s="11"/>
      <c r="BB105" s="12"/>
      <c r="BC105" s="11"/>
      <c r="BD105" s="12"/>
      <c r="BE105" s="11"/>
      <c r="BF105" s="12"/>
      <c r="BG105" s="11"/>
      <c r="BH105" s="12"/>
      <c r="BI105" s="11"/>
      <c r="BJ105" s="12"/>
      <c r="BK105" s="11"/>
      <c r="BL105" s="12"/>
      <c r="BM105" s="11"/>
      <c r="BN105" s="12"/>
      <c r="BO105" s="11"/>
      <c r="BP105" s="12"/>
      <c r="BQ105" s="11"/>
      <c r="BR105" s="12"/>
      <c r="BS105" s="11"/>
      <c r="BT105" s="12"/>
      <c r="BU105" s="11"/>
      <c r="BV105" s="12"/>
      <c r="BW105" s="11"/>
      <c r="BX105" s="12"/>
      <c r="BY105" s="11"/>
      <c r="BZ105" s="12"/>
      <c r="CA105" s="11"/>
      <c r="CB105" s="12"/>
      <c r="CC105" s="11"/>
      <c r="CD105" s="12"/>
      <c r="CE105" s="11"/>
      <c r="CF105" s="12"/>
      <c r="CG105" s="11"/>
      <c r="CH105" s="12"/>
      <c r="CI105" s="11"/>
      <c r="CJ105" s="12"/>
      <c r="CK105" s="11"/>
      <c r="CL105" s="12"/>
      <c r="CM105" s="11"/>
      <c r="CN105" s="12"/>
      <c r="CO105" s="11"/>
      <c r="CP105" s="12"/>
      <c r="CQ105" s="11"/>
      <c r="CR105" s="12"/>
      <c r="CS105" s="11"/>
      <c r="CT105" s="12"/>
      <c r="CU105" s="11"/>
      <c r="CV105" s="12"/>
      <c r="CW105" s="11">
        <v>12.71</v>
      </c>
      <c r="CX105" s="12">
        <v>2.2599999999999998</v>
      </c>
      <c r="CY105" s="11"/>
      <c r="CZ105" s="12"/>
      <c r="DA105" s="11">
        <v>13.77</v>
      </c>
      <c r="DB105" s="12">
        <v>0.77</v>
      </c>
      <c r="DC105" s="11"/>
      <c r="DD105" s="12"/>
      <c r="DE105" s="11"/>
      <c r="DF105" s="12"/>
      <c r="DG105" s="11"/>
      <c r="DH105" s="12"/>
      <c r="DI105" s="11"/>
      <c r="DJ105" s="12"/>
      <c r="DK105" s="11"/>
      <c r="DL105" s="12"/>
      <c r="DM105" s="11"/>
      <c r="DN105" s="12"/>
      <c r="DO105" s="11"/>
      <c r="DP105" s="12"/>
      <c r="DQ105" s="11"/>
      <c r="DR105" s="12"/>
      <c r="DS105" s="11"/>
      <c r="DT105" s="12"/>
      <c r="DU105" s="11"/>
      <c r="DV105" s="12"/>
      <c r="DW105" s="11"/>
      <c r="DX105" s="12"/>
      <c r="DY105" s="11"/>
      <c r="DZ105" s="12"/>
      <c r="EA105" s="11"/>
      <c r="EB105" s="12"/>
      <c r="EC105" s="11"/>
      <c r="ED105" s="12"/>
      <c r="EE105" s="11"/>
      <c r="EF105" s="12"/>
      <c r="EG105" s="11"/>
      <c r="EH105" s="12"/>
      <c r="EI105" s="11"/>
      <c r="EJ105" s="12"/>
      <c r="EK105" s="11"/>
      <c r="EL105" s="12"/>
      <c r="EM105" s="11"/>
      <c r="EN105" s="12"/>
      <c r="EO105" s="11"/>
      <c r="EP105" s="12"/>
    </row>
    <row r="106" spans="1:146" ht="15.75" x14ac:dyDescent="0.25">
      <c r="A106" s="85"/>
      <c r="B106" s="85"/>
      <c r="C106" s="11"/>
      <c r="D106" s="12"/>
      <c r="E106" s="11"/>
      <c r="F106" s="12"/>
      <c r="G106" s="11"/>
      <c r="H106" s="12"/>
      <c r="I106" s="11"/>
      <c r="J106" s="12"/>
      <c r="K106" s="11"/>
      <c r="L106" s="12"/>
      <c r="M106" s="11"/>
      <c r="N106" s="12"/>
      <c r="O106" s="11"/>
      <c r="P106" s="12"/>
      <c r="Q106" s="11"/>
      <c r="R106" s="12"/>
      <c r="S106" s="11"/>
      <c r="T106" s="12"/>
      <c r="U106" s="11"/>
      <c r="V106" s="12"/>
      <c r="W106" s="11"/>
      <c r="X106" s="12"/>
      <c r="Y106" s="11"/>
      <c r="Z106" s="12"/>
      <c r="AA106" s="11"/>
      <c r="AB106" s="12"/>
      <c r="AC106" s="11"/>
      <c r="AD106" s="12"/>
      <c r="AE106" s="11"/>
      <c r="AF106" s="12"/>
      <c r="AG106" s="11"/>
      <c r="AH106" s="12"/>
      <c r="AI106" s="11"/>
      <c r="AJ106" s="12"/>
      <c r="AK106" s="11"/>
      <c r="AL106" s="12"/>
      <c r="AM106" s="11"/>
      <c r="AN106" s="12"/>
      <c r="AO106" s="11"/>
      <c r="AP106" s="12"/>
      <c r="AQ106" s="11"/>
      <c r="AR106" s="12"/>
      <c r="AS106" s="11"/>
      <c r="AT106" s="12"/>
      <c r="AU106" s="11"/>
      <c r="AV106" s="12"/>
      <c r="AW106" s="11"/>
      <c r="AX106" s="12"/>
      <c r="AY106" s="11"/>
      <c r="AZ106" s="12"/>
      <c r="BA106" s="11"/>
      <c r="BB106" s="12"/>
      <c r="BC106" s="11"/>
      <c r="BD106" s="12"/>
      <c r="BE106" s="11"/>
      <c r="BF106" s="12"/>
      <c r="BG106" s="11"/>
      <c r="BH106" s="12"/>
      <c r="BI106" s="11"/>
      <c r="BJ106" s="12"/>
      <c r="BK106" s="11"/>
      <c r="BL106" s="12"/>
      <c r="BM106" s="11"/>
      <c r="BN106" s="12"/>
      <c r="BO106" s="11"/>
      <c r="BP106" s="12"/>
      <c r="BQ106" s="11"/>
      <c r="BR106" s="12"/>
      <c r="BS106" s="11"/>
      <c r="BT106" s="12"/>
      <c r="BU106" s="11"/>
      <c r="BV106" s="12"/>
      <c r="BW106" s="11"/>
      <c r="BX106" s="12"/>
      <c r="BY106" s="11"/>
      <c r="BZ106" s="12"/>
      <c r="CA106" s="11"/>
      <c r="CB106" s="12"/>
      <c r="CC106" s="11"/>
      <c r="CD106" s="12"/>
      <c r="CE106" s="11"/>
      <c r="CF106" s="12"/>
      <c r="CG106" s="11"/>
      <c r="CH106" s="12"/>
      <c r="CI106" s="11"/>
      <c r="CJ106" s="12"/>
      <c r="CK106" s="11"/>
      <c r="CL106" s="12"/>
      <c r="CM106" s="11"/>
      <c r="CN106" s="12"/>
      <c r="CO106" s="11"/>
      <c r="CP106" s="12"/>
      <c r="CQ106" s="11"/>
      <c r="CR106" s="12"/>
      <c r="CS106" s="11"/>
      <c r="CT106" s="12"/>
      <c r="CU106" s="11"/>
      <c r="CV106" s="12"/>
      <c r="CW106" s="11">
        <v>12.75</v>
      </c>
      <c r="CX106" s="12">
        <v>2.14</v>
      </c>
      <c r="CY106" s="11"/>
      <c r="CZ106" s="12"/>
      <c r="DA106" s="11">
        <v>13.96</v>
      </c>
      <c r="DB106" s="12">
        <v>0.78</v>
      </c>
      <c r="DC106" s="11"/>
      <c r="DD106" s="12"/>
      <c r="DE106" s="11"/>
      <c r="DF106" s="12"/>
      <c r="DG106" s="11"/>
      <c r="DH106" s="12"/>
      <c r="DI106" s="11"/>
      <c r="DJ106" s="12"/>
      <c r="DK106" s="11"/>
      <c r="DL106" s="12"/>
      <c r="DM106" s="11"/>
      <c r="DN106" s="12"/>
      <c r="DO106" s="11"/>
      <c r="DP106" s="12"/>
      <c r="DQ106" s="11"/>
      <c r="DR106" s="12"/>
      <c r="DS106" s="11"/>
      <c r="DT106" s="12"/>
      <c r="DU106" s="11"/>
      <c r="DV106" s="12"/>
      <c r="DW106" s="11"/>
      <c r="DX106" s="12"/>
      <c r="DY106" s="11"/>
      <c r="DZ106" s="12"/>
      <c r="EA106" s="11"/>
      <c r="EB106" s="12"/>
      <c r="EC106" s="11"/>
      <c r="ED106" s="12"/>
      <c r="EE106" s="11"/>
      <c r="EF106" s="12"/>
      <c r="EG106" s="11"/>
      <c r="EH106" s="12"/>
      <c r="EI106" s="11"/>
      <c r="EJ106" s="12"/>
      <c r="EK106" s="11"/>
      <c r="EL106" s="12"/>
      <c r="EM106" s="11"/>
      <c r="EN106" s="12"/>
      <c r="EO106" s="11"/>
      <c r="EP106" s="12"/>
    </row>
    <row r="107" spans="1:146" ht="15.75" x14ac:dyDescent="0.25">
      <c r="A107" s="85"/>
      <c r="B107" s="85"/>
      <c r="C107" s="11"/>
      <c r="D107" s="12"/>
      <c r="E107" s="11"/>
      <c r="F107" s="12"/>
      <c r="G107" s="11"/>
      <c r="H107" s="12"/>
      <c r="I107" s="11"/>
      <c r="J107" s="12"/>
      <c r="K107" s="11"/>
      <c r="L107" s="12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  <c r="X107" s="12"/>
      <c r="Y107" s="11"/>
      <c r="Z107" s="12"/>
      <c r="AA107" s="11"/>
      <c r="AB107" s="12"/>
      <c r="AC107" s="11"/>
      <c r="AD107" s="12"/>
      <c r="AE107" s="11"/>
      <c r="AF107" s="12"/>
      <c r="AG107" s="11"/>
      <c r="AH107" s="12"/>
      <c r="AI107" s="11"/>
      <c r="AJ107" s="12"/>
      <c r="AK107" s="11"/>
      <c r="AL107" s="12"/>
      <c r="AM107" s="11"/>
      <c r="AN107" s="12"/>
      <c r="AO107" s="11"/>
      <c r="AP107" s="12"/>
      <c r="AQ107" s="11"/>
      <c r="AR107" s="12"/>
      <c r="AS107" s="11"/>
      <c r="AT107" s="12"/>
      <c r="AU107" s="11"/>
      <c r="AV107" s="12"/>
      <c r="AW107" s="11"/>
      <c r="AX107" s="12"/>
      <c r="AY107" s="11"/>
      <c r="AZ107" s="12"/>
      <c r="BA107" s="11"/>
      <c r="BB107" s="12"/>
      <c r="BC107" s="11"/>
      <c r="BD107" s="12"/>
      <c r="BE107" s="11"/>
      <c r="BF107" s="12"/>
      <c r="BG107" s="11"/>
      <c r="BH107" s="12"/>
      <c r="BI107" s="11"/>
      <c r="BJ107" s="12"/>
      <c r="BK107" s="11"/>
      <c r="BL107" s="12"/>
      <c r="BM107" s="11"/>
      <c r="BN107" s="12"/>
      <c r="BO107" s="11"/>
      <c r="BP107" s="12"/>
      <c r="BQ107" s="11"/>
      <c r="BR107" s="12"/>
      <c r="BS107" s="11"/>
      <c r="BT107" s="12"/>
      <c r="BU107" s="11"/>
      <c r="BV107" s="12"/>
      <c r="BW107" s="11"/>
      <c r="BX107" s="12"/>
      <c r="BY107" s="11"/>
      <c r="BZ107" s="12"/>
      <c r="CA107" s="11"/>
      <c r="CB107" s="12"/>
      <c r="CC107" s="11"/>
      <c r="CD107" s="12"/>
      <c r="CE107" s="11"/>
      <c r="CF107" s="12"/>
      <c r="CG107" s="11"/>
      <c r="CH107" s="12"/>
      <c r="CI107" s="11"/>
      <c r="CJ107" s="12"/>
      <c r="CK107" s="11"/>
      <c r="CL107" s="12"/>
      <c r="CM107" s="11"/>
      <c r="CN107" s="12"/>
      <c r="CO107" s="11"/>
      <c r="CP107" s="12"/>
      <c r="CQ107" s="11"/>
      <c r="CR107" s="12"/>
      <c r="CS107" s="11"/>
      <c r="CT107" s="12"/>
      <c r="CU107" s="11"/>
      <c r="CV107" s="12"/>
      <c r="CW107" s="11">
        <v>12.86</v>
      </c>
      <c r="CX107" s="12">
        <v>2.63</v>
      </c>
      <c r="CY107" s="11"/>
      <c r="CZ107" s="12"/>
      <c r="DA107" s="11">
        <v>14</v>
      </c>
      <c r="DB107" s="12">
        <v>0.62</v>
      </c>
      <c r="DC107" s="11"/>
      <c r="DD107" s="12"/>
      <c r="DE107" s="11"/>
      <c r="DF107" s="12"/>
      <c r="DG107" s="11"/>
      <c r="DH107" s="12"/>
      <c r="DI107" s="11"/>
      <c r="DJ107" s="12"/>
      <c r="DK107" s="11"/>
      <c r="DL107" s="12"/>
      <c r="DM107" s="11"/>
      <c r="DN107" s="12"/>
      <c r="DO107" s="11"/>
      <c r="DP107" s="12"/>
      <c r="DQ107" s="11"/>
      <c r="DR107" s="12"/>
      <c r="DS107" s="11"/>
      <c r="DT107" s="12"/>
      <c r="DU107" s="11"/>
      <c r="DV107" s="12"/>
      <c r="DW107" s="11"/>
      <c r="DX107" s="12"/>
      <c r="DY107" s="11"/>
      <c r="DZ107" s="12"/>
      <c r="EA107" s="11"/>
      <c r="EB107" s="12"/>
      <c r="EC107" s="11"/>
      <c r="ED107" s="12"/>
      <c r="EE107" s="11"/>
      <c r="EF107" s="12"/>
      <c r="EG107" s="11"/>
      <c r="EH107" s="12"/>
      <c r="EI107" s="11"/>
      <c r="EJ107" s="12"/>
      <c r="EK107" s="11"/>
      <c r="EL107" s="12"/>
      <c r="EM107" s="11"/>
      <c r="EN107" s="12"/>
      <c r="EO107" s="11"/>
      <c r="EP107" s="12"/>
    </row>
    <row r="108" spans="1:146" ht="15.75" x14ac:dyDescent="0.25">
      <c r="A108" s="85"/>
      <c r="B108" s="85"/>
      <c r="C108" s="11"/>
      <c r="D108" s="12"/>
      <c r="E108" s="11"/>
      <c r="F108" s="12"/>
      <c r="G108" s="11"/>
      <c r="H108" s="12"/>
      <c r="I108" s="11"/>
      <c r="J108" s="12"/>
      <c r="K108" s="11"/>
      <c r="L108" s="12"/>
      <c r="M108" s="11"/>
      <c r="N108" s="12"/>
      <c r="O108" s="11"/>
      <c r="P108" s="12"/>
      <c r="Q108" s="11"/>
      <c r="R108" s="12"/>
      <c r="S108" s="11"/>
      <c r="T108" s="12"/>
      <c r="U108" s="11"/>
      <c r="V108" s="12"/>
      <c r="W108" s="11"/>
      <c r="X108" s="12"/>
      <c r="Y108" s="11"/>
      <c r="Z108" s="12"/>
      <c r="AA108" s="11"/>
      <c r="AB108" s="12"/>
      <c r="AC108" s="11"/>
      <c r="AD108" s="12"/>
      <c r="AE108" s="11"/>
      <c r="AF108" s="12"/>
      <c r="AG108" s="11"/>
      <c r="AH108" s="12"/>
      <c r="AI108" s="11"/>
      <c r="AJ108" s="12"/>
      <c r="AK108" s="11"/>
      <c r="AL108" s="12"/>
      <c r="AM108" s="11"/>
      <c r="AN108" s="12"/>
      <c r="AO108" s="11"/>
      <c r="AP108" s="12"/>
      <c r="AQ108" s="11"/>
      <c r="AR108" s="12"/>
      <c r="AS108" s="11"/>
      <c r="AT108" s="12"/>
      <c r="AU108" s="11"/>
      <c r="AV108" s="12"/>
      <c r="AW108" s="11"/>
      <c r="AX108" s="12"/>
      <c r="AY108" s="11"/>
      <c r="AZ108" s="12"/>
      <c r="BA108" s="11"/>
      <c r="BB108" s="12"/>
      <c r="BC108" s="11"/>
      <c r="BD108" s="12"/>
      <c r="BE108" s="11"/>
      <c r="BF108" s="12"/>
      <c r="BG108" s="11"/>
      <c r="BH108" s="12"/>
      <c r="BI108" s="11"/>
      <c r="BJ108" s="12"/>
      <c r="BK108" s="11"/>
      <c r="BL108" s="12"/>
      <c r="BM108" s="11"/>
      <c r="BN108" s="12"/>
      <c r="BO108" s="11"/>
      <c r="BP108" s="12"/>
      <c r="BQ108" s="11"/>
      <c r="BR108" s="12"/>
      <c r="BS108" s="11"/>
      <c r="BT108" s="12"/>
      <c r="BU108" s="11"/>
      <c r="BV108" s="12"/>
      <c r="BW108" s="11"/>
      <c r="BX108" s="12"/>
      <c r="BY108" s="11"/>
      <c r="BZ108" s="12"/>
      <c r="CA108" s="11"/>
      <c r="CB108" s="12"/>
      <c r="CC108" s="11"/>
      <c r="CD108" s="12"/>
      <c r="CE108" s="11"/>
      <c r="CF108" s="12"/>
      <c r="CG108" s="11"/>
      <c r="CH108" s="12"/>
      <c r="CI108" s="11"/>
      <c r="CJ108" s="12"/>
      <c r="CK108" s="11"/>
      <c r="CL108" s="12"/>
      <c r="CM108" s="11"/>
      <c r="CN108" s="12"/>
      <c r="CO108" s="11"/>
      <c r="CP108" s="12"/>
      <c r="CQ108" s="11"/>
      <c r="CR108" s="12"/>
      <c r="CS108" s="11"/>
      <c r="CT108" s="12"/>
      <c r="CU108" s="11"/>
      <c r="CV108" s="12"/>
      <c r="CW108" s="11">
        <v>12.96</v>
      </c>
      <c r="CX108" s="12">
        <v>2.48</v>
      </c>
      <c r="CY108" s="11"/>
      <c r="CZ108" s="12"/>
      <c r="DA108" s="11">
        <v>14.02</v>
      </c>
      <c r="DB108" s="12">
        <v>0.9</v>
      </c>
      <c r="DC108" s="11"/>
      <c r="DD108" s="12"/>
      <c r="DE108" s="11"/>
      <c r="DF108" s="12"/>
      <c r="DG108" s="11"/>
      <c r="DH108" s="12"/>
      <c r="DI108" s="11"/>
      <c r="DJ108" s="12"/>
      <c r="DK108" s="11"/>
      <c r="DL108" s="12"/>
      <c r="DM108" s="11"/>
      <c r="DN108" s="12"/>
      <c r="DO108" s="11"/>
      <c r="DP108" s="12"/>
      <c r="DQ108" s="11"/>
      <c r="DR108" s="12"/>
      <c r="DS108" s="11"/>
      <c r="DT108" s="12"/>
      <c r="DU108" s="11"/>
      <c r="DV108" s="12"/>
      <c r="DW108" s="11"/>
      <c r="DX108" s="12"/>
      <c r="DY108" s="11"/>
      <c r="DZ108" s="12"/>
      <c r="EA108" s="11"/>
      <c r="EB108" s="12"/>
      <c r="EC108" s="11"/>
      <c r="ED108" s="12"/>
      <c r="EE108" s="11"/>
      <c r="EF108" s="12"/>
      <c r="EG108" s="11"/>
      <c r="EH108" s="12"/>
      <c r="EI108" s="11"/>
      <c r="EJ108" s="12"/>
      <c r="EK108" s="11"/>
      <c r="EL108" s="12"/>
      <c r="EM108" s="11"/>
      <c r="EN108" s="12"/>
      <c r="EO108" s="11"/>
      <c r="EP108" s="12"/>
    </row>
    <row r="109" spans="1:146" ht="15.75" x14ac:dyDescent="0.25">
      <c r="A109" s="85"/>
      <c r="B109" s="85"/>
      <c r="C109" s="11"/>
      <c r="D109" s="12"/>
      <c r="E109" s="11"/>
      <c r="F109" s="12"/>
      <c r="G109" s="11"/>
      <c r="H109" s="12"/>
      <c r="I109" s="11"/>
      <c r="J109" s="12"/>
      <c r="K109" s="11"/>
      <c r="L109" s="12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  <c r="X109" s="12"/>
      <c r="Y109" s="11"/>
      <c r="Z109" s="12"/>
      <c r="AA109" s="11"/>
      <c r="AB109" s="12"/>
      <c r="AC109" s="11"/>
      <c r="AD109" s="12"/>
      <c r="AE109" s="11"/>
      <c r="AF109" s="12"/>
      <c r="AG109" s="11"/>
      <c r="AH109" s="12"/>
      <c r="AI109" s="11"/>
      <c r="AJ109" s="12"/>
      <c r="AK109" s="11"/>
      <c r="AL109" s="12"/>
      <c r="AM109" s="11"/>
      <c r="AN109" s="12"/>
      <c r="AO109" s="11"/>
      <c r="AP109" s="12"/>
      <c r="AQ109" s="11"/>
      <c r="AR109" s="12"/>
      <c r="AS109" s="11"/>
      <c r="AT109" s="12"/>
      <c r="AU109" s="11"/>
      <c r="AV109" s="12"/>
      <c r="AW109" s="11"/>
      <c r="AX109" s="12"/>
      <c r="AY109" s="11"/>
      <c r="AZ109" s="12"/>
      <c r="BA109" s="11"/>
      <c r="BB109" s="12"/>
      <c r="BC109" s="11"/>
      <c r="BD109" s="12"/>
      <c r="BE109" s="11"/>
      <c r="BF109" s="12"/>
      <c r="BG109" s="11"/>
      <c r="BH109" s="12"/>
      <c r="BI109" s="11"/>
      <c r="BJ109" s="12"/>
      <c r="BK109" s="11"/>
      <c r="BL109" s="12"/>
      <c r="BM109" s="11"/>
      <c r="BN109" s="12"/>
      <c r="BO109" s="11"/>
      <c r="BP109" s="12"/>
      <c r="BQ109" s="11"/>
      <c r="BR109" s="12"/>
      <c r="BS109" s="11"/>
      <c r="BT109" s="12"/>
      <c r="BU109" s="11"/>
      <c r="BV109" s="12"/>
      <c r="BW109" s="11"/>
      <c r="BX109" s="12"/>
      <c r="BY109" s="11"/>
      <c r="BZ109" s="12"/>
      <c r="CA109" s="11"/>
      <c r="CB109" s="12"/>
      <c r="CC109" s="11"/>
      <c r="CD109" s="12"/>
      <c r="CE109" s="11"/>
      <c r="CF109" s="12"/>
      <c r="CG109" s="11"/>
      <c r="CH109" s="12"/>
      <c r="CI109" s="11"/>
      <c r="CJ109" s="12"/>
      <c r="CK109" s="11"/>
      <c r="CL109" s="12"/>
      <c r="CM109" s="11"/>
      <c r="CN109" s="12"/>
      <c r="CO109" s="11"/>
      <c r="CP109" s="12"/>
      <c r="CQ109" s="11"/>
      <c r="CR109" s="12"/>
      <c r="CS109" s="11"/>
      <c r="CT109" s="12"/>
      <c r="CU109" s="11"/>
      <c r="CV109" s="12"/>
      <c r="CW109" s="11">
        <v>13.09</v>
      </c>
      <c r="CX109" s="12">
        <v>2.33</v>
      </c>
      <c r="CY109" s="11"/>
      <c r="CZ109" s="12"/>
      <c r="DA109" s="11">
        <v>14.13</v>
      </c>
      <c r="DB109" s="12">
        <v>0.7</v>
      </c>
      <c r="DC109" s="11"/>
      <c r="DD109" s="12"/>
      <c r="DE109" s="11"/>
      <c r="DF109" s="12"/>
      <c r="DG109" s="11"/>
      <c r="DH109" s="12"/>
      <c r="DI109" s="11"/>
      <c r="DJ109" s="12"/>
      <c r="DK109" s="11"/>
      <c r="DL109" s="12"/>
      <c r="DM109" s="11"/>
      <c r="DN109" s="12"/>
      <c r="DO109" s="11"/>
      <c r="DP109" s="12"/>
      <c r="DQ109" s="11"/>
      <c r="DR109" s="12"/>
      <c r="DS109" s="11"/>
      <c r="DT109" s="12"/>
      <c r="DU109" s="11"/>
      <c r="DV109" s="12"/>
      <c r="DW109" s="11"/>
      <c r="DX109" s="12"/>
      <c r="DY109" s="11"/>
      <c r="DZ109" s="12"/>
      <c r="EA109" s="11"/>
      <c r="EB109" s="12"/>
      <c r="EC109" s="11"/>
      <c r="ED109" s="12"/>
      <c r="EE109" s="11"/>
      <c r="EF109" s="12"/>
      <c r="EG109" s="11"/>
      <c r="EH109" s="12"/>
      <c r="EI109" s="11"/>
      <c r="EJ109" s="12"/>
      <c r="EK109" s="11"/>
      <c r="EL109" s="12"/>
      <c r="EM109" s="11"/>
      <c r="EN109" s="12"/>
      <c r="EO109" s="11"/>
      <c r="EP109" s="12"/>
    </row>
    <row r="110" spans="1:146" ht="15.75" x14ac:dyDescent="0.25">
      <c r="A110" s="85"/>
      <c r="B110" s="85"/>
      <c r="C110" s="11"/>
      <c r="D110" s="12"/>
      <c r="E110" s="11"/>
      <c r="F110" s="12"/>
      <c r="G110" s="11"/>
      <c r="H110" s="12"/>
      <c r="I110" s="11"/>
      <c r="J110" s="12"/>
      <c r="K110" s="11"/>
      <c r="L110" s="12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  <c r="X110" s="12"/>
      <c r="Y110" s="11"/>
      <c r="Z110" s="12"/>
      <c r="AA110" s="11"/>
      <c r="AB110" s="12"/>
      <c r="AC110" s="11"/>
      <c r="AD110" s="12"/>
      <c r="AE110" s="11"/>
      <c r="AF110" s="12"/>
      <c r="AG110" s="11"/>
      <c r="AH110" s="12"/>
      <c r="AI110" s="11"/>
      <c r="AJ110" s="12"/>
      <c r="AK110" s="11"/>
      <c r="AL110" s="12"/>
      <c r="AM110" s="11"/>
      <c r="AN110" s="12"/>
      <c r="AO110" s="11"/>
      <c r="AP110" s="12"/>
      <c r="AQ110" s="11"/>
      <c r="AR110" s="12"/>
      <c r="AS110" s="11"/>
      <c r="AT110" s="12"/>
      <c r="AU110" s="11"/>
      <c r="AV110" s="12"/>
      <c r="AW110" s="11"/>
      <c r="AX110" s="12"/>
      <c r="AY110" s="11"/>
      <c r="AZ110" s="12"/>
      <c r="BA110" s="11"/>
      <c r="BB110" s="12"/>
      <c r="BC110" s="11"/>
      <c r="BD110" s="12"/>
      <c r="BE110" s="11"/>
      <c r="BF110" s="12"/>
      <c r="BG110" s="11"/>
      <c r="BH110" s="12"/>
      <c r="BI110" s="11"/>
      <c r="BJ110" s="12"/>
      <c r="BK110" s="11"/>
      <c r="BL110" s="12"/>
      <c r="BM110" s="11"/>
      <c r="BN110" s="12"/>
      <c r="BO110" s="11"/>
      <c r="BP110" s="12"/>
      <c r="BQ110" s="11"/>
      <c r="BR110" s="12"/>
      <c r="BS110" s="11"/>
      <c r="BT110" s="12"/>
      <c r="BU110" s="11"/>
      <c r="BV110" s="12"/>
      <c r="BW110" s="11"/>
      <c r="BX110" s="12"/>
      <c r="BY110" s="11"/>
      <c r="BZ110" s="12"/>
      <c r="CA110" s="11"/>
      <c r="CB110" s="12"/>
      <c r="CC110" s="11"/>
      <c r="CD110" s="12"/>
      <c r="CE110" s="11"/>
      <c r="CF110" s="12"/>
      <c r="CG110" s="11"/>
      <c r="CH110" s="12"/>
      <c r="CI110" s="11"/>
      <c r="CJ110" s="12"/>
      <c r="CK110" s="11"/>
      <c r="CL110" s="12"/>
      <c r="CM110" s="11"/>
      <c r="CN110" s="12"/>
      <c r="CO110" s="11"/>
      <c r="CP110" s="12"/>
      <c r="CQ110" s="11"/>
      <c r="CR110" s="12"/>
      <c r="CS110" s="11"/>
      <c r="CT110" s="12"/>
      <c r="CU110" s="11"/>
      <c r="CV110" s="12"/>
      <c r="CW110" s="11">
        <v>13.19</v>
      </c>
      <c r="CX110" s="12">
        <v>2.21</v>
      </c>
      <c r="CY110" s="11"/>
      <c r="CZ110" s="12"/>
      <c r="DA110" s="11">
        <v>14.21</v>
      </c>
      <c r="DB110" s="12">
        <v>0.63</v>
      </c>
      <c r="DC110" s="11"/>
      <c r="DD110" s="12"/>
      <c r="DE110" s="11"/>
      <c r="DF110" s="12"/>
      <c r="DG110" s="11"/>
      <c r="DH110" s="12"/>
      <c r="DI110" s="11"/>
      <c r="DJ110" s="12"/>
      <c r="DK110" s="11"/>
      <c r="DL110" s="12"/>
      <c r="DM110" s="11"/>
      <c r="DN110" s="12"/>
      <c r="DO110" s="11"/>
      <c r="DP110" s="12"/>
      <c r="DQ110" s="11"/>
      <c r="DR110" s="12"/>
      <c r="DS110" s="11"/>
      <c r="DT110" s="12"/>
      <c r="DU110" s="11"/>
      <c r="DV110" s="12"/>
      <c r="DW110" s="11"/>
      <c r="DX110" s="12"/>
      <c r="DY110" s="11"/>
      <c r="DZ110" s="12"/>
      <c r="EA110" s="11"/>
      <c r="EB110" s="12"/>
      <c r="EC110" s="11"/>
      <c r="ED110" s="12"/>
      <c r="EE110" s="11"/>
      <c r="EF110" s="12"/>
      <c r="EG110" s="11"/>
      <c r="EH110" s="12"/>
      <c r="EI110" s="11"/>
      <c r="EJ110" s="12"/>
      <c r="EK110" s="11"/>
      <c r="EL110" s="12"/>
      <c r="EM110" s="11"/>
      <c r="EN110" s="12"/>
      <c r="EO110" s="11"/>
      <c r="EP110" s="12"/>
    </row>
    <row r="111" spans="1:146" ht="15.75" x14ac:dyDescent="0.25">
      <c r="A111" s="85"/>
      <c r="B111" s="85"/>
      <c r="C111" s="11"/>
      <c r="D111" s="12"/>
      <c r="E111" s="11"/>
      <c r="F111" s="12"/>
      <c r="G111" s="11"/>
      <c r="H111" s="12"/>
      <c r="I111" s="11"/>
      <c r="J111" s="12"/>
      <c r="K111" s="11"/>
      <c r="L111" s="12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  <c r="X111" s="12"/>
      <c r="Y111" s="11"/>
      <c r="Z111" s="12"/>
      <c r="AA111" s="11"/>
      <c r="AB111" s="12"/>
      <c r="AC111" s="11"/>
      <c r="AD111" s="12"/>
      <c r="AE111" s="11"/>
      <c r="AF111" s="12"/>
      <c r="AG111" s="11"/>
      <c r="AH111" s="12"/>
      <c r="AI111" s="11"/>
      <c r="AJ111" s="12"/>
      <c r="AK111" s="11"/>
      <c r="AL111" s="12"/>
      <c r="AM111" s="11"/>
      <c r="AN111" s="12"/>
      <c r="AO111" s="11"/>
      <c r="AP111" s="12"/>
      <c r="AQ111" s="11"/>
      <c r="AR111" s="12"/>
      <c r="AS111" s="11"/>
      <c r="AT111" s="12"/>
      <c r="AU111" s="11"/>
      <c r="AV111" s="12"/>
      <c r="AW111" s="11"/>
      <c r="AX111" s="12"/>
      <c r="AY111" s="11"/>
      <c r="AZ111" s="12"/>
      <c r="BA111" s="11"/>
      <c r="BB111" s="12"/>
      <c r="BC111" s="11"/>
      <c r="BD111" s="12"/>
      <c r="BE111" s="11"/>
      <c r="BF111" s="12"/>
      <c r="BG111" s="11"/>
      <c r="BH111" s="12"/>
      <c r="BI111" s="11"/>
      <c r="BJ111" s="12"/>
      <c r="BK111" s="11"/>
      <c r="BL111" s="12"/>
      <c r="BM111" s="11"/>
      <c r="BN111" s="12"/>
      <c r="BO111" s="11"/>
      <c r="BP111" s="12"/>
      <c r="BQ111" s="11"/>
      <c r="BR111" s="12"/>
      <c r="BS111" s="11"/>
      <c r="BT111" s="12"/>
      <c r="BU111" s="11"/>
      <c r="BV111" s="12"/>
      <c r="BW111" s="11"/>
      <c r="BX111" s="12"/>
      <c r="BY111" s="11"/>
      <c r="BZ111" s="12"/>
      <c r="CA111" s="11"/>
      <c r="CB111" s="12"/>
      <c r="CC111" s="11"/>
      <c r="CD111" s="12"/>
      <c r="CE111" s="11"/>
      <c r="CF111" s="12"/>
      <c r="CG111" s="11"/>
      <c r="CH111" s="12"/>
      <c r="CI111" s="11"/>
      <c r="CJ111" s="12"/>
      <c r="CK111" s="11"/>
      <c r="CL111" s="12"/>
      <c r="CM111" s="11"/>
      <c r="CN111" s="12"/>
      <c r="CO111" s="11"/>
      <c r="CP111" s="12"/>
      <c r="CQ111" s="11"/>
      <c r="CR111" s="12"/>
      <c r="CS111" s="11"/>
      <c r="CT111" s="12"/>
      <c r="CU111" s="11"/>
      <c r="CV111" s="12"/>
      <c r="CW111" s="11">
        <v>14.02</v>
      </c>
      <c r="CX111" s="12">
        <v>0.94</v>
      </c>
      <c r="CY111" s="11"/>
      <c r="CZ111" s="12"/>
      <c r="DA111" s="11">
        <v>14.25</v>
      </c>
      <c r="DB111" s="12">
        <v>0.52</v>
      </c>
      <c r="DC111" s="11"/>
      <c r="DD111" s="12"/>
      <c r="DE111" s="11"/>
      <c r="DF111" s="12"/>
      <c r="DG111" s="11"/>
      <c r="DH111" s="12"/>
      <c r="DI111" s="11"/>
      <c r="DJ111" s="12"/>
      <c r="DK111" s="11"/>
      <c r="DL111" s="12"/>
      <c r="DM111" s="11"/>
      <c r="DN111" s="12"/>
      <c r="DO111" s="11"/>
      <c r="DP111" s="12"/>
      <c r="DQ111" s="11"/>
      <c r="DR111" s="12"/>
      <c r="DS111" s="11"/>
      <c r="DT111" s="12"/>
      <c r="DU111" s="11"/>
      <c r="DV111" s="12"/>
      <c r="DW111" s="11"/>
      <c r="DX111" s="12"/>
      <c r="DY111" s="11"/>
      <c r="DZ111" s="12"/>
      <c r="EA111" s="11"/>
      <c r="EB111" s="12"/>
      <c r="EC111" s="11"/>
      <c r="ED111" s="12"/>
      <c r="EE111" s="11"/>
      <c r="EF111" s="12"/>
      <c r="EG111" s="11"/>
      <c r="EH111" s="12"/>
      <c r="EI111" s="11"/>
      <c r="EJ111" s="12"/>
      <c r="EK111" s="11"/>
      <c r="EL111" s="12"/>
      <c r="EM111" s="11"/>
      <c r="EN111" s="12"/>
      <c r="EO111" s="11"/>
      <c r="EP111" s="12"/>
    </row>
    <row r="112" spans="1:146" ht="15.75" x14ac:dyDescent="0.25">
      <c r="A112" s="85"/>
      <c r="B112" s="85"/>
      <c r="C112" s="11"/>
      <c r="D112" s="12"/>
      <c r="E112" s="11"/>
      <c r="F112" s="12"/>
      <c r="G112" s="11"/>
      <c r="H112" s="12"/>
      <c r="I112" s="11"/>
      <c r="J112" s="12"/>
      <c r="K112" s="11"/>
      <c r="L112" s="12"/>
      <c r="M112" s="11"/>
      <c r="N112" s="12"/>
      <c r="O112" s="11"/>
      <c r="P112" s="12"/>
      <c r="Q112" s="11"/>
      <c r="R112" s="12"/>
      <c r="S112" s="11"/>
      <c r="T112" s="12"/>
      <c r="U112" s="11"/>
      <c r="V112" s="12"/>
      <c r="W112" s="11"/>
      <c r="X112" s="12"/>
      <c r="Y112" s="11"/>
      <c r="Z112" s="12"/>
      <c r="AA112" s="11"/>
      <c r="AB112" s="12"/>
      <c r="AC112" s="11"/>
      <c r="AD112" s="12"/>
      <c r="AE112" s="11"/>
      <c r="AF112" s="12"/>
      <c r="AG112" s="11"/>
      <c r="AH112" s="12"/>
      <c r="AI112" s="11"/>
      <c r="AJ112" s="12"/>
      <c r="AK112" s="11"/>
      <c r="AL112" s="12"/>
      <c r="AM112" s="11"/>
      <c r="AN112" s="12"/>
      <c r="AO112" s="11"/>
      <c r="AP112" s="12"/>
      <c r="AQ112" s="11"/>
      <c r="AR112" s="12"/>
      <c r="AS112" s="11"/>
      <c r="AT112" s="12"/>
      <c r="AU112" s="11"/>
      <c r="AV112" s="12"/>
      <c r="AW112" s="11"/>
      <c r="AX112" s="12"/>
      <c r="AY112" s="11"/>
      <c r="AZ112" s="12"/>
      <c r="BA112" s="11"/>
      <c r="BB112" s="12"/>
      <c r="BC112" s="11"/>
      <c r="BD112" s="12"/>
      <c r="BE112" s="11"/>
      <c r="BF112" s="12"/>
      <c r="BG112" s="11"/>
      <c r="BH112" s="12"/>
      <c r="BI112" s="11"/>
      <c r="BJ112" s="12"/>
      <c r="BK112" s="11"/>
      <c r="BL112" s="12"/>
      <c r="BM112" s="11"/>
      <c r="BN112" s="12"/>
      <c r="BO112" s="11"/>
      <c r="BP112" s="12"/>
      <c r="BQ112" s="11"/>
      <c r="BR112" s="12"/>
      <c r="BS112" s="11"/>
      <c r="BT112" s="12"/>
      <c r="BU112" s="11"/>
      <c r="BV112" s="12"/>
      <c r="BW112" s="11"/>
      <c r="BX112" s="12"/>
      <c r="BY112" s="11"/>
      <c r="BZ112" s="12"/>
      <c r="CA112" s="11"/>
      <c r="CB112" s="12"/>
      <c r="CC112" s="11"/>
      <c r="CD112" s="12"/>
      <c r="CE112" s="11"/>
      <c r="CF112" s="12"/>
      <c r="CG112" s="11"/>
      <c r="CH112" s="12"/>
      <c r="CI112" s="11"/>
      <c r="CJ112" s="12"/>
      <c r="CK112" s="11"/>
      <c r="CL112" s="12"/>
      <c r="CM112" s="11"/>
      <c r="CN112" s="12"/>
      <c r="CO112" s="11"/>
      <c r="CP112" s="12"/>
      <c r="CQ112" s="11"/>
      <c r="CR112" s="12"/>
      <c r="CS112" s="11"/>
      <c r="CT112" s="12"/>
      <c r="CU112" s="11"/>
      <c r="CV112" s="12"/>
      <c r="CW112" s="11">
        <v>14.16</v>
      </c>
      <c r="CX112" s="12">
        <v>1</v>
      </c>
      <c r="CY112" s="11"/>
      <c r="CZ112" s="12"/>
      <c r="DA112" s="11">
        <v>14.4</v>
      </c>
      <c r="DB112" s="12">
        <v>0.71</v>
      </c>
      <c r="DC112" s="11"/>
      <c r="DD112" s="12"/>
      <c r="DE112" s="11"/>
      <c r="DF112" s="12"/>
      <c r="DG112" s="11"/>
      <c r="DH112" s="12"/>
      <c r="DI112" s="11"/>
      <c r="DJ112" s="12"/>
      <c r="DK112" s="11"/>
      <c r="DL112" s="12"/>
      <c r="DM112" s="11"/>
      <c r="DN112" s="12"/>
      <c r="DO112" s="11"/>
      <c r="DP112" s="12"/>
      <c r="DQ112" s="11"/>
      <c r="DR112" s="12"/>
      <c r="DS112" s="11"/>
      <c r="DT112" s="12"/>
      <c r="DU112" s="11"/>
      <c r="DV112" s="12"/>
      <c r="DW112" s="11"/>
      <c r="DX112" s="12"/>
      <c r="DY112" s="11"/>
      <c r="DZ112" s="12"/>
      <c r="EA112" s="11"/>
      <c r="EB112" s="12"/>
      <c r="EC112" s="11"/>
      <c r="ED112" s="12"/>
      <c r="EE112" s="11"/>
      <c r="EF112" s="12"/>
      <c r="EG112" s="11"/>
      <c r="EH112" s="12"/>
      <c r="EI112" s="11"/>
      <c r="EJ112" s="12"/>
      <c r="EK112" s="11"/>
      <c r="EL112" s="12"/>
      <c r="EM112" s="11"/>
      <c r="EN112" s="12"/>
      <c r="EO112" s="11"/>
      <c r="EP112" s="12"/>
    </row>
    <row r="113" spans="1:146" ht="15.75" x14ac:dyDescent="0.25">
      <c r="A113" s="85"/>
      <c r="B113" s="85"/>
      <c r="C113" s="11"/>
      <c r="D113" s="12"/>
      <c r="E113" s="11"/>
      <c r="F113" s="12"/>
      <c r="G113" s="11"/>
      <c r="H113" s="12"/>
      <c r="I113" s="11"/>
      <c r="J113" s="12"/>
      <c r="K113" s="11"/>
      <c r="L113" s="12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  <c r="X113" s="12"/>
      <c r="Y113" s="11"/>
      <c r="Z113" s="12"/>
      <c r="AA113" s="11"/>
      <c r="AB113" s="12"/>
      <c r="AC113" s="11"/>
      <c r="AD113" s="12"/>
      <c r="AE113" s="11"/>
      <c r="AF113" s="12"/>
      <c r="AG113" s="11"/>
      <c r="AH113" s="12"/>
      <c r="AI113" s="11"/>
      <c r="AJ113" s="12"/>
      <c r="AK113" s="11"/>
      <c r="AL113" s="12"/>
      <c r="AM113" s="11"/>
      <c r="AN113" s="12"/>
      <c r="AO113" s="11"/>
      <c r="AP113" s="12"/>
      <c r="AQ113" s="11"/>
      <c r="AR113" s="12"/>
      <c r="AS113" s="11"/>
      <c r="AT113" s="12"/>
      <c r="AU113" s="11"/>
      <c r="AV113" s="12"/>
      <c r="AW113" s="11"/>
      <c r="AX113" s="12"/>
      <c r="AY113" s="11"/>
      <c r="AZ113" s="12"/>
      <c r="BA113" s="11"/>
      <c r="BB113" s="12"/>
      <c r="BC113" s="11"/>
      <c r="BD113" s="12"/>
      <c r="BE113" s="11"/>
      <c r="BF113" s="12"/>
      <c r="BG113" s="11"/>
      <c r="BH113" s="12"/>
      <c r="BI113" s="11"/>
      <c r="BJ113" s="12"/>
      <c r="BK113" s="11"/>
      <c r="BL113" s="12"/>
      <c r="BM113" s="11"/>
      <c r="BN113" s="12"/>
      <c r="BO113" s="11"/>
      <c r="BP113" s="12"/>
      <c r="BQ113" s="11"/>
      <c r="BR113" s="12"/>
      <c r="BS113" s="11"/>
      <c r="BT113" s="12"/>
      <c r="BU113" s="11"/>
      <c r="BV113" s="12"/>
      <c r="BW113" s="11"/>
      <c r="BX113" s="12"/>
      <c r="BY113" s="11"/>
      <c r="BZ113" s="12"/>
      <c r="CA113" s="11"/>
      <c r="CB113" s="12"/>
      <c r="CC113" s="11"/>
      <c r="CD113" s="12"/>
      <c r="CE113" s="11"/>
      <c r="CF113" s="12"/>
      <c r="CG113" s="11"/>
      <c r="CH113" s="12"/>
      <c r="CI113" s="11"/>
      <c r="CJ113" s="12"/>
      <c r="CK113" s="11"/>
      <c r="CL113" s="12"/>
      <c r="CM113" s="11"/>
      <c r="CN113" s="12"/>
      <c r="CO113" s="11"/>
      <c r="CP113" s="12"/>
      <c r="CQ113" s="11"/>
      <c r="CR113" s="12"/>
      <c r="CS113" s="11"/>
      <c r="CT113" s="12"/>
      <c r="CU113" s="11"/>
      <c r="CV113" s="12"/>
      <c r="CW113" s="11">
        <v>14.49</v>
      </c>
      <c r="CX113" s="12">
        <v>0.87</v>
      </c>
      <c r="CY113" s="11"/>
      <c r="CZ113" s="12"/>
      <c r="DA113" s="11">
        <v>14.49</v>
      </c>
      <c r="DB113" s="12">
        <v>0.55000000000000004</v>
      </c>
      <c r="DC113" s="11"/>
      <c r="DD113" s="12"/>
      <c r="DE113" s="11"/>
      <c r="DF113" s="12"/>
      <c r="DG113" s="11"/>
      <c r="DH113" s="12"/>
      <c r="DI113" s="11"/>
      <c r="DJ113" s="12"/>
      <c r="DK113" s="11"/>
      <c r="DL113" s="12"/>
      <c r="DM113" s="11"/>
      <c r="DN113" s="12"/>
      <c r="DO113" s="11"/>
      <c r="DP113" s="12"/>
      <c r="DQ113" s="11"/>
      <c r="DR113" s="12"/>
      <c r="DS113" s="11"/>
      <c r="DT113" s="12"/>
      <c r="DU113" s="11"/>
      <c r="DV113" s="12"/>
      <c r="DW113" s="11"/>
      <c r="DX113" s="12"/>
      <c r="DY113" s="11"/>
      <c r="DZ113" s="12"/>
      <c r="EA113" s="11"/>
      <c r="EB113" s="12"/>
      <c r="EC113" s="11"/>
      <c r="ED113" s="12"/>
      <c r="EE113" s="11"/>
      <c r="EF113" s="12"/>
      <c r="EG113" s="11"/>
      <c r="EH113" s="12"/>
      <c r="EI113" s="11"/>
      <c r="EJ113" s="12"/>
      <c r="EK113" s="11"/>
      <c r="EL113" s="12"/>
      <c r="EM113" s="11"/>
      <c r="EN113" s="12"/>
      <c r="EO113" s="11"/>
      <c r="EP113" s="12"/>
    </row>
    <row r="114" spans="1:146" ht="15.75" x14ac:dyDescent="0.25">
      <c r="A114" s="85"/>
      <c r="B114" s="85"/>
      <c r="C114" s="11"/>
      <c r="D114" s="12"/>
      <c r="E114" s="11"/>
      <c r="F114" s="12"/>
      <c r="G114" s="11"/>
      <c r="H114" s="12"/>
      <c r="I114" s="11"/>
      <c r="J114" s="12"/>
      <c r="K114" s="11"/>
      <c r="L114" s="12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  <c r="X114" s="12"/>
      <c r="Y114" s="11"/>
      <c r="Z114" s="12"/>
      <c r="AA114" s="11"/>
      <c r="AB114" s="12"/>
      <c r="AC114" s="11"/>
      <c r="AD114" s="12"/>
      <c r="AE114" s="11"/>
      <c r="AF114" s="12"/>
      <c r="AG114" s="11"/>
      <c r="AH114" s="12"/>
      <c r="AI114" s="11"/>
      <c r="AJ114" s="12"/>
      <c r="AK114" s="11"/>
      <c r="AL114" s="12"/>
      <c r="AM114" s="11"/>
      <c r="AN114" s="12"/>
      <c r="AO114" s="11"/>
      <c r="AP114" s="12"/>
      <c r="AQ114" s="11"/>
      <c r="AR114" s="12"/>
      <c r="AS114" s="11"/>
      <c r="AT114" s="12"/>
      <c r="AU114" s="11"/>
      <c r="AV114" s="12"/>
      <c r="AW114" s="11"/>
      <c r="AX114" s="12"/>
      <c r="AY114" s="11"/>
      <c r="AZ114" s="12"/>
      <c r="BA114" s="11"/>
      <c r="BB114" s="12"/>
      <c r="BC114" s="11"/>
      <c r="BD114" s="12"/>
      <c r="BE114" s="11"/>
      <c r="BF114" s="12"/>
      <c r="BG114" s="11"/>
      <c r="BH114" s="12"/>
      <c r="BI114" s="11"/>
      <c r="BJ114" s="12"/>
      <c r="BK114" s="11"/>
      <c r="BL114" s="12"/>
      <c r="BM114" s="11"/>
      <c r="BN114" s="12"/>
      <c r="BO114" s="11"/>
      <c r="BP114" s="12"/>
      <c r="BQ114" s="11"/>
      <c r="BR114" s="12"/>
      <c r="BS114" s="11"/>
      <c r="BT114" s="12"/>
      <c r="BU114" s="11"/>
      <c r="BV114" s="12"/>
      <c r="BW114" s="11"/>
      <c r="BX114" s="12"/>
      <c r="BY114" s="11"/>
      <c r="BZ114" s="12"/>
      <c r="CA114" s="11"/>
      <c r="CB114" s="12"/>
      <c r="CC114" s="11"/>
      <c r="CD114" s="12"/>
      <c r="CE114" s="11"/>
      <c r="CF114" s="12"/>
      <c r="CG114" s="11"/>
      <c r="CH114" s="12"/>
      <c r="CI114" s="11"/>
      <c r="CJ114" s="12"/>
      <c r="CK114" s="11"/>
      <c r="CL114" s="12"/>
      <c r="CM114" s="11"/>
      <c r="CN114" s="12"/>
      <c r="CO114" s="11"/>
      <c r="CP114" s="12"/>
      <c r="CQ114" s="11"/>
      <c r="CR114" s="12"/>
      <c r="CS114" s="11"/>
      <c r="CT114" s="12"/>
      <c r="CU114" s="11"/>
      <c r="CV114" s="12"/>
      <c r="CW114" s="11">
        <v>14.62</v>
      </c>
      <c r="CX114" s="12">
        <v>0.47</v>
      </c>
      <c r="CY114" s="11"/>
      <c r="CZ114" s="12"/>
      <c r="DA114" s="11">
        <v>14.53</v>
      </c>
      <c r="DB114" s="12">
        <v>0.53</v>
      </c>
      <c r="DC114" s="11"/>
      <c r="DD114" s="12"/>
      <c r="DE114" s="11"/>
      <c r="DF114" s="12"/>
      <c r="DG114" s="11"/>
      <c r="DH114" s="12"/>
      <c r="DI114" s="11"/>
      <c r="DJ114" s="12"/>
      <c r="DK114" s="11"/>
      <c r="DL114" s="12"/>
      <c r="DM114" s="11"/>
      <c r="DN114" s="12"/>
      <c r="DO114" s="11"/>
      <c r="DP114" s="12"/>
      <c r="DQ114" s="11"/>
      <c r="DR114" s="12"/>
      <c r="DS114" s="11"/>
      <c r="DT114" s="12"/>
      <c r="DU114" s="11"/>
      <c r="DV114" s="12"/>
      <c r="DW114" s="11"/>
      <c r="DX114" s="12"/>
      <c r="DY114" s="11"/>
      <c r="DZ114" s="12"/>
      <c r="EA114" s="11"/>
      <c r="EB114" s="12"/>
      <c r="EC114" s="11"/>
      <c r="ED114" s="12"/>
      <c r="EE114" s="11"/>
      <c r="EF114" s="12"/>
      <c r="EG114" s="11"/>
      <c r="EH114" s="12"/>
      <c r="EI114" s="11"/>
      <c r="EJ114" s="12"/>
      <c r="EK114" s="11"/>
      <c r="EL114" s="12"/>
      <c r="EM114" s="11"/>
      <c r="EN114" s="12"/>
      <c r="EO114" s="11"/>
      <c r="EP114" s="12"/>
    </row>
    <row r="115" spans="1:146" ht="15.75" x14ac:dyDescent="0.25">
      <c r="A115" s="85"/>
      <c r="B115" s="85"/>
      <c r="C115" s="11"/>
      <c r="D115" s="12"/>
      <c r="E115" s="11"/>
      <c r="F115" s="12"/>
      <c r="G115" s="11"/>
      <c r="H115" s="12"/>
      <c r="I115" s="11"/>
      <c r="J115" s="12"/>
      <c r="K115" s="11"/>
      <c r="L115" s="12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  <c r="X115" s="12"/>
      <c r="Y115" s="11"/>
      <c r="Z115" s="12"/>
      <c r="AA115" s="11"/>
      <c r="AB115" s="12"/>
      <c r="AC115" s="11"/>
      <c r="AD115" s="12"/>
      <c r="AE115" s="11"/>
      <c r="AF115" s="12"/>
      <c r="AG115" s="11"/>
      <c r="AH115" s="12"/>
      <c r="AI115" s="11"/>
      <c r="AJ115" s="12"/>
      <c r="AK115" s="11"/>
      <c r="AL115" s="12"/>
      <c r="AM115" s="11"/>
      <c r="AN115" s="12"/>
      <c r="AO115" s="11"/>
      <c r="AP115" s="12"/>
      <c r="AQ115" s="11"/>
      <c r="AR115" s="12"/>
      <c r="AS115" s="11"/>
      <c r="AT115" s="12"/>
      <c r="AU115" s="11"/>
      <c r="AV115" s="12"/>
      <c r="AW115" s="11"/>
      <c r="AX115" s="12"/>
      <c r="AY115" s="11"/>
      <c r="AZ115" s="12"/>
      <c r="BA115" s="11"/>
      <c r="BB115" s="12"/>
      <c r="BC115" s="11"/>
      <c r="BD115" s="12"/>
      <c r="BE115" s="11"/>
      <c r="BF115" s="12"/>
      <c r="BG115" s="11"/>
      <c r="BH115" s="12"/>
      <c r="BI115" s="11"/>
      <c r="BJ115" s="12"/>
      <c r="BK115" s="11"/>
      <c r="BL115" s="12"/>
      <c r="BM115" s="11"/>
      <c r="BN115" s="12"/>
      <c r="BO115" s="11"/>
      <c r="BP115" s="12"/>
      <c r="BQ115" s="11"/>
      <c r="BR115" s="12"/>
      <c r="BS115" s="11"/>
      <c r="BT115" s="12"/>
      <c r="BU115" s="11"/>
      <c r="BV115" s="12"/>
      <c r="BW115" s="11"/>
      <c r="BX115" s="12"/>
      <c r="BY115" s="11"/>
      <c r="BZ115" s="12"/>
      <c r="CA115" s="11"/>
      <c r="CB115" s="12"/>
      <c r="CC115" s="11"/>
      <c r="CD115" s="12"/>
      <c r="CE115" s="11"/>
      <c r="CF115" s="12"/>
      <c r="CG115" s="11"/>
      <c r="CH115" s="12"/>
      <c r="CI115" s="11"/>
      <c r="CJ115" s="12"/>
      <c r="CK115" s="11"/>
      <c r="CL115" s="12"/>
      <c r="CM115" s="11"/>
      <c r="CN115" s="12"/>
      <c r="CO115" s="11"/>
      <c r="CP115" s="12"/>
      <c r="CQ115" s="11"/>
      <c r="CR115" s="12"/>
      <c r="CS115" s="11"/>
      <c r="CT115" s="12"/>
      <c r="CU115" s="11"/>
      <c r="CV115" s="12"/>
      <c r="CW115" s="11">
        <v>14.63</v>
      </c>
      <c r="CX115" s="12">
        <v>0.98</v>
      </c>
      <c r="CY115" s="11"/>
      <c r="CZ115" s="12"/>
      <c r="DA115" s="11">
        <v>14.56</v>
      </c>
      <c r="DB115" s="12">
        <v>0.42</v>
      </c>
      <c r="DC115" s="11"/>
      <c r="DD115" s="12"/>
      <c r="DE115" s="11"/>
      <c r="DF115" s="12"/>
      <c r="DG115" s="11"/>
      <c r="DH115" s="12"/>
      <c r="DI115" s="11"/>
      <c r="DJ115" s="12"/>
      <c r="DK115" s="11"/>
      <c r="DL115" s="12"/>
      <c r="DM115" s="11"/>
      <c r="DN115" s="12"/>
      <c r="DO115" s="11"/>
      <c r="DP115" s="12"/>
      <c r="DQ115" s="11"/>
      <c r="DR115" s="12"/>
      <c r="DS115" s="11"/>
      <c r="DT115" s="12"/>
      <c r="DU115" s="11"/>
      <c r="DV115" s="12"/>
      <c r="DW115" s="11"/>
      <c r="DX115" s="12"/>
      <c r="DY115" s="11"/>
      <c r="DZ115" s="12"/>
      <c r="EA115" s="11"/>
      <c r="EB115" s="12"/>
      <c r="EC115" s="11"/>
      <c r="ED115" s="12"/>
      <c r="EE115" s="11"/>
      <c r="EF115" s="12"/>
      <c r="EG115" s="11"/>
      <c r="EH115" s="12"/>
      <c r="EI115" s="11"/>
      <c r="EJ115" s="12"/>
      <c r="EK115" s="11"/>
      <c r="EL115" s="12"/>
      <c r="EM115" s="11"/>
      <c r="EN115" s="12"/>
      <c r="EO115" s="11"/>
      <c r="EP115" s="12"/>
    </row>
    <row r="116" spans="1:146" ht="15.75" x14ac:dyDescent="0.25">
      <c r="A116" s="85"/>
      <c r="B116" s="85"/>
      <c r="C116" s="11"/>
      <c r="D116" s="12"/>
      <c r="E116" s="11"/>
      <c r="F116" s="12"/>
      <c r="G116" s="11"/>
      <c r="H116" s="12"/>
      <c r="I116" s="11"/>
      <c r="J116" s="12"/>
      <c r="K116" s="11"/>
      <c r="L116" s="12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  <c r="X116" s="12"/>
      <c r="Y116" s="11"/>
      <c r="Z116" s="12"/>
      <c r="AA116" s="11"/>
      <c r="AB116" s="12"/>
      <c r="AC116" s="11"/>
      <c r="AD116" s="12"/>
      <c r="AE116" s="11"/>
      <c r="AF116" s="12"/>
      <c r="AG116" s="11"/>
      <c r="AH116" s="12"/>
      <c r="AI116" s="11"/>
      <c r="AJ116" s="12"/>
      <c r="AK116" s="11"/>
      <c r="AL116" s="12"/>
      <c r="AM116" s="11"/>
      <c r="AN116" s="12"/>
      <c r="AO116" s="11"/>
      <c r="AP116" s="12"/>
      <c r="AQ116" s="11"/>
      <c r="AR116" s="12"/>
      <c r="AS116" s="11"/>
      <c r="AT116" s="12"/>
      <c r="AU116" s="11"/>
      <c r="AV116" s="12"/>
      <c r="AW116" s="11"/>
      <c r="AX116" s="12"/>
      <c r="AY116" s="11"/>
      <c r="AZ116" s="12"/>
      <c r="BA116" s="11"/>
      <c r="BB116" s="12"/>
      <c r="BC116" s="11"/>
      <c r="BD116" s="12"/>
      <c r="BE116" s="11"/>
      <c r="BF116" s="12"/>
      <c r="BG116" s="11"/>
      <c r="BH116" s="12"/>
      <c r="BI116" s="11"/>
      <c r="BJ116" s="12"/>
      <c r="BK116" s="11"/>
      <c r="BL116" s="12"/>
      <c r="BM116" s="11"/>
      <c r="BN116" s="12"/>
      <c r="BO116" s="11"/>
      <c r="BP116" s="12"/>
      <c r="BQ116" s="11"/>
      <c r="BR116" s="12"/>
      <c r="BS116" s="11"/>
      <c r="BT116" s="12"/>
      <c r="BU116" s="11"/>
      <c r="BV116" s="12"/>
      <c r="BW116" s="11"/>
      <c r="BX116" s="12"/>
      <c r="BY116" s="11"/>
      <c r="BZ116" s="12"/>
      <c r="CA116" s="11"/>
      <c r="CB116" s="12"/>
      <c r="CC116" s="11"/>
      <c r="CD116" s="12"/>
      <c r="CE116" s="11"/>
      <c r="CF116" s="12"/>
      <c r="CG116" s="11"/>
      <c r="CH116" s="12"/>
      <c r="CI116" s="11"/>
      <c r="CJ116" s="12"/>
      <c r="CK116" s="11"/>
      <c r="CL116" s="12"/>
      <c r="CM116" s="11"/>
      <c r="CN116" s="12"/>
      <c r="CO116" s="11"/>
      <c r="CP116" s="12"/>
      <c r="CQ116" s="11"/>
      <c r="CR116" s="12"/>
      <c r="CS116" s="11"/>
      <c r="CT116" s="12"/>
      <c r="CU116" s="11"/>
      <c r="CV116" s="12"/>
      <c r="CW116" s="11">
        <v>14.69</v>
      </c>
      <c r="CX116" s="12">
        <v>1.04</v>
      </c>
      <c r="CY116" s="11"/>
      <c r="CZ116" s="12"/>
      <c r="DA116" s="11">
        <v>14.68</v>
      </c>
      <c r="DB116" s="12">
        <v>0.56000000000000005</v>
      </c>
      <c r="DC116" s="11"/>
      <c r="DD116" s="12"/>
      <c r="DE116" s="11"/>
      <c r="DF116" s="12"/>
      <c r="DG116" s="11"/>
      <c r="DH116" s="12"/>
      <c r="DI116" s="11"/>
      <c r="DJ116" s="12"/>
      <c r="DK116" s="11"/>
      <c r="DL116" s="12"/>
      <c r="DM116" s="11"/>
      <c r="DN116" s="12"/>
      <c r="DO116" s="11"/>
      <c r="DP116" s="12"/>
      <c r="DQ116" s="11"/>
      <c r="DR116" s="12"/>
      <c r="DS116" s="11"/>
      <c r="DT116" s="12"/>
      <c r="DU116" s="11"/>
      <c r="DV116" s="12"/>
      <c r="DW116" s="11"/>
      <c r="DX116" s="12"/>
      <c r="DY116" s="11"/>
      <c r="DZ116" s="12"/>
      <c r="EA116" s="11"/>
      <c r="EB116" s="12"/>
      <c r="EC116" s="11"/>
      <c r="ED116" s="12"/>
      <c r="EE116" s="11"/>
      <c r="EF116" s="12"/>
      <c r="EG116" s="11"/>
      <c r="EH116" s="12"/>
      <c r="EI116" s="11"/>
      <c r="EJ116" s="12"/>
      <c r="EK116" s="11"/>
      <c r="EL116" s="12"/>
      <c r="EM116" s="11"/>
      <c r="EN116" s="12"/>
      <c r="EO116" s="11"/>
      <c r="EP116" s="12"/>
    </row>
    <row r="117" spans="1:146" ht="15.75" x14ac:dyDescent="0.25">
      <c r="A117" s="85"/>
      <c r="B117" s="85"/>
      <c r="C117" s="11"/>
      <c r="D117" s="12"/>
      <c r="E117" s="11"/>
      <c r="F117" s="12"/>
      <c r="G117" s="11"/>
      <c r="H117" s="12"/>
      <c r="I117" s="11"/>
      <c r="J117" s="12"/>
      <c r="K117" s="11"/>
      <c r="L117" s="12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  <c r="X117" s="12"/>
      <c r="Y117" s="11"/>
      <c r="Z117" s="12"/>
      <c r="AA117" s="11"/>
      <c r="AB117" s="12"/>
      <c r="AC117" s="11"/>
      <c r="AD117" s="12"/>
      <c r="AE117" s="11"/>
      <c r="AF117" s="12"/>
      <c r="AG117" s="11"/>
      <c r="AH117" s="12"/>
      <c r="AI117" s="11"/>
      <c r="AJ117" s="12"/>
      <c r="AK117" s="11"/>
      <c r="AL117" s="12"/>
      <c r="AM117" s="11"/>
      <c r="AN117" s="12"/>
      <c r="AO117" s="11"/>
      <c r="AP117" s="12"/>
      <c r="AQ117" s="11"/>
      <c r="AR117" s="12"/>
      <c r="AS117" s="11"/>
      <c r="AT117" s="12"/>
      <c r="AU117" s="11"/>
      <c r="AV117" s="12"/>
      <c r="AW117" s="11"/>
      <c r="AX117" s="12"/>
      <c r="AY117" s="11"/>
      <c r="AZ117" s="12"/>
      <c r="BA117" s="11"/>
      <c r="BB117" s="12"/>
      <c r="BC117" s="11"/>
      <c r="BD117" s="12"/>
      <c r="BE117" s="11"/>
      <c r="BF117" s="12"/>
      <c r="BG117" s="11"/>
      <c r="BH117" s="12"/>
      <c r="BI117" s="11"/>
      <c r="BJ117" s="12"/>
      <c r="BK117" s="11"/>
      <c r="BL117" s="12"/>
      <c r="BM117" s="11"/>
      <c r="BN117" s="12"/>
      <c r="BO117" s="11"/>
      <c r="BP117" s="12"/>
      <c r="BQ117" s="11"/>
      <c r="BR117" s="12"/>
      <c r="BS117" s="11"/>
      <c r="BT117" s="12"/>
      <c r="BU117" s="11"/>
      <c r="BV117" s="12"/>
      <c r="BW117" s="11"/>
      <c r="BX117" s="12"/>
      <c r="BY117" s="11"/>
      <c r="BZ117" s="12"/>
      <c r="CA117" s="11"/>
      <c r="CB117" s="12"/>
      <c r="CC117" s="11"/>
      <c r="CD117" s="12"/>
      <c r="CE117" s="11"/>
      <c r="CF117" s="12"/>
      <c r="CG117" s="11"/>
      <c r="CH117" s="12"/>
      <c r="CI117" s="11"/>
      <c r="CJ117" s="12"/>
      <c r="CK117" s="11"/>
      <c r="CL117" s="12"/>
      <c r="CM117" s="11"/>
      <c r="CN117" s="12"/>
      <c r="CO117" s="11"/>
      <c r="CP117" s="12"/>
      <c r="CQ117" s="11"/>
      <c r="CR117" s="12"/>
      <c r="CS117" s="11"/>
      <c r="CT117" s="12"/>
      <c r="CU117" s="11"/>
      <c r="CV117" s="12"/>
      <c r="CW117" s="11">
        <v>14.91</v>
      </c>
      <c r="CX117" s="12">
        <v>0.9</v>
      </c>
      <c r="CY117" s="11"/>
      <c r="CZ117" s="12"/>
      <c r="DA117" s="11">
        <v>14.75</v>
      </c>
      <c r="DB117" s="12">
        <v>0.44</v>
      </c>
      <c r="DC117" s="11"/>
      <c r="DD117" s="12"/>
      <c r="DE117" s="11"/>
      <c r="DF117" s="12"/>
      <c r="DG117" s="11"/>
      <c r="DH117" s="12"/>
      <c r="DI117" s="11"/>
      <c r="DJ117" s="12"/>
      <c r="DK117" s="11"/>
      <c r="DL117" s="12"/>
      <c r="DM117" s="11"/>
      <c r="DN117" s="12"/>
      <c r="DO117" s="11"/>
      <c r="DP117" s="12"/>
      <c r="DQ117" s="11"/>
      <c r="DR117" s="12"/>
      <c r="DS117" s="11"/>
      <c r="DT117" s="12"/>
      <c r="DU117" s="11"/>
      <c r="DV117" s="12"/>
      <c r="DW117" s="11"/>
      <c r="DX117" s="12"/>
      <c r="DY117" s="11"/>
      <c r="DZ117" s="12"/>
      <c r="EA117" s="11"/>
      <c r="EB117" s="12"/>
      <c r="EC117" s="11"/>
      <c r="ED117" s="12"/>
      <c r="EE117" s="11"/>
      <c r="EF117" s="12"/>
      <c r="EG117" s="11"/>
      <c r="EH117" s="12"/>
      <c r="EI117" s="11"/>
      <c r="EJ117" s="12"/>
      <c r="EK117" s="11"/>
      <c r="EL117" s="12"/>
      <c r="EM117" s="11"/>
      <c r="EN117" s="12"/>
      <c r="EO117" s="11"/>
      <c r="EP117" s="12"/>
    </row>
    <row r="118" spans="1:146" ht="15.75" x14ac:dyDescent="0.25">
      <c r="A118" s="85"/>
      <c r="B118" s="85"/>
      <c r="C118" s="11"/>
      <c r="D118" s="12"/>
      <c r="E118" s="11"/>
      <c r="F118" s="12"/>
      <c r="G118" s="11"/>
      <c r="H118" s="12"/>
      <c r="I118" s="11"/>
      <c r="J118" s="12"/>
      <c r="K118" s="11"/>
      <c r="L118" s="12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  <c r="X118" s="12"/>
      <c r="Y118" s="11"/>
      <c r="Z118" s="12"/>
      <c r="AA118" s="11"/>
      <c r="AB118" s="12"/>
      <c r="AC118" s="11"/>
      <c r="AD118" s="12"/>
      <c r="AE118" s="11"/>
      <c r="AF118" s="12"/>
      <c r="AG118" s="11"/>
      <c r="AH118" s="12"/>
      <c r="AI118" s="11"/>
      <c r="AJ118" s="12"/>
      <c r="AK118" s="11"/>
      <c r="AL118" s="12"/>
      <c r="AM118" s="11"/>
      <c r="AN118" s="12"/>
      <c r="AO118" s="11"/>
      <c r="AP118" s="12"/>
      <c r="AQ118" s="11"/>
      <c r="AR118" s="12"/>
      <c r="AS118" s="11"/>
      <c r="AT118" s="12"/>
      <c r="AU118" s="11"/>
      <c r="AV118" s="12"/>
      <c r="AW118" s="11"/>
      <c r="AX118" s="12"/>
      <c r="AY118" s="11"/>
      <c r="AZ118" s="12"/>
      <c r="BA118" s="11"/>
      <c r="BB118" s="12"/>
      <c r="BC118" s="11"/>
      <c r="BD118" s="12"/>
      <c r="BE118" s="11"/>
      <c r="BF118" s="12"/>
      <c r="BG118" s="11"/>
      <c r="BH118" s="12"/>
      <c r="BI118" s="11"/>
      <c r="BJ118" s="12"/>
      <c r="BK118" s="11"/>
      <c r="BL118" s="12"/>
      <c r="BM118" s="11"/>
      <c r="BN118" s="12"/>
      <c r="BO118" s="11"/>
      <c r="BP118" s="12"/>
      <c r="BQ118" s="11"/>
      <c r="BR118" s="12"/>
      <c r="BS118" s="11"/>
      <c r="BT118" s="12"/>
      <c r="BU118" s="11"/>
      <c r="BV118" s="12"/>
      <c r="BW118" s="11"/>
      <c r="BX118" s="12"/>
      <c r="BY118" s="11"/>
      <c r="BZ118" s="12"/>
      <c r="CA118" s="11"/>
      <c r="CB118" s="12"/>
      <c r="CC118" s="11"/>
      <c r="CD118" s="12"/>
      <c r="CE118" s="11"/>
      <c r="CF118" s="12"/>
      <c r="CG118" s="11"/>
      <c r="CH118" s="12"/>
      <c r="CI118" s="11"/>
      <c r="CJ118" s="12"/>
      <c r="CK118" s="11"/>
      <c r="CL118" s="12"/>
      <c r="CM118" s="11"/>
      <c r="CN118" s="12"/>
      <c r="CO118" s="11"/>
      <c r="CP118" s="12"/>
      <c r="CQ118" s="11"/>
      <c r="CR118" s="12"/>
      <c r="CS118" s="11"/>
      <c r="CT118" s="12"/>
      <c r="CU118" s="11"/>
      <c r="CV118" s="12"/>
      <c r="CW118" s="11">
        <v>14.96</v>
      </c>
      <c r="CX118" s="12">
        <v>0.47</v>
      </c>
      <c r="CY118" s="11"/>
      <c r="CZ118" s="12"/>
      <c r="DA118" s="11">
        <v>14.78</v>
      </c>
      <c r="DB118" s="12">
        <v>0.42</v>
      </c>
      <c r="DC118" s="11"/>
      <c r="DD118" s="12"/>
      <c r="DE118" s="11"/>
      <c r="DF118" s="12"/>
      <c r="DG118" s="11"/>
      <c r="DH118" s="12"/>
      <c r="DI118" s="11"/>
      <c r="DJ118" s="12"/>
      <c r="DK118" s="11"/>
      <c r="DL118" s="12"/>
      <c r="DM118" s="11"/>
      <c r="DN118" s="12"/>
      <c r="DO118" s="11"/>
      <c r="DP118" s="12"/>
      <c r="DQ118" s="11"/>
      <c r="DR118" s="12"/>
      <c r="DS118" s="11"/>
      <c r="DT118" s="12"/>
      <c r="DU118" s="11"/>
      <c r="DV118" s="12"/>
      <c r="DW118" s="11"/>
      <c r="DX118" s="12"/>
      <c r="DY118" s="11"/>
      <c r="DZ118" s="12"/>
      <c r="EA118" s="11"/>
      <c r="EB118" s="12"/>
      <c r="EC118" s="11"/>
      <c r="ED118" s="12"/>
      <c r="EE118" s="11"/>
      <c r="EF118" s="12"/>
      <c r="EG118" s="11"/>
      <c r="EH118" s="12"/>
      <c r="EI118" s="11"/>
      <c r="EJ118" s="12"/>
      <c r="EK118" s="11"/>
      <c r="EL118" s="12"/>
      <c r="EM118" s="11"/>
      <c r="EN118" s="12"/>
      <c r="EO118" s="11"/>
      <c r="EP118" s="12"/>
    </row>
    <row r="119" spans="1:146" ht="15.75" x14ac:dyDescent="0.25">
      <c r="A119" s="85"/>
      <c r="B119" s="85"/>
      <c r="C119" s="11"/>
      <c r="D119" s="12"/>
      <c r="E119" s="11"/>
      <c r="F119" s="12"/>
      <c r="G119" s="11"/>
      <c r="H119" s="12"/>
      <c r="I119" s="11"/>
      <c r="J119" s="12"/>
      <c r="K119" s="11"/>
      <c r="L119" s="12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  <c r="X119" s="12"/>
      <c r="Y119" s="11"/>
      <c r="Z119" s="12"/>
      <c r="AA119" s="11"/>
      <c r="AB119" s="12"/>
      <c r="AC119" s="11"/>
      <c r="AD119" s="12"/>
      <c r="AE119" s="11"/>
      <c r="AF119" s="12"/>
      <c r="AG119" s="11"/>
      <c r="AH119" s="12"/>
      <c r="AI119" s="11"/>
      <c r="AJ119" s="12"/>
      <c r="AK119" s="11"/>
      <c r="AL119" s="12"/>
      <c r="AM119" s="11"/>
      <c r="AN119" s="12"/>
      <c r="AO119" s="11"/>
      <c r="AP119" s="12"/>
      <c r="AQ119" s="11"/>
      <c r="AR119" s="12"/>
      <c r="AS119" s="11"/>
      <c r="AT119" s="12"/>
      <c r="AU119" s="11"/>
      <c r="AV119" s="12"/>
      <c r="AW119" s="11"/>
      <c r="AX119" s="12"/>
      <c r="AY119" s="11"/>
      <c r="AZ119" s="12"/>
      <c r="BA119" s="11"/>
      <c r="BB119" s="12"/>
      <c r="BC119" s="11"/>
      <c r="BD119" s="12"/>
      <c r="BE119" s="11"/>
      <c r="BF119" s="12"/>
      <c r="BG119" s="11"/>
      <c r="BH119" s="12"/>
      <c r="BI119" s="11"/>
      <c r="BJ119" s="12"/>
      <c r="BK119" s="11"/>
      <c r="BL119" s="12"/>
      <c r="BM119" s="11"/>
      <c r="BN119" s="12"/>
      <c r="BO119" s="11"/>
      <c r="BP119" s="12"/>
      <c r="BQ119" s="11"/>
      <c r="BR119" s="12"/>
      <c r="BS119" s="11"/>
      <c r="BT119" s="12"/>
      <c r="BU119" s="11"/>
      <c r="BV119" s="12"/>
      <c r="BW119" s="11"/>
      <c r="BX119" s="12"/>
      <c r="BY119" s="11"/>
      <c r="BZ119" s="12"/>
      <c r="CA119" s="11"/>
      <c r="CB119" s="12"/>
      <c r="CC119" s="11"/>
      <c r="CD119" s="12"/>
      <c r="CE119" s="11"/>
      <c r="CF119" s="12"/>
      <c r="CG119" s="11"/>
      <c r="CH119" s="12"/>
      <c r="CI119" s="11"/>
      <c r="CJ119" s="12"/>
      <c r="CK119" s="11"/>
      <c r="CL119" s="12"/>
      <c r="CM119" s="11"/>
      <c r="CN119" s="12"/>
      <c r="CO119" s="11"/>
      <c r="CP119" s="12"/>
      <c r="CQ119" s="11"/>
      <c r="CR119" s="12"/>
      <c r="CS119" s="11"/>
      <c r="CT119" s="12"/>
      <c r="CU119" s="11"/>
      <c r="CV119" s="12"/>
      <c r="CW119" s="11">
        <v>15</v>
      </c>
      <c r="CX119" s="12">
        <v>0.5</v>
      </c>
      <c r="CY119" s="11"/>
      <c r="CZ119" s="12"/>
      <c r="DA119" s="11">
        <v>14.81</v>
      </c>
      <c r="DB119" s="12">
        <v>0.28999999999999998</v>
      </c>
      <c r="DC119" s="11"/>
      <c r="DD119" s="12"/>
      <c r="DE119" s="11"/>
      <c r="DF119" s="12"/>
      <c r="DG119" s="11"/>
      <c r="DH119" s="12"/>
      <c r="DI119" s="11"/>
      <c r="DJ119" s="12"/>
      <c r="DK119" s="11"/>
      <c r="DL119" s="12"/>
      <c r="DM119" s="11"/>
      <c r="DN119" s="12"/>
      <c r="DO119" s="11"/>
      <c r="DP119" s="12"/>
      <c r="DQ119" s="11"/>
      <c r="DR119" s="12"/>
      <c r="DS119" s="11"/>
      <c r="DT119" s="12"/>
      <c r="DU119" s="11"/>
      <c r="DV119" s="12"/>
      <c r="DW119" s="11"/>
      <c r="DX119" s="12"/>
      <c r="DY119" s="11"/>
      <c r="DZ119" s="12"/>
      <c r="EA119" s="11"/>
      <c r="EB119" s="12"/>
      <c r="EC119" s="11"/>
      <c r="ED119" s="12"/>
      <c r="EE119" s="11"/>
      <c r="EF119" s="12"/>
      <c r="EG119" s="11"/>
      <c r="EH119" s="12"/>
      <c r="EI119" s="11"/>
      <c r="EJ119" s="12"/>
      <c r="EK119" s="11"/>
      <c r="EL119" s="12"/>
      <c r="EM119" s="11"/>
      <c r="EN119" s="12"/>
      <c r="EO119" s="11"/>
      <c r="EP119" s="12"/>
    </row>
    <row r="120" spans="1:146" ht="15.75" x14ac:dyDescent="0.25">
      <c r="A120" s="85"/>
      <c r="B120" s="85"/>
      <c r="C120" s="11"/>
      <c r="D120" s="12"/>
      <c r="E120" s="11"/>
      <c r="F120" s="12"/>
      <c r="G120" s="11"/>
      <c r="H120" s="12"/>
      <c r="I120" s="11"/>
      <c r="J120" s="12"/>
      <c r="K120" s="11"/>
      <c r="L120" s="12"/>
      <c r="M120" s="11"/>
      <c r="N120" s="12"/>
      <c r="O120" s="11"/>
      <c r="P120" s="12"/>
      <c r="Q120" s="11"/>
      <c r="R120" s="12"/>
      <c r="S120" s="11"/>
      <c r="T120" s="12"/>
      <c r="U120" s="11"/>
      <c r="V120" s="12"/>
      <c r="W120" s="11"/>
      <c r="X120" s="12"/>
      <c r="Y120" s="11"/>
      <c r="Z120" s="12"/>
      <c r="AA120" s="11"/>
      <c r="AB120" s="12"/>
      <c r="AC120" s="11"/>
      <c r="AD120" s="12"/>
      <c r="AE120" s="11"/>
      <c r="AF120" s="12"/>
      <c r="AG120" s="11"/>
      <c r="AH120" s="12"/>
      <c r="AI120" s="11"/>
      <c r="AJ120" s="12"/>
      <c r="AK120" s="11"/>
      <c r="AL120" s="12"/>
      <c r="AM120" s="11"/>
      <c r="AN120" s="12"/>
      <c r="AO120" s="11"/>
      <c r="AP120" s="12"/>
      <c r="AQ120" s="11"/>
      <c r="AR120" s="12"/>
      <c r="AS120" s="11"/>
      <c r="AT120" s="12"/>
      <c r="AU120" s="11"/>
      <c r="AV120" s="12"/>
      <c r="AW120" s="11"/>
      <c r="AX120" s="12"/>
      <c r="AY120" s="11"/>
      <c r="AZ120" s="12"/>
      <c r="BA120" s="11"/>
      <c r="BB120" s="12"/>
      <c r="BC120" s="11"/>
      <c r="BD120" s="12"/>
      <c r="BE120" s="11"/>
      <c r="BF120" s="12"/>
      <c r="BG120" s="11"/>
      <c r="BH120" s="12"/>
      <c r="BI120" s="11"/>
      <c r="BJ120" s="12"/>
      <c r="BK120" s="11"/>
      <c r="BL120" s="12"/>
      <c r="BM120" s="11"/>
      <c r="BN120" s="12"/>
      <c r="BO120" s="11"/>
      <c r="BP120" s="12"/>
      <c r="BQ120" s="11"/>
      <c r="BR120" s="12"/>
      <c r="BS120" s="11"/>
      <c r="BT120" s="12"/>
      <c r="BU120" s="11"/>
      <c r="BV120" s="12"/>
      <c r="BW120" s="11"/>
      <c r="BX120" s="12"/>
      <c r="BY120" s="11"/>
      <c r="BZ120" s="12"/>
      <c r="CA120" s="11"/>
      <c r="CB120" s="12"/>
      <c r="CC120" s="11"/>
      <c r="CD120" s="12"/>
      <c r="CE120" s="11"/>
      <c r="CF120" s="12"/>
      <c r="CG120" s="11"/>
      <c r="CH120" s="12"/>
      <c r="CI120" s="11"/>
      <c r="CJ120" s="12"/>
      <c r="CK120" s="11"/>
      <c r="CL120" s="12"/>
      <c r="CM120" s="11"/>
      <c r="CN120" s="12"/>
      <c r="CO120" s="11"/>
      <c r="CP120" s="12"/>
      <c r="CQ120" s="11"/>
      <c r="CR120" s="12"/>
      <c r="CS120" s="11"/>
      <c r="CT120" s="12"/>
      <c r="CU120" s="11"/>
      <c r="CV120" s="12"/>
      <c r="CW120" s="11">
        <v>15.28</v>
      </c>
      <c r="CX120" s="12">
        <v>0.5</v>
      </c>
      <c r="CY120" s="11"/>
      <c r="CZ120" s="12"/>
      <c r="DA120" s="11">
        <v>14.97</v>
      </c>
      <c r="DB120" s="12">
        <v>0.45</v>
      </c>
      <c r="DC120" s="11"/>
      <c r="DD120" s="12"/>
      <c r="DE120" s="11"/>
      <c r="DF120" s="12"/>
      <c r="DG120" s="11"/>
      <c r="DH120" s="12"/>
      <c r="DI120" s="11"/>
      <c r="DJ120" s="12"/>
      <c r="DK120" s="11"/>
      <c r="DL120" s="12"/>
      <c r="DM120" s="11"/>
      <c r="DN120" s="12"/>
      <c r="DO120" s="11"/>
      <c r="DP120" s="12"/>
      <c r="DQ120" s="11"/>
      <c r="DR120" s="12"/>
      <c r="DS120" s="11"/>
      <c r="DT120" s="12"/>
      <c r="DU120" s="11"/>
      <c r="DV120" s="12"/>
      <c r="DW120" s="11"/>
      <c r="DX120" s="12"/>
      <c r="DY120" s="11"/>
      <c r="DZ120" s="12"/>
      <c r="EA120" s="11"/>
      <c r="EB120" s="12"/>
      <c r="EC120" s="11"/>
      <c r="ED120" s="12"/>
      <c r="EE120" s="11"/>
      <c r="EF120" s="12"/>
      <c r="EG120" s="11"/>
      <c r="EH120" s="12"/>
      <c r="EI120" s="11"/>
      <c r="EJ120" s="12"/>
      <c r="EK120" s="11"/>
      <c r="EL120" s="12"/>
      <c r="EM120" s="11"/>
      <c r="EN120" s="12"/>
      <c r="EO120" s="11"/>
      <c r="EP120" s="12"/>
    </row>
    <row r="121" spans="1:146" ht="15.75" x14ac:dyDescent="0.25">
      <c r="A121" s="85"/>
      <c r="B121" s="85"/>
      <c r="C121" s="11"/>
      <c r="D121" s="12"/>
      <c r="E121" s="11"/>
      <c r="F121" s="12"/>
      <c r="G121" s="11"/>
      <c r="H121" s="12"/>
      <c r="I121" s="11"/>
      <c r="J121" s="12"/>
      <c r="K121" s="11"/>
      <c r="L121" s="12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  <c r="X121" s="12"/>
      <c r="Y121" s="11"/>
      <c r="Z121" s="12"/>
      <c r="AA121" s="11"/>
      <c r="AB121" s="12"/>
      <c r="AC121" s="11"/>
      <c r="AD121" s="12"/>
      <c r="AE121" s="11"/>
      <c r="AF121" s="12"/>
      <c r="AG121" s="11"/>
      <c r="AH121" s="12"/>
      <c r="AI121" s="11"/>
      <c r="AJ121" s="12"/>
      <c r="AK121" s="11"/>
      <c r="AL121" s="12"/>
      <c r="AM121" s="11"/>
      <c r="AN121" s="12"/>
      <c r="AO121" s="11"/>
      <c r="AP121" s="12"/>
      <c r="AQ121" s="11"/>
      <c r="AR121" s="12"/>
      <c r="AS121" s="11"/>
      <c r="AT121" s="12"/>
      <c r="AU121" s="11"/>
      <c r="AV121" s="12"/>
      <c r="AW121" s="11"/>
      <c r="AX121" s="12"/>
      <c r="AY121" s="11"/>
      <c r="AZ121" s="12"/>
      <c r="BA121" s="11"/>
      <c r="BB121" s="12"/>
      <c r="BC121" s="11"/>
      <c r="BD121" s="12"/>
      <c r="BE121" s="11"/>
      <c r="BF121" s="12"/>
      <c r="BG121" s="11"/>
      <c r="BH121" s="12"/>
      <c r="BI121" s="11"/>
      <c r="BJ121" s="12"/>
      <c r="BK121" s="11"/>
      <c r="BL121" s="12"/>
      <c r="BM121" s="11"/>
      <c r="BN121" s="12"/>
      <c r="BO121" s="11"/>
      <c r="BP121" s="12"/>
      <c r="BQ121" s="11"/>
      <c r="BR121" s="12"/>
      <c r="BS121" s="11"/>
      <c r="BT121" s="12"/>
      <c r="BU121" s="11"/>
      <c r="BV121" s="12"/>
      <c r="BW121" s="11"/>
      <c r="BX121" s="12"/>
      <c r="BY121" s="11"/>
      <c r="BZ121" s="12"/>
      <c r="CA121" s="11"/>
      <c r="CB121" s="12"/>
      <c r="CC121" s="11"/>
      <c r="CD121" s="12"/>
      <c r="CE121" s="11"/>
      <c r="CF121" s="12"/>
      <c r="CG121" s="11"/>
      <c r="CH121" s="12"/>
      <c r="CI121" s="11"/>
      <c r="CJ121" s="12"/>
      <c r="CK121" s="11"/>
      <c r="CL121" s="12"/>
      <c r="CM121" s="11"/>
      <c r="CN121" s="12"/>
      <c r="CO121" s="11"/>
      <c r="CP121" s="12"/>
      <c r="CQ121" s="11"/>
      <c r="CR121" s="12"/>
      <c r="CS121" s="11"/>
      <c r="CT121" s="12"/>
      <c r="CU121" s="11"/>
      <c r="CV121" s="12"/>
      <c r="CW121" s="11"/>
      <c r="CX121" s="12"/>
      <c r="CY121" s="11"/>
      <c r="CZ121" s="12"/>
      <c r="DA121" s="11">
        <v>15.01</v>
      </c>
      <c r="DB121" s="12">
        <v>0.3</v>
      </c>
      <c r="DC121" s="11"/>
      <c r="DD121" s="12"/>
      <c r="DE121" s="11"/>
      <c r="DF121" s="12"/>
      <c r="DG121" s="11"/>
      <c r="DH121" s="12"/>
      <c r="DI121" s="11"/>
      <c r="DJ121" s="12"/>
      <c r="DK121" s="11"/>
      <c r="DL121" s="12"/>
      <c r="DM121" s="11"/>
      <c r="DN121" s="12"/>
      <c r="DO121" s="11"/>
      <c r="DP121" s="12"/>
      <c r="DQ121" s="11"/>
      <c r="DR121" s="12"/>
      <c r="DS121" s="11"/>
      <c r="DT121" s="12"/>
      <c r="DU121" s="11"/>
      <c r="DV121" s="12"/>
      <c r="DW121" s="11"/>
      <c r="DX121" s="12"/>
      <c r="DY121" s="11"/>
      <c r="DZ121" s="12"/>
      <c r="EA121" s="11"/>
      <c r="EB121" s="12"/>
      <c r="EC121" s="11"/>
      <c r="ED121" s="12"/>
      <c r="EE121" s="11"/>
      <c r="EF121" s="12"/>
      <c r="EG121" s="11"/>
      <c r="EH121" s="12"/>
      <c r="EI121" s="11"/>
      <c r="EJ121" s="12"/>
      <c r="EK121" s="11"/>
      <c r="EL121" s="12"/>
      <c r="EM121" s="11"/>
      <c r="EN121" s="12"/>
      <c r="EO121" s="11"/>
      <c r="EP121" s="12"/>
    </row>
    <row r="122" spans="1:146" ht="15.75" x14ac:dyDescent="0.25">
      <c r="A122" s="85"/>
      <c r="B122" s="85"/>
      <c r="C122" s="11"/>
      <c r="D122" s="12"/>
      <c r="E122" s="11"/>
      <c r="F122" s="12"/>
      <c r="G122" s="11"/>
      <c r="H122" s="12"/>
      <c r="I122" s="11"/>
      <c r="J122" s="12"/>
      <c r="K122" s="11"/>
      <c r="L122" s="12"/>
      <c r="M122" s="11"/>
      <c r="N122" s="12"/>
      <c r="O122" s="11"/>
      <c r="P122" s="12"/>
      <c r="Q122" s="11"/>
      <c r="R122" s="12"/>
      <c r="S122" s="11"/>
      <c r="T122" s="12"/>
      <c r="U122" s="11"/>
      <c r="V122" s="12"/>
      <c r="W122" s="11"/>
      <c r="X122" s="12"/>
      <c r="Y122" s="11"/>
      <c r="Z122" s="12"/>
      <c r="AA122" s="11"/>
      <c r="AB122" s="12"/>
      <c r="AC122" s="11"/>
      <c r="AD122" s="12"/>
      <c r="AE122" s="11"/>
      <c r="AF122" s="12"/>
      <c r="AG122" s="11"/>
      <c r="AH122" s="12"/>
      <c r="AI122" s="11"/>
      <c r="AJ122" s="12"/>
      <c r="AK122" s="11"/>
      <c r="AL122" s="12"/>
      <c r="AM122" s="11"/>
      <c r="AN122" s="12"/>
      <c r="AO122" s="11"/>
      <c r="AP122" s="12"/>
      <c r="AQ122" s="11"/>
      <c r="AR122" s="12"/>
      <c r="AS122" s="11"/>
      <c r="AT122" s="12"/>
      <c r="AU122" s="11"/>
      <c r="AV122" s="12"/>
      <c r="AW122" s="11"/>
      <c r="AX122" s="12"/>
      <c r="AY122" s="11"/>
      <c r="AZ122" s="12"/>
      <c r="BA122" s="11"/>
      <c r="BB122" s="12"/>
      <c r="BC122" s="11"/>
      <c r="BD122" s="12"/>
      <c r="BE122" s="11"/>
      <c r="BF122" s="12"/>
      <c r="BG122" s="11"/>
      <c r="BH122" s="12"/>
      <c r="BI122" s="11"/>
      <c r="BJ122" s="12"/>
      <c r="BK122" s="11"/>
      <c r="BL122" s="12"/>
      <c r="BM122" s="11"/>
      <c r="BN122" s="12"/>
      <c r="BO122" s="11"/>
      <c r="BP122" s="12"/>
      <c r="BQ122" s="11"/>
      <c r="BR122" s="12"/>
      <c r="BS122" s="11"/>
      <c r="BT122" s="12"/>
      <c r="BU122" s="11"/>
      <c r="BV122" s="12"/>
      <c r="BW122" s="11"/>
      <c r="BX122" s="12"/>
      <c r="BY122" s="11"/>
      <c r="BZ122" s="12"/>
      <c r="CA122" s="11"/>
      <c r="CB122" s="12"/>
      <c r="CC122" s="11"/>
      <c r="CD122" s="12"/>
      <c r="CE122" s="11"/>
      <c r="CF122" s="12"/>
      <c r="CG122" s="11"/>
      <c r="CH122" s="12"/>
      <c r="CI122" s="11"/>
      <c r="CJ122" s="12"/>
      <c r="CK122" s="11"/>
      <c r="CL122" s="12"/>
      <c r="CM122" s="11"/>
      <c r="CN122" s="12"/>
      <c r="CO122" s="11"/>
      <c r="CP122" s="12"/>
      <c r="CQ122" s="11"/>
      <c r="CR122" s="12"/>
      <c r="CS122" s="11"/>
      <c r="CT122" s="12"/>
      <c r="CU122" s="11"/>
      <c r="CV122" s="12"/>
      <c r="CW122" s="11"/>
      <c r="CX122" s="12"/>
      <c r="CY122" s="11"/>
      <c r="CZ122" s="12"/>
      <c r="DA122" s="11">
        <v>15.03</v>
      </c>
      <c r="DB122" s="12">
        <v>0.23</v>
      </c>
      <c r="DC122" s="11"/>
      <c r="DD122" s="12"/>
      <c r="DE122" s="11"/>
      <c r="DF122" s="12"/>
      <c r="DG122" s="11"/>
      <c r="DH122" s="12"/>
      <c r="DI122" s="11"/>
      <c r="DJ122" s="12"/>
      <c r="DK122" s="11"/>
      <c r="DL122" s="12"/>
      <c r="DM122" s="11"/>
      <c r="DN122" s="12"/>
      <c r="DO122" s="11"/>
      <c r="DP122" s="12"/>
      <c r="DQ122" s="11"/>
      <c r="DR122" s="12"/>
      <c r="DS122" s="11"/>
      <c r="DT122" s="12"/>
      <c r="DU122" s="11"/>
      <c r="DV122" s="12"/>
      <c r="DW122" s="11"/>
      <c r="DX122" s="12"/>
      <c r="DY122" s="11"/>
      <c r="DZ122" s="12"/>
      <c r="EA122" s="11"/>
      <c r="EB122" s="12"/>
      <c r="EC122" s="11"/>
      <c r="ED122" s="12"/>
      <c r="EE122" s="11"/>
      <c r="EF122" s="12"/>
      <c r="EG122" s="11"/>
      <c r="EH122" s="12"/>
      <c r="EI122" s="11"/>
      <c r="EJ122" s="12"/>
      <c r="EK122" s="11"/>
      <c r="EL122" s="12"/>
      <c r="EM122" s="11"/>
      <c r="EN122" s="12"/>
      <c r="EO122" s="11"/>
      <c r="EP122" s="12"/>
    </row>
    <row r="123" spans="1:146" ht="15.75" x14ac:dyDescent="0.25">
      <c r="A123" s="85"/>
      <c r="B123" s="85"/>
      <c r="C123" s="11"/>
      <c r="D123" s="12"/>
      <c r="E123" s="11"/>
      <c r="F123" s="12"/>
      <c r="G123" s="11"/>
      <c r="H123" s="12"/>
      <c r="I123" s="11"/>
      <c r="J123" s="12"/>
      <c r="K123" s="11"/>
      <c r="L123" s="12"/>
      <c r="M123" s="11"/>
      <c r="N123" s="12"/>
      <c r="O123" s="11"/>
      <c r="P123" s="12"/>
      <c r="Q123" s="11"/>
      <c r="R123" s="12"/>
      <c r="S123" s="11"/>
      <c r="T123" s="12"/>
      <c r="U123" s="11"/>
      <c r="V123" s="12"/>
      <c r="W123" s="11"/>
      <c r="X123" s="12"/>
      <c r="Y123" s="11"/>
      <c r="Z123" s="12"/>
      <c r="AA123" s="11"/>
      <c r="AB123" s="12"/>
      <c r="AC123" s="11"/>
      <c r="AD123" s="12"/>
      <c r="AE123" s="11"/>
      <c r="AF123" s="12"/>
      <c r="AG123" s="11"/>
      <c r="AH123" s="12"/>
      <c r="AI123" s="11"/>
      <c r="AJ123" s="12"/>
      <c r="AK123" s="11"/>
      <c r="AL123" s="12"/>
      <c r="AM123" s="11"/>
      <c r="AN123" s="12"/>
      <c r="AO123" s="11"/>
      <c r="AP123" s="12"/>
      <c r="AQ123" s="11"/>
      <c r="AR123" s="12"/>
      <c r="AS123" s="11"/>
      <c r="AT123" s="12"/>
      <c r="AU123" s="11"/>
      <c r="AV123" s="12"/>
      <c r="AW123" s="11"/>
      <c r="AX123" s="12"/>
      <c r="AY123" s="11"/>
      <c r="AZ123" s="12"/>
      <c r="BA123" s="11"/>
      <c r="BB123" s="12"/>
      <c r="BC123" s="11"/>
      <c r="BD123" s="12"/>
      <c r="BE123" s="11"/>
      <c r="BF123" s="12"/>
      <c r="BG123" s="11"/>
      <c r="BH123" s="12"/>
      <c r="BI123" s="11"/>
      <c r="BJ123" s="12"/>
      <c r="BK123" s="11"/>
      <c r="BL123" s="12"/>
      <c r="BM123" s="11"/>
      <c r="BN123" s="12"/>
      <c r="BO123" s="11"/>
      <c r="BP123" s="12"/>
      <c r="BQ123" s="11"/>
      <c r="BR123" s="12"/>
      <c r="BS123" s="11"/>
      <c r="BT123" s="12"/>
      <c r="BU123" s="11"/>
      <c r="BV123" s="12"/>
      <c r="BW123" s="11"/>
      <c r="BX123" s="12"/>
      <c r="BY123" s="11"/>
      <c r="BZ123" s="12"/>
      <c r="CA123" s="11"/>
      <c r="CB123" s="12"/>
      <c r="CC123" s="11"/>
      <c r="CD123" s="12"/>
      <c r="CE123" s="11"/>
      <c r="CF123" s="12"/>
      <c r="CG123" s="11"/>
      <c r="CH123" s="12"/>
      <c r="CI123" s="11"/>
      <c r="CJ123" s="12"/>
      <c r="CK123" s="11"/>
      <c r="CL123" s="12"/>
      <c r="CM123" s="11"/>
      <c r="CN123" s="12"/>
      <c r="CO123" s="11"/>
      <c r="CP123" s="12"/>
      <c r="CQ123" s="11"/>
      <c r="CR123" s="12"/>
      <c r="CS123" s="11"/>
      <c r="CT123" s="12"/>
      <c r="CU123" s="11"/>
      <c r="CV123" s="12"/>
      <c r="CW123" s="11"/>
      <c r="CX123" s="12"/>
      <c r="CY123" s="11"/>
      <c r="CZ123" s="12"/>
      <c r="DA123" s="11">
        <v>15.04</v>
      </c>
      <c r="DB123" s="12">
        <v>0.33</v>
      </c>
      <c r="DC123" s="11"/>
      <c r="DD123" s="12"/>
      <c r="DE123" s="11"/>
      <c r="DF123" s="12"/>
      <c r="DG123" s="11"/>
      <c r="DH123" s="12"/>
      <c r="DI123" s="11"/>
      <c r="DJ123" s="12"/>
      <c r="DK123" s="11"/>
      <c r="DL123" s="12"/>
      <c r="DM123" s="11"/>
      <c r="DN123" s="12"/>
      <c r="DO123" s="11"/>
      <c r="DP123" s="12"/>
      <c r="DQ123" s="11"/>
      <c r="DR123" s="12"/>
      <c r="DS123" s="11"/>
      <c r="DT123" s="12"/>
      <c r="DU123" s="11"/>
      <c r="DV123" s="12"/>
      <c r="DW123" s="11"/>
      <c r="DX123" s="12"/>
      <c r="DY123" s="11"/>
      <c r="DZ123" s="12"/>
      <c r="EA123" s="11"/>
      <c r="EB123" s="12"/>
      <c r="EC123" s="11"/>
      <c r="ED123" s="12"/>
      <c r="EE123" s="11"/>
      <c r="EF123" s="12"/>
      <c r="EG123" s="11"/>
      <c r="EH123" s="12"/>
      <c r="EI123" s="11"/>
      <c r="EJ123" s="12"/>
      <c r="EK123" s="11"/>
      <c r="EL123" s="12"/>
      <c r="EM123" s="11"/>
      <c r="EN123" s="12"/>
      <c r="EO123" s="11"/>
      <c r="EP123" s="12"/>
    </row>
    <row r="124" spans="1:146" ht="15.75" x14ac:dyDescent="0.25">
      <c r="A124" s="85"/>
      <c r="B124" s="85"/>
      <c r="C124" s="11"/>
      <c r="D124" s="12"/>
      <c r="E124" s="11"/>
      <c r="F124" s="12"/>
      <c r="G124" s="11"/>
      <c r="H124" s="12"/>
      <c r="I124" s="11"/>
      <c r="J124" s="12"/>
      <c r="K124" s="11"/>
      <c r="L124" s="12"/>
      <c r="M124" s="11"/>
      <c r="N124" s="12"/>
      <c r="O124" s="11"/>
      <c r="P124" s="12"/>
      <c r="Q124" s="11"/>
      <c r="R124" s="12"/>
      <c r="S124" s="11"/>
      <c r="T124" s="12"/>
      <c r="U124" s="11"/>
      <c r="V124" s="12"/>
      <c r="W124" s="11"/>
      <c r="X124" s="12"/>
      <c r="Y124" s="11"/>
      <c r="Z124" s="12"/>
      <c r="AA124" s="11"/>
      <c r="AB124" s="12"/>
      <c r="AC124" s="11"/>
      <c r="AD124" s="12"/>
      <c r="AE124" s="11"/>
      <c r="AF124" s="12"/>
      <c r="AG124" s="11"/>
      <c r="AH124" s="12"/>
      <c r="AI124" s="11"/>
      <c r="AJ124" s="12"/>
      <c r="AK124" s="11"/>
      <c r="AL124" s="12"/>
      <c r="AM124" s="11"/>
      <c r="AN124" s="12"/>
      <c r="AO124" s="11"/>
      <c r="AP124" s="12"/>
      <c r="AQ124" s="11"/>
      <c r="AR124" s="12"/>
      <c r="AS124" s="11"/>
      <c r="AT124" s="12"/>
      <c r="AU124" s="11"/>
      <c r="AV124" s="12"/>
      <c r="AW124" s="11"/>
      <c r="AX124" s="12"/>
      <c r="AY124" s="11"/>
      <c r="AZ124" s="12"/>
      <c r="BA124" s="11"/>
      <c r="BB124" s="12"/>
      <c r="BC124" s="11"/>
      <c r="BD124" s="12"/>
      <c r="BE124" s="11"/>
      <c r="BF124" s="12"/>
      <c r="BG124" s="11"/>
      <c r="BH124" s="12"/>
      <c r="BI124" s="11"/>
      <c r="BJ124" s="12"/>
      <c r="BK124" s="11"/>
      <c r="BL124" s="12"/>
      <c r="BM124" s="11"/>
      <c r="BN124" s="12"/>
      <c r="BO124" s="11"/>
      <c r="BP124" s="12"/>
      <c r="BQ124" s="11"/>
      <c r="BR124" s="12"/>
      <c r="BS124" s="11"/>
      <c r="BT124" s="12"/>
      <c r="BU124" s="11"/>
      <c r="BV124" s="12"/>
      <c r="BW124" s="11"/>
      <c r="BX124" s="12"/>
      <c r="BY124" s="11"/>
      <c r="BZ124" s="12"/>
      <c r="CA124" s="11"/>
      <c r="CB124" s="12"/>
      <c r="CC124" s="11"/>
      <c r="CD124" s="12"/>
      <c r="CE124" s="11"/>
      <c r="CF124" s="12"/>
      <c r="CG124" s="11"/>
      <c r="CH124" s="12"/>
      <c r="CI124" s="11"/>
      <c r="CJ124" s="12"/>
      <c r="CK124" s="11"/>
      <c r="CL124" s="12"/>
      <c r="CM124" s="11"/>
      <c r="CN124" s="12"/>
      <c r="CO124" s="11"/>
      <c r="CP124" s="12"/>
      <c r="CQ124" s="11"/>
      <c r="CR124" s="12"/>
      <c r="CS124" s="11"/>
      <c r="CT124" s="12"/>
      <c r="CU124" s="11"/>
      <c r="CV124" s="12"/>
      <c r="CW124" s="11"/>
      <c r="CX124" s="12"/>
      <c r="CY124" s="11"/>
      <c r="CZ124" s="12"/>
      <c r="DA124" s="11">
        <v>15.26</v>
      </c>
      <c r="DB124" s="12">
        <v>0.23</v>
      </c>
      <c r="DC124" s="11"/>
      <c r="DD124" s="12"/>
      <c r="DE124" s="11"/>
      <c r="DF124" s="12"/>
      <c r="DG124" s="11"/>
      <c r="DH124" s="12"/>
      <c r="DI124" s="11"/>
      <c r="DJ124" s="12"/>
      <c r="DK124" s="11"/>
      <c r="DL124" s="12"/>
      <c r="DM124" s="11"/>
      <c r="DN124" s="12"/>
      <c r="DO124" s="11"/>
      <c r="DP124" s="12"/>
      <c r="DQ124" s="11"/>
      <c r="DR124" s="12"/>
      <c r="DS124" s="11"/>
      <c r="DT124" s="12"/>
      <c r="DU124" s="11"/>
      <c r="DV124" s="12"/>
      <c r="DW124" s="11"/>
      <c r="DX124" s="12"/>
      <c r="DY124" s="11"/>
      <c r="DZ124" s="12"/>
      <c r="EA124" s="11"/>
      <c r="EB124" s="12"/>
      <c r="EC124" s="11"/>
      <c r="ED124" s="12"/>
      <c r="EE124" s="11"/>
      <c r="EF124" s="12"/>
      <c r="EG124" s="11"/>
      <c r="EH124" s="12"/>
      <c r="EI124" s="11"/>
      <c r="EJ124" s="12"/>
      <c r="EK124" s="11"/>
      <c r="EL124" s="12"/>
      <c r="EM124" s="11"/>
      <c r="EN124" s="12"/>
      <c r="EO124" s="11"/>
      <c r="EP124" s="12"/>
    </row>
    <row r="125" spans="1:146" ht="15.75" x14ac:dyDescent="0.25">
      <c r="A125" s="85"/>
      <c r="B125" s="85"/>
      <c r="C125" s="11"/>
      <c r="D125" s="12"/>
      <c r="E125" s="11"/>
      <c r="F125" s="12"/>
      <c r="G125" s="11"/>
      <c r="H125" s="12"/>
      <c r="I125" s="11"/>
      <c r="J125" s="12"/>
      <c r="K125" s="11"/>
      <c r="L125" s="12"/>
      <c r="M125" s="11"/>
      <c r="N125" s="12"/>
      <c r="O125" s="11"/>
      <c r="P125" s="12"/>
      <c r="Q125" s="11"/>
      <c r="R125" s="12"/>
      <c r="S125" s="11"/>
      <c r="T125" s="12"/>
      <c r="U125" s="11"/>
      <c r="V125" s="12"/>
      <c r="W125" s="11"/>
      <c r="X125" s="12"/>
      <c r="Y125" s="11"/>
      <c r="Z125" s="12"/>
      <c r="AA125" s="11"/>
      <c r="AB125" s="12"/>
      <c r="AC125" s="11"/>
      <c r="AD125" s="12"/>
      <c r="AE125" s="11"/>
      <c r="AF125" s="12"/>
      <c r="AG125" s="11"/>
      <c r="AH125" s="12"/>
      <c r="AI125" s="11"/>
      <c r="AJ125" s="12"/>
      <c r="AK125" s="11"/>
      <c r="AL125" s="12"/>
      <c r="AM125" s="11"/>
      <c r="AN125" s="12"/>
      <c r="AO125" s="11"/>
      <c r="AP125" s="12"/>
      <c r="AQ125" s="11"/>
      <c r="AR125" s="12"/>
      <c r="AS125" s="11"/>
      <c r="AT125" s="12"/>
      <c r="AU125" s="11"/>
      <c r="AV125" s="12"/>
      <c r="AW125" s="11"/>
      <c r="AX125" s="12"/>
      <c r="AY125" s="11"/>
      <c r="AZ125" s="12"/>
      <c r="BA125" s="11"/>
      <c r="BB125" s="12"/>
      <c r="BC125" s="11"/>
      <c r="BD125" s="12"/>
      <c r="BE125" s="11"/>
      <c r="BF125" s="12"/>
      <c r="BG125" s="11"/>
      <c r="BH125" s="12"/>
      <c r="BI125" s="11"/>
      <c r="BJ125" s="12"/>
      <c r="BK125" s="11"/>
      <c r="BL125" s="12"/>
      <c r="BM125" s="11"/>
      <c r="BN125" s="12"/>
      <c r="BO125" s="11"/>
      <c r="BP125" s="12"/>
      <c r="BQ125" s="11"/>
      <c r="BR125" s="12"/>
      <c r="BS125" s="11"/>
      <c r="BT125" s="12"/>
      <c r="BU125" s="11"/>
      <c r="BV125" s="12"/>
      <c r="BW125" s="11"/>
      <c r="BX125" s="12"/>
      <c r="BY125" s="11"/>
      <c r="BZ125" s="12"/>
      <c r="CA125" s="11"/>
      <c r="CB125" s="12"/>
      <c r="CC125" s="11"/>
      <c r="CD125" s="12"/>
      <c r="CE125" s="11"/>
      <c r="CF125" s="12"/>
      <c r="CG125" s="11"/>
      <c r="CH125" s="12"/>
      <c r="CI125" s="11"/>
      <c r="CJ125" s="12"/>
      <c r="CK125" s="11"/>
      <c r="CL125" s="12"/>
      <c r="CM125" s="11"/>
      <c r="CN125" s="12"/>
      <c r="CO125" s="11"/>
      <c r="CP125" s="12"/>
      <c r="CQ125" s="11"/>
      <c r="CR125" s="12"/>
      <c r="CS125" s="11"/>
      <c r="CT125" s="12"/>
      <c r="CU125" s="11"/>
      <c r="CV125" s="12"/>
      <c r="CW125" s="11"/>
      <c r="CX125" s="12"/>
      <c r="CY125" s="11"/>
      <c r="CZ125" s="12"/>
      <c r="DA125" s="11">
        <v>15.28</v>
      </c>
      <c r="DB125" s="12">
        <v>0.15</v>
      </c>
      <c r="DC125" s="11"/>
      <c r="DD125" s="12"/>
      <c r="DE125" s="11"/>
      <c r="DF125" s="12"/>
      <c r="DG125" s="11"/>
      <c r="DH125" s="12"/>
      <c r="DI125" s="11"/>
      <c r="DJ125" s="12"/>
      <c r="DK125" s="11"/>
      <c r="DL125" s="12"/>
      <c r="DM125" s="11"/>
      <c r="DN125" s="12"/>
      <c r="DO125" s="11"/>
      <c r="DP125" s="12"/>
      <c r="DQ125" s="11"/>
      <c r="DR125" s="12"/>
      <c r="DS125" s="11"/>
      <c r="DT125" s="12"/>
      <c r="DU125" s="11"/>
      <c r="DV125" s="12"/>
      <c r="DW125" s="11"/>
      <c r="DX125" s="12"/>
      <c r="DY125" s="11"/>
      <c r="DZ125" s="12"/>
      <c r="EA125" s="11"/>
      <c r="EB125" s="12"/>
      <c r="EC125" s="11"/>
      <c r="ED125" s="12"/>
      <c r="EE125" s="11"/>
      <c r="EF125" s="12"/>
      <c r="EG125" s="11"/>
      <c r="EH125" s="12"/>
      <c r="EI125" s="11"/>
      <c r="EJ125" s="12"/>
      <c r="EK125" s="11"/>
      <c r="EL125" s="12"/>
      <c r="EM125" s="11"/>
      <c r="EN125" s="12"/>
      <c r="EO125" s="11"/>
      <c r="EP125" s="12"/>
    </row>
    <row r="126" spans="1:146" ht="15.75" x14ac:dyDescent="0.25">
      <c r="A126" s="85"/>
      <c r="B126" s="85"/>
      <c r="C126" s="11"/>
      <c r="D126" s="12"/>
      <c r="E126" s="11"/>
      <c r="F126" s="12"/>
      <c r="G126" s="11"/>
      <c r="H126" s="12"/>
      <c r="I126" s="11"/>
      <c r="J126" s="12"/>
      <c r="K126" s="11"/>
      <c r="L126" s="12"/>
      <c r="M126" s="11"/>
      <c r="N126" s="12"/>
      <c r="O126" s="11"/>
      <c r="P126" s="12"/>
      <c r="Q126" s="11"/>
      <c r="R126" s="12"/>
      <c r="S126" s="11"/>
      <c r="T126" s="12"/>
      <c r="U126" s="11"/>
      <c r="V126" s="12"/>
      <c r="W126" s="11"/>
      <c r="X126" s="12"/>
      <c r="Y126" s="11"/>
      <c r="Z126" s="12"/>
      <c r="AA126" s="11"/>
      <c r="AB126" s="12"/>
      <c r="AC126" s="11"/>
      <c r="AD126" s="12"/>
      <c r="AE126" s="11"/>
      <c r="AF126" s="12"/>
      <c r="AG126" s="11"/>
      <c r="AH126" s="12"/>
      <c r="AI126" s="11"/>
      <c r="AJ126" s="12"/>
      <c r="AK126" s="11"/>
      <c r="AL126" s="12"/>
      <c r="AM126" s="11"/>
      <c r="AN126" s="12"/>
      <c r="AO126" s="11"/>
      <c r="AP126" s="12"/>
      <c r="AQ126" s="11"/>
      <c r="AR126" s="12"/>
      <c r="AS126" s="11"/>
      <c r="AT126" s="12"/>
      <c r="AU126" s="11"/>
      <c r="AV126" s="12"/>
      <c r="AW126" s="11"/>
      <c r="AX126" s="12"/>
      <c r="AY126" s="11"/>
      <c r="AZ126" s="12"/>
      <c r="BA126" s="11"/>
      <c r="BB126" s="12"/>
      <c r="BC126" s="11"/>
      <c r="BD126" s="12"/>
      <c r="BE126" s="11"/>
      <c r="BF126" s="12"/>
      <c r="BG126" s="11"/>
      <c r="BH126" s="12"/>
      <c r="BI126" s="11"/>
      <c r="BJ126" s="12"/>
      <c r="BK126" s="11"/>
      <c r="BL126" s="12"/>
      <c r="BM126" s="11"/>
      <c r="BN126" s="12"/>
      <c r="BO126" s="11"/>
      <c r="BP126" s="12"/>
      <c r="BQ126" s="11"/>
      <c r="BR126" s="12"/>
      <c r="BS126" s="11"/>
      <c r="BT126" s="12"/>
      <c r="BU126" s="11"/>
      <c r="BV126" s="12"/>
      <c r="BW126" s="11"/>
      <c r="BX126" s="12"/>
      <c r="BY126" s="11"/>
      <c r="BZ126" s="12"/>
      <c r="CA126" s="11"/>
      <c r="CB126" s="12"/>
      <c r="CC126" s="11"/>
      <c r="CD126" s="12"/>
      <c r="CE126" s="11"/>
      <c r="CF126" s="12"/>
      <c r="CG126" s="11"/>
      <c r="CH126" s="12"/>
      <c r="CI126" s="11"/>
      <c r="CJ126" s="12"/>
      <c r="CK126" s="11"/>
      <c r="CL126" s="12"/>
      <c r="CM126" s="11"/>
      <c r="CN126" s="12"/>
      <c r="CO126" s="11"/>
      <c r="CP126" s="12"/>
      <c r="CQ126" s="11"/>
      <c r="CR126" s="12"/>
      <c r="CS126" s="11"/>
      <c r="CT126" s="12"/>
      <c r="CU126" s="11"/>
      <c r="CV126" s="12"/>
      <c r="CW126" s="11"/>
      <c r="CX126" s="12"/>
      <c r="CY126" s="11"/>
      <c r="CZ126" s="12"/>
      <c r="DA126" s="11">
        <v>15.39</v>
      </c>
      <c r="DB126" s="12">
        <v>0.34</v>
      </c>
      <c r="DC126" s="11"/>
      <c r="DD126" s="12"/>
      <c r="DE126" s="11"/>
      <c r="DF126" s="12"/>
      <c r="DG126" s="11"/>
      <c r="DH126" s="12"/>
      <c r="DI126" s="11"/>
      <c r="DJ126" s="12"/>
      <c r="DK126" s="11"/>
      <c r="DL126" s="12"/>
      <c r="DM126" s="11"/>
      <c r="DN126" s="12"/>
      <c r="DO126" s="11"/>
      <c r="DP126" s="12"/>
      <c r="DQ126" s="11"/>
      <c r="DR126" s="12"/>
      <c r="DS126" s="11"/>
      <c r="DT126" s="12"/>
      <c r="DU126" s="11"/>
      <c r="DV126" s="12"/>
      <c r="DW126" s="11"/>
      <c r="DX126" s="12"/>
      <c r="DY126" s="11"/>
      <c r="DZ126" s="12"/>
      <c r="EA126" s="11"/>
      <c r="EB126" s="12"/>
      <c r="EC126" s="11"/>
      <c r="ED126" s="12"/>
      <c r="EE126" s="11"/>
      <c r="EF126" s="12"/>
      <c r="EG126" s="11"/>
      <c r="EH126" s="12"/>
      <c r="EI126" s="11"/>
      <c r="EJ126" s="12"/>
      <c r="EK126" s="11"/>
      <c r="EL126" s="12"/>
      <c r="EM126" s="11"/>
      <c r="EN126" s="12"/>
      <c r="EO126" s="11"/>
      <c r="EP126" s="12"/>
    </row>
    <row r="127" spans="1:146" ht="15.75" x14ac:dyDescent="0.25">
      <c r="A127" s="85"/>
      <c r="B127" s="85"/>
      <c r="C127" s="11"/>
      <c r="D127" s="12"/>
      <c r="E127" s="11"/>
      <c r="F127" s="12"/>
      <c r="G127" s="11"/>
      <c r="H127" s="12"/>
      <c r="I127" s="11"/>
      <c r="J127" s="12"/>
      <c r="K127" s="11"/>
      <c r="L127" s="12"/>
      <c r="M127" s="11"/>
      <c r="N127" s="12"/>
      <c r="O127" s="11"/>
      <c r="P127" s="12"/>
      <c r="Q127" s="11"/>
      <c r="R127" s="12"/>
      <c r="S127" s="11"/>
      <c r="T127" s="12"/>
      <c r="U127" s="11"/>
      <c r="V127" s="12"/>
      <c r="W127" s="11"/>
      <c r="X127" s="12"/>
      <c r="Y127" s="11"/>
      <c r="Z127" s="12"/>
      <c r="AA127" s="11"/>
      <c r="AB127" s="12"/>
      <c r="AC127" s="11"/>
      <c r="AD127" s="12"/>
      <c r="AE127" s="11"/>
      <c r="AF127" s="12"/>
      <c r="AG127" s="11"/>
      <c r="AH127" s="12"/>
      <c r="AI127" s="11"/>
      <c r="AJ127" s="12"/>
      <c r="AK127" s="11"/>
      <c r="AL127" s="12"/>
      <c r="AM127" s="11"/>
      <c r="AN127" s="12"/>
      <c r="AO127" s="11"/>
      <c r="AP127" s="12"/>
      <c r="AQ127" s="11"/>
      <c r="AR127" s="12"/>
      <c r="AS127" s="11"/>
      <c r="AT127" s="12"/>
      <c r="AU127" s="11"/>
      <c r="AV127" s="12"/>
      <c r="AW127" s="11"/>
      <c r="AX127" s="12"/>
      <c r="AY127" s="11"/>
      <c r="AZ127" s="12"/>
      <c r="BA127" s="11"/>
      <c r="BB127" s="12"/>
      <c r="BC127" s="11"/>
      <c r="BD127" s="12"/>
      <c r="BE127" s="11"/>
      <c r="BF127" s="12"/>
      <c r="BG127" s="11"/>
      <c r="BH127" s="12"/>
      <c r="BI127" s="11"/>
      <c r="BJ127" s="12"/>
      <c r="BK127" s="11"/>
      <c r="BL127" s="12"/>
      <c r="BM127" s="11"/>
      <c r="BN127" s="12"/>
      <c r="BO127" s="11"/>
      <c r="BP127" s="12"/>
      <c r="BQ127" s="11"/>
      <c r="BR127" s="12"/>
      <c r="BS127" s="11"/>
      <c r="BT127" s="12"/>
      <c r="BU127" s="11"/>
      <c r="BV127" s="12"/>
      <c r="BW127" s="11"/>
      <c r="BX127" s="12"/>
      <c r="BY127" s="11"/>
      <c r="BZ127" s="12"/>
      <c r="CA127" s="11"/>
      <c r="CB127" s="12"/>
      <c r="CC127" s="11"/>
      <c r="CD127" s="12"/>
      <c r="CE127" s="11"/>
      <c r="CF127" s="12"/>
      <c r="CG127" s="11"/>
      <c r="CH127" s="12"/>
      <c r="CI127" s="11"/>
      <c r="CJ127" s="12"/>
      <c r="CK127" s="11"/>
      <c r="CL127" s="12"/>
      <c r="CM127" s="11"/>
      <c r="CN127" s="12"/>
      <c r="CO127" s="11"/>
      <c r="CP127" s="12"/>
      <c r="CQ127" s="11"/>
      <c r="CR127" s="12"/>
      <c r="CS127" s="11"/>
      <c r="CT127" s="12"/>
      <c r="CU127" s="11"/>
      <c r="CV127" s="12"/>
      <c r="CW127" s="11"/>
      <c r="CX127" s="12"/>
      <c r="CY127" s="11"/>
      <c r="CZ127" s="12"/>
      <c r="DA127" s="11">
        <v>15.44</v>
      </c>
      <c r="DB127" s="12">
        <v>0.27</v>
      </c>
      <c r="DC127" s="11"/>
      <c r="DD127" s="12"/>
      <c r="DE127" s="11"/>
      <c r="DF127" s="12"/>
      <c r="DG127" s="11"/>
      <c r="DH127" s="12"/>
      <c r="DI127" s="11"/>
      <c r="DJ127" s="12"/>
      <c r="DK127" s="11"/>
      <c r="DL127" s="12"/>
      <c r="DM127" s="11"/>
      <c r="DN127" s="12"/>
      <c r="DO127" s="11"/>
      <c r="DP127" s="12"/>
      <c r="DQ127" s="11"/>
      <c r="DR127" s="12"/>
      <c r="DS127" s="11"/>
      <c r="DT127" s="12"/>
      <c r="DU127" s="11"/>
      <c r="DV127" s="12"/>
      <c r="DW127" s="11"/>
      <c r="DX127" s="12"/>
      <c r="DY127" s="11"/>
      <c r="DZ127" s="12"/>
      <c r="EA127" s="11"/>
      <c r="EB127" s="12"/>
      <c r="EC127" s="11"/>
      <c r="ED127" s="12"/>
      <c r="EE127" s="11"/>
      <c r="EF127" s="12"/>
      <c r="EG127" s="11"/>
      <c r="EH127" s="12"/>
      <c r="EI127" s="11"/>
      <c r="EJ127" s="12"/>
      <c r="EK127" s="11"/>
      <c r="EL127" s="12"/>
      <c r="EM127" s="11"/>
      <c r="EN127" s="12"/>
      <c r="EO127" s="11"/>
      <c r="EP127" s="12"/>
    </row>
    <row r="128" spans="1:146" ht="15.75" x14ac:dyDescent="0.25">
      <c r="A128" s="85"/>
      <c r="B128" s="85"/>
      <c r="C128" s="11"/>
      <c r="D128" s="12"/>
      <c r="E128" s="11"/>
      <c r="F128" s="12"/>
      <c r="G128" s="11"/>
      <c r="H128" s="12"/>
      <c r="I128" s="11"/>
      <c r="J128" s="12"/>
      <c r="K128" s="11"/>
      <c r="L128" s="12"/>
      <c r="M128" s="11"/>
      <c r="N128" s="12"/>
      <c r="O128" s="11"/>
      <c r="P128" s="12"/>
      <c r="Q128" s="11"/>
      <c r="R128" s="12"/>
      <c r="S128" s="11"/>
      <c r="T128" s="12"/>
      <c r="U128" s="11"/>
      <c r="V128" s="12"/>
      <c r="W128" s="11"/>
      <c r="X128" s="12"/>
      <c r="Y128" s="11"/>
      <c r="Z128" s="12"/>
      <c r="AA128" s="11"/>
      <c r="AB128" s="12"/>
      <c r="AC128" s="11"/>
      <c r="AD128" s="12"/>
      <c r="AE128" s="11"/>
      <c r="AF128" s="12"/>
      <c r="AG128" s="11"/>
      <c r="AH128" s="12"/>
      <c r="AI128" s="11"/>
      <c r="AJ128" s="12"/>
      <c r="AK128" s="11"/>
      <c r="AL128" s="12"/>
      <c r="AM128" s="11"/>
      <c r="AN128" s="12"/>
      <c r="AO128" s="11"/>
      <c r="AP128" s="12"/>
      <c r="AQ128" s="11"/>
      <c r="AR128" s="12"/>
      <c r="AS128" s="11"/>
      <c r="AT128" s="12"/>
      <c r="AU128" s="11"/>
      <c r="AV128" s="12"/>
      <c r="AW128" s="11"/>
      <c r="AX128" s="12"/>
      <c r="AY128" s="11"/>
      <c r="AZ128" s="12"/>
      <c r="BA128" s="11"/>
      <c r="BB128" s="12"/>
      <c r="BC128" s="11"/>
      <c r="BD128" s="12"/>
      <c r="BE128" s="11"/>
      <c r="BF128" s="12"/>
      <c r="BG128" s="11"/>
      <c r="BH128" s="12"/>
      <c r="BI128" s="11"/>
      <c r="BJ128" s="12"/>
      <c r="BK128" s="11"/>
      <c r="BL128" s="12"/>
      <c r="BM128" s="11"/>
      <c r="BN128" s="12"/>
      <c r="BO128" s="11"/>
      <c r="BP128" s="12"/>
      <c r="BQ128" s="11"/>
      <c r="BR128" s="12"/>
      <c r="BS128" s="11"/>
      <c r="BT128" s="12"/>
      <c r="BU128" s="11"/>
      <c r="BV128" s="12"/>
      <c r="BW128" s="11"/>
      <c r="BX128" s="12"/>
      <c r="BY128" s="11"/>
      <c r="BZ128" s="12"/>
      <c r="CA128" s="11"/>
      <c r="CB128" s="12"/>
      <c r="CC128" s="11"/>
      <c r="CD128" s="12"/>
      <c r="CE128" s="11"/>
      <c r="CF128" s="12"/>
      <c r="CG128" s="11"/>
      <c r="CH128" s="12"/>
      <c r="CI128" s="11"/>
      <c r="CJ128" s="12"/>
      <c r="CK128" s="11"/>
      <c r="CL128" s="12"/>
      <c r="CM128" s="11"/>
      <c r="CN128" s="12"/>
      <c r="CO128" s="11"/>
      <c r="CP128" s="12"/>
      <c r="CQ128" s="11"/>
      <c r="CR128" s="12"/>
      <c r="CS128" s="11"/>
      <c r="CT128" s="12"/>
      <c r="CU128" s="11"/>
      <c r="CV128" s="12"/>
      <c r="CW128" s="11"/>
      <c r="CX128" s="12"/>
      <c r="CY128" s="11"/>
      <c r="CZ128" s="12"/>
      <c r="DA128" s="11">
        <v>16.010000000000002</v>
      </c>
      <c r="DB128" s="12">
        <v>0.28000000000000003</v>
      </c>
      <c r="DC128" s="11"/>
      <c r="DD128" s="12"/>
      <c r="DE128" s="11"/>
      <c r="DF128" s="12"/>
      <c r="DG128" s="11"/>
      <c r="DH128" s="12"/>
      <c r="DI128" s="11"/>
      <c r="DJ128" s="12"/>
      <c r="DK128" s="11"/>
      <c r="DL128" s="12"/>
      <c r="DM128" s="11"/>
      <c r="DN128" s="12"/>
      <c r="DO128" s="11"/>
      <c r="DP128" s="12"/>
      <c r="DQ128" s="11"/>
      <c r="DR128" s="12"/>
      <c r="DS128" s="11"/>
      <c r="DT128" s="12"/>
      <c r="DU128" s="11"/>
      <c r="DV128" s="12"/>
      <c r="DW128" s="11"/>
      <c r="DX128" s="12"/>
      <c r="DY128" s="11"/>
      <c r="DZ128" s="12"/>
      <c r="EA128" s="11"/>
      <c r="EB128" s="12"/>
      <c r="EC128" s="11"/>
      <c r="ED128" s="12"/>
      <c r="EE128" s="11"/>
      <c r="EF128" s="12"/>
      <c r="EG128" s="11"/>
      <c r="EH128" s="12"/>
      <c r="EI128" s="11"/>
      <c r="EJ128" s="12"/>
      <c r="EK128" s="11"/>
      <c r="EL128" s="12"/>
      <c r="EM128" s="11"/>
      <c r="EN128" s="12"/>
      <c r="EO128" s="11"/>
      <c r="EP128" s="12"/>
    </row>
    <row r="129" spans="1:146" ht="15.75" x14ac:dyDescent="0.25">
      <c r="A129" s="85"/>
      <c r="B129" s="85"/>
      <c r="C129" s="11"/>
      <c r="D129" s="12"/>
      <c r="E129" s="11"/>
      <c r="F129" s="12"/>
      <c r="G129" s="11"/>
      <c r="H129" s="12"/>
      <c r="I129" s="11"/>
      <c r="J129" s="12"/>
      <c r="K129" s="11"/>
      <c r="L129" s="12"/>
      <c r="M129" s="11"/>
      <c r="N129" s="12"/>
      <c r="O129" s="11"/>
      <c r="P129" s="12"/>
      <c r="Q129" s="11"/>
      <c r="R129" s="12"/>
      <c r="S129" s="11"/>
      <c r="T129" s="12"/>
      <c r="U129" s="11"/>
      <c r="V129" s="12"/>
      <c r="W129" s="11"/>
      <c r="X129" s="12"/>
      <c r="Y129" s="11"/>
      <c r="Z129" s="12"/>
      <c r="AA129" s="11"/>
      <c r="AB129" s="12"/>
      <c r="AC129" s="11"/>
      <c r="AD129" s="12"/>
      <c r="AE129" s="11"/>
      <c r="AF129" s="12"/>
      <c r="AG129" s="11"/>
      <c r="AH129" s="12"/>
      <c r="AI129" s="11"/>
      <c r="AJ129" s="12"/>
      <c r="AK129" s="11"/>
      <c r="AL129" s="12"/>
      <c r="AM129" s="11"/>
      <c r="AN129" s="12"/>
      <c r="AO129" s="11"/>
      <c r="AP129" s="12"/>
      <c r="AQ129" s="11"/>
      <c r="AR129" s="12"/>
      <c r="AS129" s="11"/>
      <c r="AT129" s="12"/>
      <c r="AU129" s="11"/>
      <c r="AV129" s="12"/>
      <c r="AW129" s="11"/>
      <c r="AX129" s="12"/>
      <c r="AY129" s="11"/>
      <c r="AZ129" s="12"/>
      <c r="BA129" s="11"/>
      <c r="BB129" s="12"/>
      <c r="BC129" s="11"/>
      <c r="BD129" s="12"/>
      <c r="BE129" s="11"/>
      <c r="BF129" s="12"/>
      <c r="BG129" s="11"/>
      <c r="BH129" s="12"/>
      <c r="BI129" s="11"/>
      <c r="BJ129" s="12"/>
      <c r="BK129" s="11"/>
      <c r="BL129" s="12"/>
      <c r="BM129" s="11"/>
      <c r="BN129" s="12"/>
      <c r="BO129" s="11"/>
      <c r="BP129" s="12"/>
      <c r="BQ129" s="11"/>
      <c r="BR129" s="12"/>
      <c r="BS129" s="11"/>
      <c r="BT129" s="12"/>
      <c r="BU129" s="11"/>
      <c r="BV129" s="12"/>
      <c r="BW129" s="11"/>
      <c r="BX129" s="12"/>
      <c r="BY129" s="11"/>
      <c r="BZ129" s="12"/>
      <c r="CA129" s="11"/>
      <c r="CB129" s="12"/>
      <c r="CC129" s="11"/>
      <c r="CD129" s="12"/>
      <c r="CE129" s="11"/>
      <c r="CF129" s="12"/>
      <c r="CG129" s="11"/>
      <c r="CH129" s="12"/>
      <c r="CI129" s="11"/>
      <c r="CJ129" s="12"/>
      <c r="CK129" s="11"/>
      <c r="CL129" s="12"/>
      <c r="CM129" s="11"/>
      <c r="CN129" s="12"/>
      <c r="CO129" s="11"/>
      <c r="CP129" s="12"/>
      <c r="CQ129" s="11"/>
      <c r="CR129" s="12"/>
      <c r="CS129" s="11"/>
      <c r="CT129" s="12"/>
      <c r="CU129" s="11"/>
      <c r="CV129" s="12"/>
      <c r="CW129" s="11"/>
      <c r="CX129" s="12"/>
      <c r="CY129" s="11"/>
      <c r="CZ129" s="12"/>
      <c r="DA129" s="11">
        <v>16.079999999999998</v>
      </c>
      <c r="DB129" s="12">
        <v>0.17</v>
      </c>
      <c r="DC129" s="11"/>
      <c r="DD129" s="12"/>
      <c r="DE129" s="11"/>
      <c r="DF129" s="12"/>
      <c r="DG129" s="11"/>
      <c r="DH129" s="12"/>
      <c r="DI129" s="11"/>
      <c r="DJ129" s="12"/>
      <c r="DK129" s="11"/>
      <c r="DL129" s="12"/>
      <c r="DM129" s="11"/>
      <c r="DN129" s="12"/>
      <c r="DO129" s="11"/>
      <c r="DP129" s="12"/>
      <c r="DQ129" s="11"/>
      <c r="DR129" s="12"/>
      <c r="DS129" s="11"/>
      <c r="DT129" s="12"/>
      <c r="DU129" s="11"/>
      <c r="DV129" s="12"/>
      <c r="DW129" s="11"/>
      <c r="DX129" s="12"/>
      <c r="DY129" s="11"/>
      <c r="DZ129" s="12"/>
      <c r="EA129" s="11"/>
      <c r="EB129" s="12"/>
      <c r="EC129" s="11"/>
      <c r="ED129" s="12"/>
      <c r="EE129" s="11"/>
      <c r="EF129" s="12"/>
      <c r="EG129" s="11"/>
      <c r="EH129" s="12"/>
      <c r="EI129" s="11"/>
      <c r="EJ129" s="12"/>
      <c r="EK129" s="11"/>
      <c r="EL129" s="12"/>
      <c r="EM129" s="11"/>
      <c r="EN129" s="12"/>
      <c r="EO129" s="11"/>
      <c r="EP129" s="12"/>
    </row>
    <row r="130" spans="1:146" ht="15.75" x14ac:dyDescent="0.25">
      <c r="A130" s="85"/>
      <c r="B130" s="85"/>
      <c r="C130" s="11"/>
      <c r="D130" s="12"/>
      <c r="E130" s="11"/>
      <c r="F130" s="12"/>
      <c r="G130" s="11"/>
      <c r="H130" s="12"/>
      <c r="I130" s="11"/>
      <c r="J130" s="12"/>
      <c r="K130" s="11"/>
      <c r="L130" s="12"/>
      <c r="M130" s="11"/>
      <c r="N130" s="12"/>
      <c r="O130" s="11"/>
      <c r="P130" s="12"/>
      <c r="Q130" s="11"/>
      <c r="R130" s="12"/>
      <c r="S130" s="11"/>
      <c r="T130" s="12"/>
      <c r="U130" s="11"/>
      <c r="V130" s="12"/>
      <c r="W130" s="11"/>
      <c r="X130" s="12"/>
      <c r="Y130" s="11"/>
      <c r="Z130" s="12"/>
      <c r="AA130" s="11"/>
      <c r="AB130" s="12"/>
      <c r="AC130" s="11"/>
      <c r="AD130" s="12"/>
      <c r="AE130" s="11"/>
      <c r="AF130" s="12"/>
      <c r="AG130" s="11"/>
      <c r="AH130" s="12"/>
      <c r="AI130" s="11"/>
      <c r="AJ130" s="12"/>
      <c r="AK130" s="11"/>
      <c r="AL130" s="12"/>
      <c r="AM130" s="11"/>
      <c r="AN130" s="12"/>
      <c r="AO130" s="11"/>
      <c r="AP130" s="12"/>
      <c r="AQ130" s="11"/>
      <c r="AR130" s="12"/>
      <c r="AS130" s="11"/>
      <c r="AT130" s="12"/>
      <c r="AU130" s="11"/>
      <c r="AV130" s="12"/>
      <c r="AW130" s="11"/>
      <c r="AX130" s="12"/>
      <c r="AY130" s="11"/>
      <c r="AZ130" s="12"/>
      <c r="BA130" s="11"/>
      <c r="BB130" s="12"/>
      <c r="BC130" s="11"/>
      <c r="BD130" s="12"/>
      <c r="BE130" s="11"/>
      <c r="BF130" s="12"/>
      <c r="BG130" s="11"/>
      <c r="BH130" s="12"/>
      <c r="BI130" s="11"/>
      <c r="BJ130" s="12"/>
      <c r="BK130" s="11"/>
      <c r="BL130" s="12"/>
      <c r="BM130" s="11"/>
      <c r="BN130" s="12"/>
      <c r="BO130" s="11"/>
      <c r="BP130" s="12"/>
      <c r="BQ130" s="11"/>
      <c r="BR130" s="12"/>
      <c r="BS130" s="11"/>
      <c r="BT130" s="12"/>
      <c r="BU130" s="11"/>
      <c r="BV130" s="12"/>
      <c r="BW130" s="11"/>
      <c r="BX130" s="12"/>
      <c r="BY130" s="11"/>
      <c r="BZ130" s="12"/>
      <c r="CA130" s="11"/>
      <c r="CB130" s="12"/>
      <c r="CC130" s="11"/>
      <c r="CD130" s="12"/>
      <c r="CE130" s="11"/>
      <c r="CF130" s="12"/>
      <c r="CG130" s="11"/>
      <c r="CH130" s="12"/>
      <c r="CI130" s="11"/>
      <c r="CJ130" s="12"/>
      <c r="CK130" s="11"/>
      <c r="CL130" s="12"/>
      <c r="CM130" s="11"/>
      <c r="CN130" s="12"/>
      <c r="CO130" s="11"/>
      <c r="CP130" s="12"/>
      <c r="CQ130" s="11"/>
      <c r="CR130" s="12"/>
      <c r="CS130" s="11"/>
      <c r="CT130" s="12"/>
      <c r="CU130" s="11"/>
      <c r="CV130" s="12"/>
      <c r="CW130" s="11"/>
      <c r="CX130" s="12"/>
      <c r="CY130" s="11"/>
      <c r="CZ130" s="12"/>
      <c r="DA130" s="11">
        <v>16.52</v>
      </c>
      <c r="DB130" s="12">
        <v>0.18</v>
      </c>
      <c r="DC130" s="11"/>
      <c r="DD130" s="12"/>
      <c r="DE130" s="11"/>
      <c r="DF130" s="12"/>
      <c r="DG130" s="11"/>
      <c r="DH130" s="12"/>
      <c r="DI130" s="11"/>
      <c r="DJ130" s="12"/>
      <c r="DK130" s="11"/>
      <c r="DL130" s="12"/>
      <c r="DM130" s="11"/>
      <c r="DN130" s="12"/>
      <c r="DO130" s="11"/>
      <c r="DP130" s="12"/>
      <c r="DQ130" s="11"/>
      <c r="DR130" s="12"/>
      <c r="DS130" s="11"/>
      <c r="DT130" s="12"/>
      <c r="DU130" s="11"/>
      <c r="DV130" s="12"/>
      <c r="DW130" s="11"/>
      <c r="DX130" s="12"/>
      <c r="DY130" s="11"/>
      <c r="DZ130" s="12"/>
      <c r="EA130" s="11"/>
      <c r="EB130" s="12"/>
      <c r="EC130" s="11"/>
      <c r="ED130" s="12"/>
      <c r="EE130" s="11"/>
      <c r="EF130" s="12"/>
      <c r="EG130" s="11"/>
      <c r="EH130" s="12"/>
      <c r="EI130" s="11"/>
      <c r="EJ130" s="12"/>
      <c r="EK130" s="11"/>
      <c r="EL130" s="12"/>
      <c r="EM130" s="11"/>
      <c r="EN130" s="12"/>
      <c r="EO130" s="11"/>
      <c r="EP130" s="12"/>
    </row>
    <row r="131" spans="1:146" ht="16.5" thickBot="1" x14ac:dyDescent="0.3">
      <c r="A131" s="85"/>
      <c r="B131" s="85"/>
      <c r="C131" s="13"/>
      <c r="D131" s="14"/>
      <c r="E131" s="13"/>
      <c r="F131" s="14"/>
      <c r="G131" s="13"/>
      <c r="H131" s="14"/>
      <c r="I131" s="13"/>
      <c r="J131" s="14"/>
      <c r="K131" s="13"/>
      <c r="L131" s="14"/>
      <c r="M131" s="13"/>
      <c r="N131" s="14"/>
      <c r="O131" s="13"/>
      <c r="P131" s="14"/>
      <c r="Q131" s="13"/>
      <c r="R131" s="14"/>
      <c r="S131" s="13"/>
      <c r="T131" s="14"/>
      <c r="U131" s="13"/>
      <c r="V131" s="14"/>
      <c r="W131" s="13"/>
      <c r="X131" s="14"/>
      <c r="Y131" s="13"/>
      <c r="Z131" s="14"/>
      <c r="AA131" s="13"/>
      <c r="AB131" s="14"/>
      <c r="AC131" s="13"/>
      <c r="AD131" s="14"/>
      <c r="AE131" s="13"/>
      <c r="AF131" s="14"/>
      <c r="AG131" s="13"/>
      <c r="AH131" s="14"/>
      <c r="AI131" s="13"/>
      <c r="AJ131" s="14"/>
      <c r="AK131" s="13"/>
      <c r="AL131" s="14"/>
      <c r="AM131" s="13"/>
      <c r="AN131" s="14"/>
      <c r="AO131" s="13"/>
      <c r="AP131" s="14"/>
      <c r="AQ131" s="13"/>
      <c r="AR131" s="14"/>
      <c r="AS131" s="13"/>
      <c r="AT131" s="14"/>
      <c r="AU131" s="13"/>
      <c r="AV131" s="14"/>
      <c r="AW131" s="13"/>
      <c r="AX131" s="14"/>
      <c r="AY131" s="13"/>
      <c r="AZ131" s="14"/>
      <c r="BA131" s="13"/>
      <c r="BB131" s="14"/>
      <c r="BC131" s="13"/>
      <c r="BD131" s="14"/>
      <c r="BE131" s="13"/>
      <c r="BF131" s="14"/>
      <c r="BG131" s="13"/>
      <c r="BH131" s="14"/>
      <c r="BI131" s="13"/>
      <c r="BJ131" s="14"/>
      <c r="BK131" s="13"/>
      <c r="BL131" s="14"/>
      <c r="BM131" s="13"/>
      <c r="BN131" s="14"/>
      <c r="BO131" s="13"/>
      <c r="BP131" s="14"/>
      <c r="BQ131" s="13"/>
      <c r="BR131" s="14"/>
      <c r="BS131" s="13"/>
      <c r="BT131" s="14"/>
      <c r="BU131" s="13"/>
      <c r="BV131" s="14"/>
      <c r="BW131" s="13"/>
      <c r="BX131" s="14"/>
      <c r="BY131" s="13"/>
      <c r="BZ131" s="14"/>
      <c r="CA131" s="13"/>
      <c r="CB131" s="14"/>
      <c r="CC131" s="13"/>
      <c r="CD131" s="14"/>
      <c r="CE131" s="13"/>
      <c r="CF131" s="14"/>
      <c r="CG131" s="13"/>
      <c r="CH131" s="14"/>
      <c r="CI131" s="13"/>
      <c r="CJ131" s="14"/>
      <c r="CK131" s="13"/>
      <c r="CL131" s="14"/>
      <c r="CM131" s="13"/>
      <c r="CN131" s="14"/>
      <c r="CO131" s="13"/>
      <c r="CP131" s="14"/>
      <c r="CQ131" s="13"/>
      <c r="CR131" s="14"/>
      <c r="CS131" s="13"/>
      <c r="CT131" s="14"/>
      <c r="CU131" s="13"/>
      <c r="CV131" s="14"/>
      <c r="CW131" s="13"/>
      <c r="CX131" s="14"/>
      <c r="CY131" s="13"/>
      <c r="CZ131" s="14"/>
      <c r="DA131" s="13">
        <v>16.59</v>
      </c>
      <c r="DB131" s="14">
        <v>7.0000000000000007E-2</v>
      </c>
      <c r="DC131" s="13"/>
      <c r="DD131" s="14"/>
      <c r="DE131" s="13"/>
      <c r="DF131" s="14"/>
      <c r="DG131" s="13"/>
      <c r="DH131" s="14"/>
      <c r="DI131" s="13"/>
      <c r="DJ131" s="14"/>
      <c r="DK131" s="13"/>
      <c r="DL131" s="14"/>
      <c r="DM131" s="13"/>
      <c r="DN131" s="14"/>
      <c r="DO131" s="13"/>
      <c r="DP131" s="14"/>
      <c r="DQ131" s="13"/>
      <c r="DR131" s="14"/>
      <c r="DS131" s="13"/>
      <c r="DT131" s="14"/>
      <c r="DU131" s="13"/>
      <c r="DV131" s="14"/>
      <c r="DW131" s="13"/>
      <c r="DX131" s="14"/>
      <c r="DY131" s="13"/>
      <c r="DZ131" s="14"/>
      <c r="EA131" s="13"/>
      <c r="EB131" s="14"/>
      <c r="EC131" s="13"/>
      <c r="ED131" s="14"/>
      <c r="EE131" s="13"/>
      <c r="EF131" s="14"/>
      <c r="EG131" s="13"/>
      <c r="EH131" s="14"/>
      <c r="EI131" s="13"/>
      <c r="EJ131" s="14"/>
      <c r="EK131" s="13"/>
      <c r="EL131" s="14"/>
      <c r="EM131" s="13"/>
      <c r="EN131" s="14"/>
      <c r="EO131" s="13"/>
      <c r="EP131" s="14"/>
    </row>
    <row r="132" spans="1:146" x14ac:dyDescent="0.25">
      <c r="DA132" s="63"/>
      <c r="DB132" s="63"/>
      <c r="DI132" s="63"/>
      <c r="DJ132" s="63"/>
      <c r="DK132" s="63"/>
      <c r="DL132" s="63"/>
      <c r="DM132" s="63"/>
      <c r="DN132" s="63"/>
      <c r="DO132" s="63"/>
      <c r="DP132" s="63"/>
      <c r="DQ132" s="63"/>
      <c r="DR132" s="63"/>
      <c r="DS132" s="63"/>
      <c r="DT132" s="63"/>
      <c r="DU132" s="63"/>
      <c r="DV132" s="63"/>
      <c r="DW132" s="63"/>
      <c r="DX132" s="63"/>
    </row>
  </sheetData>
  <sortState xmlns:xlrd2="http://schemas.microsoft.com/office/spreadsheetml/2017/richdata2" ref="BC6:BD27">
    <sortCondition ref="BC6"/>
  </sortState>
  <mergeCells count="2">
    <mergeCell ref="A6:A34"/>
    <mergeCell ref="B6:B34"/>
  </mergeCells>
  <pageMargins left="0.511811024" right="0.511811024" top="0.78740157499999996" bottom="0.78740157499999996" header="0.31496062000000002" footer="0.31496062000000002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5 r 7 T M 1 0 P a + m A A A A + A A A A B I A H A B D b 2 5 m a W c v U G F j a 2 F n Z S 5 4 b W w g o h g A K K A U A A A A A A A A A A A A A A A A A A A A A A A A A A A A h Y + 9 D o I w G E V f h X S n P x A S J R 9 l c J X E h G h c m 1 K h E Y q h x f J u D j 6 S r y C J o m 6 O 9 + Q M 5 z 5 u d 8 i n r g 2 u a r C 6 N x l i m K J A G d l X 2 t Q Z G t 0 p X K G c w 0 7 I s 6 h V M M v G p p O t M t Q 4 d 0 k J 8 d 5 j H + N + q E l E K S P H Y l v K R n U C f W T 9 X w 6 1 s U 4 Y q R C H w y u G R z h Z 4 4 T F C W Y R A 7 J g K L T 5 K t F c j C m Q H w i b s X X j o L g y 4 b 4 E s k w g 7 x f 8 C V B L A w Q U A A I A C A C n m v t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5 r 7 T C i K R 7 g O A A A A E Q A A A B M A H A B G b 3 J t d W x h c y 9 T Z W N 0 a W 9 u M S 5 t I K I Y A C i g F A A A A A A A A A A A A A A A A A A A A A A A A A A A A C t O T S 7 J z M 9 T C I b Q h t Y A U E s B A i 0 A F A A C A A g A p 5 r 7 T M 1 0 P a + m A A A A + A A A A B I A A A A A A A A A A A A A A A A A A A A A A E N v b m Z p Z y 9 Q Y W N r Y W d l L n h t b F B L A Q I t A B Q A A g A I A K e a + 0 w P y u m r p A A A A O k A A A A T A A A A A A A A A A A A A A A A A P I A A A B b Q 2 9 u d G V u d F 9 U e X B l c 1 0 u e G 1 s U E s B A i 0 A F A A C A A g A p 5 r 7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2 q 1 E L x N E 1 C i W e m R v A / B B w A A A A A A g A A A A A A E G Y A A A A B A A A g A A A A E e r j 1 u o Y D U w Y e w r A h V c c A B N 5 V 4 c z g V w p t b A c e V 5 N 5 F 0 A A A A A D o A A A A A C A A A g A A A A H z T i p / A X 7 Z 4 y / K w y 5 j + j T V v l j e W b t v m 9 L g U k r I f V a t d Q A A A A b / T g Z 0 Y 3 c Z Y J w R w m d j U o 0 R G G / y N B q C 0 D 9 R + r J Y r z 5 i G h 9 b K I 0 / j D m Z d s z 7 S 5 5 u c q 9 J U q + W s 1 a Y V T L J R J q v t G v M w 0 A f P y q 5 v / L m 0 s e V E S O D N A A A A A 9 2 u 3 v B h O n 4 4 m 3 9 J C h L k 3 E E I z 3 t T s e e / n 8 1 5 q l z p g m 2 / X C k p i q l y J E t 3 u t + 1 F r U D z o z 1 Q F P d h N p z I o X O W z q X I 9 Q = = < / D a t a M a s h u p > 
</file>

<file path=customXml/itemProps1.xml><?xml version="1.0" encoding="utf-8"?>
<ds:datastoreItem xmlns:ds="http://schemas.openxmlformats.org/officeDocument/2006/customXml" ds:itemID="{D6D53652-A38D-4326-A377-D97686A9EB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6</vt:i4>
      </vt:variant>
    </vt:vector>
  </HeadingPairs>
  <TitlesOfParts>
    <vt:vector size="11" baseType="lpstr">
      <vt:lpstr>REFDB</vt:lpstr>
      <vt:lpstr>CASDB</vt:lpstr>
      <vt:lpstr>PAR</vt:lpstr>
      <vt:lpstr>TIELINE</vt:lpstr>
      <vt:lpstr>BINODAL</vt:lpstr>
      <vt:lpstr>BINODAL!dta</vt:lpstr>
      <vt:lpstr>h</vt:lpstr>
      <vt:lpstr>TIELINE!New_Text_Document</vt:lpstr>
      <vt:lpstr>BINODAL!New_Text_Document_1</vt:lpstr>
      <vt:lpstr>TIELINE!New_Text_Document_1</vt:lpstr>
      <vt:lpstr>TIELINE!New_Text_Document_2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.</dc:creator>
  <cp:keywords/>
  <dc:description/>
  <cp:lastModifiedBy>Diego .</cp:lastModifiedBy>
  <cp:revision/>
  <dcterms:created xsi:type="dcterms:W3CDTF">2018-07-09T20:29:42Z</dcterms:created>
  <dcterms:modified xsi:type="dcterms:W3CDTF">2019-01-12T00:33:41Z</dcterms:modified>
  <cp:category/>
  <cp:contentStatus/>
</cp:coreProperties>
</file>