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CONTROL GESTION" sheetId="1" r:id="rId1"/>
    <sheet name="COMPRAS" sheetId="2" r:id="rId2"/>
    <sheet name="VENTA" sheetId="4" r:id="rId3"/>
    <sheet name="VENTAS USD" sheetId="6" r:id="rId4"/>
    <sheet name="GASTOS TIENDA" sheetId="5" r:id="rId5"/>
    <sheet name="Sheet2" sheetId="7" r:id="rId6"/>
  </sheets>
  <externalReferences>
    <externalReference r:id="rId7"/>
  </externalReferences>
  <calcPr calcId="144525"/>
</workbook>
</file>

<file path=xl/comments1.xml><?xml version="1.0" encoding="utf-8"?>
<comments xmlns="http://schemas.openxmlformats.org/spreadsheetml/2006/main">
  <authors>
    <author>sabri</author>
  </authors>
  <commentList>
    <comment ref="I4" authorId="0">
      <text>
        <r>
          <rPr>
            <b/>
            <sz val="9"/>
            <rFont val="Times New Roman"/>
            <charset val="0"/>
          </rPr>
          <t>sabri:</t>
        </r>
        <r>
          <rPr>
            <sz val="9"/>
            <rFont val="Times New Roman"/>
            <charset val="0"/>
          </rPr>
          <t xml:space="preserve">
FRAN 30: 156716,43
FER 30: 156716,43
MARCOS 40: 208955,24 </t>
        </r>
      </text>
    </comment>
  </commentList>
</comments>
</file>

<file path=xl/comments2.xml><?xml version="1.0" encoding="utf-8"?>
<comments xmlns="http://schemas.openxmlformats.org/spreadsheetml/2006/main">
  <authors>
    <author>Lucas</author>
  </authors>
  <commentList>
    <comment ref="C184" authorId="0">
      <text>
        <r>
          <rPr>
            <b/>
            <sz val="9"/>
            <rFont val="Tahoma"/>
            <charset val="134"/>
          </rPr>
          <t>Lucas:</t>
        </r>
        <r>
          <rPr>
            <sz val="9"/>
            <rFont val="Tahoma"/>
            <charset val="134"/>
          </rPr>
          <t xml:space="preserve">
CONTIENE VALOR DÓLAR * VENTA DÓLAR EN PESOS AL MOMENTO DE LA VENTA</t>
        </r>
      </text>
    </comment>
    <comment ref="J184" authorId="0">
      <text>
        <r>
          <rPr>
            <b/>
            <sz val="9"/>
            <rFont val="Tahoma"/>
            <charset val="134"/>
          </rPr>
          <t>Lucas:</t>
        </r>
        <r>
          <rPr>
            <sz val="9"/>
            <rFont val="Tahoma"/>
            <charset val="134"/>
          </rPr>
          <t xml:space="preserve">
CONTIENE VALOR DÓLAR * VENTA DÓLAR EN PESOS AL MOMENTO DE LA VENTA</t>
        </r>
      </text>
    </comment>
    <comment ref="Q184" authorId="0">
      <text>
        <r>
          <rPr>
            <b/>
            <sz val="9"/>
            <rFont val="Tahoma"/>
            <charset val="134"/>
          </rPr>
          <t>Lucas:</t>
        </r>
        <r>
          <rPr>
            <sz val="9"/>
            <rFont val="Tahoma"/>
            <charset val="134"/>
          </rPr>
          <t xml:space="preserve">
CONTIENE VALOR DÓLAR * VENTA DÓLAR EN PESOS AL MOMENTO DE LA VENTA</t>
        </r>
      </text>
    </comment>
    <comment ref="X184" authorId="0">
      <text>
        <r>
          <rPr>
            <b/>
            <sz val="9"/>
            <rFont val="Tahoma"/>
            <charset val="134"/>
          </rPr>
          <t>Lucas:</t>
        </r>
        <r>
          <rPr>
            <sz val="9"/>
            <rFont val="Tahoma"/>
            <charset val="134"/>
          </rPr>
          <t xml:space="preserve">
CONTIENE VALOR DÓLAR * VENTA DÓLAR EN PESOS AL MOMENTO DE LA VENTA</t>
        </r>
      </text>
    </comment>
    <comment ref="AE184" authorId="0">
      <text>
        <r>
          <rPr>
            <b/>
            <sz val="9"/>
            <rFont val="Tahoma"/>
            <charset val="134"/>
          </rPr>
          <t>Lucas:</t>
        </r>
        <r>
          <rPr>
            <sz val="9"/>
            <rFont val="Tahoma"/>
            <charset val="134"/>
          </rPr>
          <t xml:space="preserve">
CONTIENE VALOR DÓLAR * VENTA DÓLAR EN PESOS AL MOMENTO DE LA VENTA</t>
        </r>
      </text>
    </comment>
    <comment ref="AN184" authorId="0">
      <text>
        <r>
          <rPr>
            <b/>
            <sz val="9"/>
            <rFont val="Tahoma"/>
            <charset val="134"/>
          </rPr>
          <t>Lucas:</t>
        </r>
        <r>
          <rPr>
            <sz val="9"/>
            <rFont val="Tahoma"/>
            <charset val="134"/>
          </rPr>
          <t xml:space="preserve">
CONTIENE VALOR DÓLAR * VENTA DÓLAR EN PESOS AL MOMENTO DE LA VENTA</t>
        </r>
      </text>
    </comment>
    <comment ref="AU184" authorId="0">
      <text>
        <r>
          <rPr>
            <b/>
            <sz val="9"/>
            <rFont val="Tahoma"/>
            <charset val="134"/>
          </rPr>
          <t>Lucas:</t>
        </r>
        <r>
          <rPr>
            <sz val="9"/>
            <rFont val="Tahoma"/>
            <charset val="134"/>
          </rPr>
          <t xml:space="preserve">
CONTIENE VALOR DÓLAR * VENTA DÓLAR EN PESOS AL MOMENTO DE LA VENTA</t>
        </r>
      </text>
    </comment>
    <comment ref="BB184" authorId="0">
      <text>
        <r>
          <rPr>
            <b/>
            <sz val="9"/>
            <rFont val="Tahoma"/>
            <charset val="134"/>
          </rPr>
          <t>Lucas:</t>
        </r>
        <r>
          <rPr>
            <sz val="9"/>
            <rFont val="Tahoma"/>
            <charset val="134"/>
          </rPr>
          <t xml:space="preserve">
CONTIENE VALOR DÓLAR * VENTA DÓLAR EN PESOS AL MOMENTO DE LA VENTA</t>
        </r>
      </text>
    </comment>
    <comment ref="BI184" authorId="0">
      <text>
        <r>
          <rPr>
            <b/>
            <sz val="9"/>
            <rFont val="Tahoma"/>
            <charset val="134"/>
          </rPr>
          <t>Lucas:</t>
        </r>
        <r>
          <rPr>
            <sz val="9"/>
            <rFont val="Tahoma"/>
            <charset val="134"/>
          </rPr>
          <t xml:space="preserve">
CONTIENE VALOR DÓLAR * VENTA DÓLAR EN PESOS AL MOMENTO DE LA VENTA</t>
        </r>
      </text>
    </comment>
  </commentList>
</comments>
</file>

<file path=xl/comments3.xml><?xml version="1.0" encoding="utf-8"?>
<comments xmlns="http://schemas.openxmlformats.org/spreadsheetml/2006/main">
  <authors>
    <author>Lucas</author>
  </authors>
  <commentList>
    <comment ref="C189" authorId="0">
      <text>
        <r>
          <rPr>
            <b/>
            <sz val="9"/>
            <rFont val="Tahoma"/>
            <charset val="134"/>
          </rPr>
          <t>Lucas:</t>
        </r>
        <r>
          <rPr>
            <sz val="9"/>
            <rFont val="Tahoma"/>
            <charset val="134"/>
          </rPr>
          <t xml:space="preserve">
CONTIENE VALOR DÓLAR * VENTA DÓLAR EN PESOS AL MOMENTO DE LA VENTA</t>
        </r>
      </text>
    </comment>
    <comment ref="J189" authorId="0">
      <text>
        <r>
          <rPr>
            <b/>
            <sz val="9"/>
            <rFont val="Tahoma"/>
            <charset val="134"/>
          </rPr>
          <t>Lucas:</t>
        </r>
        <r>
          <rPr>
            <sz val="9"/>
            <rFont val="Tahoma"/>
            <charset val="134"/>
          </rPr>
          <t xml:space="preserve">
CONTIENE VALOR DÓLAR * VENTA DÓLAR EN PESOS AL MOMENTO DE LA VENTA</t>
        </r>
      </text>
    </comment>
    <comment ref="Q189" authorId="0">
      <text>
        <r>
          <rPr>
            <b/>
            <sz val="9"/>
            <rFont val="Tahoma"/>
            <charset val="134"/>
          </rPr>
          <t>Lucas:</t>
        </r>
        <r>
          <rPr>
            <sz val="9"/>
            <rFont val="Tahoma"/>
            <charset val="134"/>
          </rPr>
          <t xml:space="preserve">
CONTIENE VALOR DÓLAR * VENTA DÓLAR EN PESOS AL MOMENTO DE LA VENTA</t>
        </r>
      </text>
    </comment>
    <comment ref="X189" authorId="0">
      <text>
        <r>
          <rPr>
            <b/>
            <sz val="9"/>
            <rFont val="Tahoma"/>
            <charset val="134"/>
          </rPr>
          <t>Lucas:</t>
        </r>
        <r>
          <rPr>
            <sz val="9"/>
            <rFont val="Tahoma"/>
            <charset val="134"/>
          </rPr>
          <t xml:space="preserve">
CONTIENE VALOR DÓLAR * VENTA DÓLAR EN PESOS AL MOMENTO DE LA VENTA</t>
        </r>
      </text>
    </comment>
    <comment ref="AE189" authorId="0">
      <text>
        <r>
          <rPr>
            <b/>
            <sz val="9"/>
            <rFont val="Tahoma"/>
            <charset val="134"/>
          </rPr>
          <t>Lucas:</t>
        </r>
        <r>
          <rPr>
            <sz val="9"/>
            <rFont val="Tahoma"/>
            <charset val="134"/>
          </rPr>
          <t xml:space="preserve">
CONTIENE VALOR DÓLAR * VENTA DÓLAR EN PESOS AL MOMENTO DE LA VENTA</t>
        </r>
      </text>
    </comment>
    <comment ref="AL189" authorId="0">
      <text>
        <r>
          <rPr>
            <b/>
            <sz val="9"/>
            <rFont val="Tahoma"/>
            <charset val="134"/>
          </rPr>
          <t>Lucas:</t>
        </r>
        <r>
          <rPr>
            <sz val="9"/>
            <rFont val="Tahoma"/>
            <charset val="134"/>
          </rPr>
          <t xml:space="preserve">
CONTIENE VALOR DÓLAR * VENTA DÓLAR EN PESOS AL MOMENTO DE LA VENTA</t>
        </r>
      </text>
    </comment>
    <comment ref="AS189" authorId="0">
      <text>
        <r>
          <rPr>
            <b/>
            <sz val="9"/>
            <rFont val="Tahoma"/>
            <charset val="134"/>
          </rPr>
          <t>Lucas:</t>
        </r>
        <r>
          <rPr>
            <sz val="9"/>
            <rFont val="Tahoma"/>
            <charset val="134"/>
          </rPr>
          <t xml:space="preserve">
CONTIENE VALOR DÓLAR * VENTA DÓLAR EN PESOS AL MOMENTO DE LA VENTA</t>
        </r>
      </text>
    </comment>
    <comment ref="AZ189" authorId="0">
      <text>
        <r>
          <rPr>
            <b/>
            <sz val="9"/>
            <rFont val="Tahoma"/>
            <charset val="134"/>
          </rPr>
          <t>Lucas:</t>
        </r>
        <r>
          <rPr>
            <sz val="9"/>
            <rFont val="Tahoma"/>
            <charset val="134"/>
          </rPr>
          <t xml:space="preserve">
CONTIENE VALOR DÓLAR * VENTA DÓLAR EN PESOS AL MOMENTO DE LA VENTA</t>
        </r>
      </text>
    </comment>
  </commentList>
</comments>
</file>

<file path=xl/comments4.xml><?xml version="1.0" encoding="utf-8"?>
<comments xmlns="http://schemas.openxmlformats.org/spreadsheetml/2006/main">
  <authors>
    <author>Lucas</author>
  </authors>
  <commentList>
    <comment ref="C181" authorId="0">
      <text>
        <r>
          <rPr>
            <b/>
            <sz val="9"/>
            <rFont val="Tahoma"/>
            <charset val="134"/>
          </rPr>
          <t>Lucas:</t>
        </r>
        <r>
          <rPr>
            <sz val="9"/>
            <rFont val="Tahoma"/>
            <charset val="134"/>
          </rPr>
          <t xml:space="preserve">
CONTIENE VALOR DÓLAR * VENTA DÓLAR EN PESOS AL MOMENTO DE LA VENTA</t>
        </r>
      </text>
    </comment>
    <comment ref="J181" authorId="0">
      <text>
        <r>
          <rPr>
            <b/>
            <sz val="9"/>
            <rFont val="Tahoma"/>
            <charset val="134"/>
          </rPr>
          <t>Lucas:</t>
        </r>
        <r>
          <rPr>
            <sz val="9"/>
            <rFont val="Tahoma"/>
            <charset val="134"/>
          </rPr>
          <t xml:space="preserve">
CONTIENE VALOR DÓLAR * VENTA DÓLAR EN PESOS AL MOMENTO DE LA VENTA</t>
        </r>
      </text>
    </comment>
    <comment ref="Q181" authorId="0">
      <text>
        <r>
          <rPr>
            <b/>
            <sz val="9"/>
            <rFont val="Tahoma"/>
            <charset val="134"/>
          </rPr>
          <t>Lucas:</t>
        </r>
        <r>
          <rPr>
            <sz val="9"/>
            <rFont val="Tahoma"/>
            <charset val="134"/>
          </rPr>
          <t xml:space="preserve">
CONTIENE VALOR DÓLAR * VENTA DÓLAR EN PESOS AL MOMENTO DE LA VENTA</t>
        </r>
      </text>
    </comment>
    <comment ref="X181" authorId="0">
      <text>
        <r>
          <rPr>
            <b/>
            <sz val="9"/>
            <rFont val="Tahoma"/>
            <charset val="134"/>
          </rPr>
          <t>Lucas:</t>
        </r>
        <r>
          <rPr>
            <sz val="9"/>
            <rFont val="Tahoma"/>
            <charset val="134"/>
          </rPr>
          <t xml:space="preserve">
CONTIENE VALOR DÓLAR * VENTA DÓLAR EN PESOS AL MOMENTO DE LA VENTA</t>
        </r>
      </text>
    </comment>
    <comment ref="AE181" authorId="0">
      <text>
        <r>
          <rPr>
            <b/>
            <sz val="9"/>
            <rFont val="Tahoma"/>
            <charset val="134"/>
          </rPr>
          <t>Lucas:</t>
        </r>
        <r>
          <rPr>
            <sz val="9"/>
            <rFont val="Tahoma"/>
            <charset val="134"/>
          </rPr>
          <t xml:space="preserve">
CONTIENE VALOR DÓLAR * VENTA DÓLAR EN PESOS AL MOMENTO DE LA VENTA</t>
        </r>
      </text>
    </comment>
  </commentList>
</comments>
</file>

<file path=xl/comments5.xml><?xml version="1.0" encoding="utf-8"?>
<comments xmlns="http://schemas.openxmlformats.org/spreadsheetml/2006/main">
  <authors>
    <author>sabri</author>
  </authors>
  <commentList>
    <comment ref="B12" authorId="0">
      <text>
        <r>
          <rPr>
            <b/>
            <sz val="9"/>
            <rFont val="Times New Roman"/>
            <charset val="0"/>
          </rPr>
          <t>sabri:</t>
        </r>
        <r>
          <rPr>
            <sz val="9"/>
            <rFont val="Times New Roman"/>
            <charset val="0"/>
          </rPr>
          <t xml:space="preserve">
NO HUBO GANACIA EN DOLARES YA QUE LAS VENTAS SE REALIZARON EN PESOS
</t>
        </r>
      </text>
    </comment>
  </commentList>
</comments>
</file>

<file path=xl/sharedStrings.xml><?xml version="1.0" encoding="utf-8"?>
<sst xmlns="http://schemas.openxmlformats.org/spreadsheetml/2006/main" count="853" uniqueCount="246">
  <si>
    <t>CONTROL DE GESTION: COMPRAS VS VENTAS</t>
  </si>
  <si>
    <t>MES</t>
  </si>
  <si>
    <t xml:space="preserve">COMPRAS </t>
  </si>
  <si>
    <t>GASTOS OFICINA</t>
  </si>
  <si>
    <t>VENTAS</t>
  </si>
  <si>
    <t>APORTE SOCIOS</t>
  </si>
  <si>
    <t>VENTAS DOLARES</t>
  </si>
  <si>
    <t>PERDIDAS</t>
  </si>
  <si>
    <t xml:space="preserve">Total </t>
  </si>
  <si>
    <t>Diferencia en $ Accesorios</t>
  </si>
  <si>
    <t>% Diferencia Acc</t>
  </si>
  <si>
    <t>ENERO</t>
  </si>
  <si>
    <t>FEBRERO</t>
  </si>
  <si>
    <t>MARZO</t>
  </si>
  <si>
    <t>ABRIL</t>
  </si>
  <si>
    <t>MAYO</t>
  </si>
  <si>
    <t>JUNIO</t>
  </si>
  <si>
    <t>JULIO</t>
  </si>
  <si>
    <t xml:space="preserve">             TOTAL </t>
  </si>
  <si>
    <t>TOTAL EGRESOS</t>
  </si>
  <si>
    <t>TOTAL INGRESOS</t>
  </si>
  <si>
    <t>TOTAL</t>
  </si>
  <si>
    <t>FEB</t>
  </si>
  <si>
    <t>MARZ</t>
  </si>
  <si>
    <t>ABR</t>
  </si>
  <si>
    <t>AGOSTO</t>
  </si>
  <si>
    <t>COSTO</t>
  </si>
  <si>
    <t>FORMA DE PAGO</t>
  </si>
  <si>
    <t>IMPUESTOS BANCARIOS</t>
  </si>
  <si>
    <t>$$</t>
  </si>
  <si>
    <t>U$D</t>
  </si>
  <si>
    <t>IVA</t>
  </si>
  <si>
    <t>IIBB</t>
  </si>
  <si>
    <t>INTERESES</t>
  </si>
  <si>
    <t>COMISIONES</t>
  </si>
  <si>
    <t>Adaptador lightning</t>
  </si>
  <si>
    <t>Air Pods cómunes</t>
  </si>
  <si>
    <t>airpods pro</t>
  </si>
  <si>
    <t>airpods 2</t>
  </si>
  <si>
    <t>Antishock</t>
  </si>
  <si>
    <t>Auriculares 3.5</t>
  </si>
  <si>
    <t>Auriculares JBL tune 110 blueooth</t>
  </si>
  <si>
    <t>Auriculares lightning</t>
  </si>
  <si>
    <t>auriculares pedorros</t>
  </si>
  <si>
    <t>Baseus Aspiradora</t>
  </si>
  <si>
    <t>Baseus cable  1 metro bolsa rojos</t>
  </si>
  <si>
    <t>Baseus cable  3 en 1</t>
  </si>
  <si>
    <t>Baseus cable 3 metros</t>
  </si>
  <si>
    <t>Baseus Cable meta data 2 metros</t>
  </si>
  <si>
    <t>Baseus Cable metal data 1 metro</t>
  </si>
  <si>
    <t>Baseus cables 1 metro</t>
  </si>
  <si>
    <t>Baseus Car Charger 30 W</t>
  </si>
  <si>
    <t>Baseus Car Charger 65 W</t>
  </si>
  <si>
    <t>Baseus car holder</t>
  </si>
  <si>
    <t>Baseus Car mount holder (apoya cabeza)</t>
  </si>
  <si>
    <t>Baseus cargador magnetico</t>
  </si>
  <si>
    <t>Baseus hub 5 en 1</t>
  </si>
  <si>
    <t>Baseus hub cube adapter</t>
  </si>
  <si>
    <t>Baseus Liquid Silica Gel Magnetic Case 12 pro</t>
  </si>
  <si>
    <t>Baseus Magnetic Case 12 mini</t>
  </si>
  <si>
    <t>Baseus Original Magnetic Leather Case 12 pro</t>
  </si>
  <si>
    <t>Baseus Original Magnetic Leather Case 12 pro max</t>
  </si>
  <si>
    <t>Baseus protective case cubre camara 13/13 pro/13 pro max</t>
  </si>
  <si>
    <t>Baseus silicone case 13/13 pro/13 pro max</t>
  </si>
  <si>
    <t>Baseus simple case iphone 13/13 pro/13 pro max</t>
  </si>
  <si>
    <t>Baseus soporte para Moto/Bicicleta</t>
  </si>
  <si>
    <t>Baseus soporte tablet</t>
  </si>
  <si>
    <t>Baseus Soporte tablet/iphone Telescopic</t>
  </si>
  <si>
    <t>BUMPER MAGSAFE</t>
  </si>
  <si>
    <t>bateria iphone 6</t>
  </si>
  <si>
    <t>bateria iphone 6 plus</t>
  </si>
  <si>
    <t>bateria iphone 6s</t>
  </si>
  <si>
    <t>bateria iphone 6s plus</t>
  </si>
  <si>
    <t>bateria iphone 7 plus</t>
  </si>
  <si>
    <t>bateria iphone 8 plus</t>
  </si>
  <si>
    <t>bateria iphone X</t>
  </si>
  <si>
    <t>Billeteras imantadas</t>
  </si>
  <si>
    <t>boarding pass</t>
  </si>
  <si>
    <t>Bumper 13/13 pro/13 pro max</t>
  </si>
  <si>
    <t>Bumper iPhone 11</t>
  </si>
  <si>
    <t>Bumper iPhone 11 Pro</t>
  </si>
  <si>
    <t>Bumper iPhone 11 Pro Max</t>
  </si>
  <si>
    <t>Bumper iPhone 12</t>
  </si>
  <si>
    <t>Bumper iPhone 12 Pro Max</t>
  </si>
  <si>
    <t>Bumper iPhone 6/7/8</t>
  </si>
  <si>
    <t>Bumper iPhone 7/8 plus</t>
  </si>
  <si>
    <t>Bumper iPhone X</t>
  </si>
  <si>
    <t>Bumper iPhone XR</t>
  </si>
  <si>
    <t>Bumper iPhone XS Max</t>
  </si>
  <si>
    <t>Bumper iPhone magsafe</t>
  </si>
  <si>
    <t>Cabezal carga rápida 20w</t>
  </si>
  <si>
    <t>Cabezal de carga 5w</t>
  </si>
  <si>
    <t>cable de carga macbook 2 m</t>
  </si>
  <si>
    <t>cable foxbox 1 metro lightning/tipe c</t>
  </si>
  <si>
    <t>cable foxbox 1 metro lightning/usb</t>
  </si>
  <si>
    <t>cable foxbox 1 metro tipe c/tipe c</t>
  </si>
  <si>
    <t>cable foxbox 1,2 metro 3 en 1</t>
  </si>
  <si>
    <t>cable lightnig usb c 2 metros</t>
  </si>
  <si>
    <t>Cable lightning 1 metro</t>
  </si>
  <si>
    <t>Cable lightning 2 metros</t>
  </si>
  <si>
    <t>Cable lightning usb c 1 metro</t>
  </si>
  <si>
    <t>cable soul 1 metro usb C</t>
  </si>
  <si>
    <t>Cargador Apple Watch</t>
  </si>
  <si>
    <t>Cargador Magsafe 1 85w</t>
  </si>
  <si>
    <t>Cargador Magsafe 2 60w</t>
  </si>
  <si>
    <t>Cargador MagSafe 45W</t>
  </si>
  <si>
    <t>Cargador magsafe certificado</t>
  </si>
  <si>
    <t>Cargador potatil 10.000 amperes</t>
  </si>
  <si>
    <t>Clear case iPhone 11</t>
  </si>
  <si>
    <t>Clear case iPhone 11 Pro Max</t>
  </si>
  <si>
    <t>Clear case iPhone 6 Plus</t>
  </si>
  <si>
    <t>Clear case iPhone 6/6s</t>
  </si>
  <si>
    <t>Clear case iPhone 7</t>
  </si>
  <si>
    <t>Clear case iphone 7/8 Plus</t>
  </si>
  <si>
    <t>Clear case iPhone X</t>
  </si>
  <si>
    <t>Clear case iPhone XR</t>
  </si>
  <si>
    <t>Clear case tornasoladas</t>
  </si>
  <si>
    <t>Clear case Xs max</t>
  </si>
  <si>
    <t>combo carga rapida</t>
  </si>
  <si>
    <t>Comecable</t>
  </si>
  <si>
    <t>Diamond cases</t>
  </si>
  <si>
    <t>Dock de carga</t>
  </si>
  <si>
    <t>Funda AirPods comúnes</t>
  </si>
  <si>
    <t>Funda AirPods Pro</t>
  </si>
  <si>
    <t>Fundas Apple Watch</t>
  </si>
  <si>
    <t>Fundas Candy iphone 11</t>
  </si>
  <si>
    <t>Fundas Candy iphone 12/12pro</t>
  </si>
  <si>
    <t>Fundas Candy iphone 13</t>
  </si>
  <si>
    <t>Fundas Candy iphone 13 pro</t>
  </si>
  <si>
    <t>Fundas Candy iphone 13 pro max</t>
  </si>
  <si>
    <t>Fundas Candy iphone 6/7/8</t>
  </si>
  <si>
    <t>Fundas Candy iphone 7/8 plus</t>
  </si>
  <si>
    <t>Fundas Candy iphone X/XS</t>
  </si>
  <si>
    <t>Fundas Candy iphone XR</t>
  </si>
  <si>
    <t>Fundas Magsafe</t>
  </si>
  <si>
    <t>FUDAS PUFFER</t>
  </si>
  <si>
    <t>GLASS CAMARA</t>
  </si>
  <si>
    <t>glass cam 2</t>
  </si>
  <si>
    <t>Hoco Car Holder Magnetic</t>
  </si>
  <si>
    <t>Hoco Car Holder Magnetic Premium</t>
  </si>
  <si>
    <t>Hoco lightning to HDMI</t>
  </si>
  <si>
    <t>Hoco Wireless Fast Changer estación de carga</t>
  </si>
  <si>
    <t>hydrogel comun</t>
  </si>
  <si>
    <t>Malla apple watch silicona comun</t>
  </si>
  <si>
    <t>Mallas Apple Watch de Tela</t>
  </si>
  <si>
    <t>Mallas apple watch deportivas</t>
  </si>
  <si>
    <t>Mallas apple watch metalicas 42/44</t>
  </si>
  <si>
    <t>modulo iphone 11</t>
  </si>
  <si>
    <t>modulo iphone 8 blanco</t>
  </si>
  <si>
    <t>mousepad de aluminio satechi</t>
  </si>
  <si>
    <t>Parlante DPS aprueba de agua</t>
  </si>
  <si>
    <t>parlante jbl flip 5</t>
  </si>
  <si>
    <t>Parlante Warp Lynx</t>
  </si>
  <si>
    <t>Premium Case 11</t>
  </si>
  <si>
    <t>Premium Case 11 Pro</t>
  </si>
  <si>
    <t>Premium Case 11 Pro Max</t>
  </si>
  <si>
    <t>Premium Case 12 Pro Max</t>
  </si>
  <si>
    <t>Premium Case 12/12 Pro</t>
  </si>
  <si>
    <t>premium Case 12/13 Mini</t>
  </si>
  <si>
    <t>Premium Case 13</t>
  </si>
  <si>
    <t>premium case 13 pro</t>
  </si>
  <si>
    <t>Premium Case 13 Pro Max</t>
  </si>
  <si>
    <t>Premium Case 6/7/8</t>
  </si>
  <si>
    <t>Premium Case 7/8 Plus</t>
  </si>
  <si>
    <t>Premium Case X/XS</t>
  </si>
  <si>
    <t>Premium Case XR</t>
  </si>
  <si>
    <t>Protector</t>
  </si>
  <si>
    <t>Rainbow case iPhone 11</t>
  </si>
  <si>
    <t>Rainbow case iPhone 11 Pro</t>
  </si>
  <si>
    <t>Rainbow case iPhone 11 Pro Max</t>
  </si>
  <si>
    <t>Rainbow case iPhone 12 Pro Max</t>
  </si>
  <si>
    <t>Rainbow case iPhone 12/12 Pro</t>
  </si>
  <si>
    <t>Rainbow case iPhone 7/8</t>
  </si>
  <si>
    <t>Rainbow case iPhone 7/8 plus</t>
  </si>
  <si>
    <t>Rainbow case iPhone X/Xs</t>
  </si>
  <si>
    <t>Rainbow case iPhone Xr</t>
  </si>
  <si>
    <t>Rainbow case iPhone Xs Max</t>
  </si>
  <si>
    <t>Rainbow cases iPhone 6 plus</t>
  </si>
  <si>
    <t>Rainbow cases iPhone 6/6s</t>
  </si>
  <si>
    <t>Satechi Mouse Pad Cuero</t>
  </si>
  <si>
    <t>servicio tecnico</t>
  </si>
  <si>
    <t>silicone case  iphone 13 pro max</t>
  </si>
  <si>
    <t>Silicone case iPhone 11</t>
  </si>
  <si>
    <t>Silicone case iPhone 11 Pro</t>
  </si>
  <si>
    <t>Silicone case iPhone 11 Pro Max</t>
  </si>
  <si>
    <t>Silicone case iphone 12 mini</t>
  </si>
  <si>
    <t>Silicone case iPhone 12 Pro Max</t>
  </si>
  <si>
    <t>Silicone case iPhone 12/12 Pro</t>
  </si>
  <si>
    <t>silicone case iphone 13</t>
  </si>
  <si>
    <t>Silicone case iphone 13 mini</t>
  </si>
  <si>
    <t>silicone case iphone 13 pro</t>
  </si>
  <si>
    <t xml:space="preserve">silicone case iphone 14 </t>
  </si>
  <si>
    <t>silicone case iphone 14 pro</t>
  </si>
  <si>
    <t>silicone case iphone 14 pro max</t>
  </si>
  <si>
    <t>Silicone case iPhone 6/6ss</t>
  </si>
  <si>
    <t>Silicone case iPhone 7/8 Plus</t>
  </si>
  <si>
    <t>Silicone case iPhone X</t>
  </si>
  <si>
    <t>Silicone case iPhone XR</t>
  </si>
  <si>
    <t>Silicone case XS Max</t>
  </si>
  <si>
    <t>Silicone cases  iPhone 7/8</t>
  </si>
  <si>
    <t>Silicone cases iPhone 6 plus</t>
  </si>
  <si>
    <t>Silicone Reforzadas hasta 13 pro max</t>
  </si>
  <si>
    <t>Silicone Reforzadas linea 14</t>
  </si>
  <si>
    <t>smart case ipad  10.2</t>
  </si>
  <si>
    <t>smart case ipad 12.9</t>
  </si>
  <si>
    <t>soporte aluminio satechi</t>
  </si>
  <si>
    <t>Teclado Logitech</t>
  </si>
  <si>
    <t>Tpu transparente</t>
  </si>
  <si>
    <t>Vidrio templado común</t>
  </si>
  <si>
    <t>Vidrios 9D</t>
  </si>
  <si>
    <t>Vidrios cerámicos</t>
  </si>
  <si>
    <t>TOTAL ACUMULADO</t>
  </si>
  <si>
    <t>BATTERY PACK MAGSAFE</t>
  </si>
  <si>
    <t>Bumper iPhone mugsafe</t>
  </si>
  <si>
    <t>Cable lightning type-c</t>
  </si>
  <si>
    <t>Cargador para auto baseus</t>
  </si>
  <si>
    <t>Clear case MAGSAFE</t>
  </si>
  <si>
    <t>hub baseus 6 en 1</t>
  </si>
  <si>
    <t>Protector de lente anillo</t>
  </si>
  <si>
    <t>Silicone Reforzada hasta 13 pro max</t>
  </si>
  <si>
    <t>Silicone Reforzada linea 14</t>
  </si>
  <si>
    <t>TPU sublimado</t>
  </si>
  <si>
    <t>silicone case iphone 14</t>
  </si>
  <si>
    <t>silicone case iphone 14 PRO</t>
  </si>
  <si>
    <t>silicone case iphone 14 PRO MAX</t>
  </si>
  <si>
    <t>ALQUILER</t>
  </si>
  <si>
    <t>LUZ</t>
  </si>
  <si>
    <t>GAS</t>
  </si>
  <si>
    <t>AGUAS MENDOCINAS</t>
  </si>
  <si>
    <t>TASAS MUNICIPALES</t>
  </si>
  <si>
    <t>OTROS IMPUESTOS</t>
  </si>
  <si>
    <t>ENVIOS</t>
  </si>
  <si>
    <t>AGUA/DISPENSER</t>
  </si>
  <si>
    <t>SUPERMERCADO</t>
  </si>
  <si>
    <t>VIANDAS</t>
  </si>
  <si>
    <t>MONOTRIBUTO</t>
  </si>
  <si>
    <t>SUELDOS</t>
  </si>
  <si>
    <t>INTERNET</t>
  </si>
  <si>
    <t>DUX</t>
  </si>
  <si>
    <t>HONORARIOS</t>
  </si>
  <si>
    <t>GASTOS EXTRAORDINARIOS</t>
  </si>
  <si>
    <t xml:space="preserve">TOTAL </t>
  </si>
  <si>
    <t xml:space="preserve">VENTA </t>
  </si>
  <si>
    <t>OCTUBRE</t>
  </si>
  <si>
    <t>NOVIEMBRE</t>
  </si>
  <si>
    <t>DICIEMBRE</t>
  </si>
</sst>
</file>

<file path=xl/styles.xml><?xml version="1.0" encoding="utf-8"?>
<styleSheet xmlns="http://schemas.openxmlformats.org/spreadsheetml/2006/main">
  <numFmts count="10">
    <numFmt numFmtId="176" formatCode="_ &quot;$ &quot;* #,##0.00_ ;_ &quot;$ &quot;* \-#,##0.00_ ;_ &quot;$ &quot;* \-??_ ;_ @_ "/>
    <numFmt numFmtId="177" formatCode="_ * #,##0.00_ ;_ * \-#,##0.00_ ;_ * &quot;-&quot;??_ ;_ @_ "/>
    <numFmt numFmtId="178" formatCode="#,##0.00_ ;[Red]\-#,##0.00\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_ * #,##0_ ;_ * \-#,##0_ ;_ * &quot;-&quot;_ ;_ @_ "/>
    <numFmt numFmtId="180" formatCode="&quot;$&quot;\ #,##0.00;[Red]&quot;$&quot;\ \-#,##0.00"/>
    <numFmt numFmtId="181" formatCode="&quot;$&quot;\ #,##0.00"/>
    <numFmt numFmtId="8" formatCode="&quot;$&quot;#,##0.00_);[Red]\(&quot;$&quot;#,##0.00\)"/>
    <numFmt numFmtId="182" formatCode="_-* #,##0.00\ _€_-;\-* #,##0.00\ _€_-;_-* &quot;-&quot;??\ _€_-;_-@_-"/>
  </numFmts>
  <fonts count="50">
    <font>
      <sz val="11"/>
      <color theme="1"/>
      <name val="Calibri"/>
      <charset val="134"/>
      <scheme val="minor"/>
    </font>
    <font>
      <sz val="10"/>
      <color rgb="FF000000"/>
      <name val="Times New Roman"/>
      <charset val="204"/>
    </font>
    <font>
      <b/>
      <sz val="12"/>
      <name val="Arial"/>
      <charset val="134"/>
    </font>
    <font>
      <b/>
      <sz val="10"/>
      <name val="Arial"/>
      <charset val="134"/>
    </font>
    <font>
      <b/>
      <sz val="10"/>
      <color theme="0"/>
      <name val="Arial"/>
      <charset val="134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20"/>
      <color theme="0"/>
      <name val="Times New Roman"/>
      <charset val="134"/>
    </font>
    <font>
      <sz val="11"/>
      <name val="Calibri"/>
      <charset val="134"/>
    </font>
    <font>
      <sz val="10"/>
      <color rgb="FF000000"/>
      <name val="Times New Roman"/>
      <charset val="134"/>
    </font>
    <font>
      <b/>
      <sz val="10"/>
      <color rgb="FF000000"/>
      <name val="Times New Roman"/>
      <charset val="134"/>
    </font>
    <font>
      <sz val="11"/>
      <color rgb="FF000000"/>
      <name val="Times New Roman"/>
      <charset val="134"/>
    </font>
    <font>
      <sz val="20"/>
      <color theme="0"/>
      <name val="Times New Roman"/>
      <charset val="134"/>
    </font>
    <font>
      <sz val="11"/>
      <color rgb="FF000000"/>
      <name val="Calibri"/>
      <charset val="134"/>
      <scheme val="minor"/>
    </font>
    <font>
      <b/>
      <sz val="11"/>
      <color rgb="FF000000"/>
      <name val="Times New Roman"/>
      <charset val="134"/>
    </font>
    <font>
      <b/>
      <sz val="10"/>
      <color rgb="FFFF0000"/>
      <name val="Arial"/>
      <charset val="134"/>
    </font>
    <font>
      <sz val="10"/>
      <color theme="1"/>
      <name val="Arial"/>
      <charset val="134"/>
    </font>
    <font>
      <sz val="10"/>
      <color rgb="FFFF0000"/>
      <name val="Arial"/>
      <charset val="134"/>
    </font>
    <font>
      <b/>
      <sz val="11"/>
      <color rgb="FFFF0000"/>
      <name val="Arial"/>
      <charset val="134"/>
    </font>
    <font>
      <b/>
      <sz val="10"/>
      <color rgb="FF000000"/>
      <name val="Times New Roman"/>
      <charset val="204"/>
    </font>
    <font>
      <b/>
      <sz val="10"/>
      <color rgb="FFFF0000"/>
      <name val="Times New Roman"/>
      <charset val="204"/>
    </font>
    <font>
      <sz val="10"/>
      <color rgb="FFFF0000"/>
      <name val="Times New Roman"/>
      <charset val="204"/>
    </font>
    <font>
      <sz val="10"/>
      <name val="Times New Roman"/>
      <charset val="204"/>
    </font>
    <font>
      <sz val="10"/>
      <name val="Arial"/>
      <charset val="134"/>
    </font>
    <font>
      <b/>
      <sz val="10"/>
      <color theme="1"/>
      <name val="Arial"/>
      <charset val="134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name val="Arial"/>
      <charset val="204"/>
    </font>
    <font>
      <sz val="10"/>
      <name val="Mangal"/>
      <charset val="134"/>
    </font>
    <font>
      <b/>
      <sz val="9"/>
      <name val="Times New Roman"/>
      <charset val="0"/>
    </font>
    <font>
      <sz val="9"/>
      <name val="Times New Roman"/>
      <charset val="0"/>
    </font>
    <font>
      <b/>
      <sz val="9"/>
      <name val="Tahoma"/>
      <charset val="134"/>
    </font>
    <font>
      <sz val="9"/>
      <name val="Tahoma"/>
      <charset val="134"/>
    </font>
  </fonts>
  <fills count="47">
    <fill>
      <patternFill patternType="none"/>
    </fill>
    <fill>
      <patternFill patternType="gray125"/>
    </fill>
    <fill>
      <patternFill patternType="solid">
        <fgColor theme="4" tint="0.399945066682943"/>
        <bgColor indexed="4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rgb="FFFFC000"/>
        <bgColor indexed="31"/>
      </patternFill>
    </fill>
    <fill>
      <patternFill patternType="solid">
        <fgColor rgb="FF00B0F0"/>
        <bgColor indexed="31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0" fontId="25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0" borderId="0"/>
    <xf numFmtId="0" fontId="28" fillId="3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34" borderId="47" applyNumberForma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0" fillId="29" borderId="45" applyNumberFormat="0" applyFont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32" fillId="0" borderId="4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32" borderId="46" applyNumberFormat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19" borderId="42" applyNumberFormat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43" fillId="19" borderId="46" applyNumberFormat="0" applyAlignment="0" applyProtection="0">
      <alignment vertical="center"/>
    </xf>
    <xf numFmtId="0" fontId="29" fillId="0" borderId="43" applyNumberFormat="0" applyFill="0" applyAlignment="0" applyProtection="0">
      <alignment vertical="center"/>
    </xf>
    <xf numFmtId="0" fontId="39" fillId="0" borderId="49" applyNumberFormat="0" applyFill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3" fillId="0" borderId="0"/>
    <xf numFmtId="0" fontId="25" fillId="38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44" fillId="0" borderId="0"/>
    <xf numFmtId="176" fontId="45" fillId="0" borderId="0" applyFill="0" applyBorder="0" applyAlignment="0" applyProtection="0"/>
    <xf numFmtId="0" fontId="23" fillId="0" borderId="0"/>
  </cellStyleXfs>
  <cellXfs count="202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top"/>
    </xf>
    <xf numFmtId="0" fontId="2" fillId="2" borderId="1" xfId="34" applyFont="1" applyFill="1" applyBorder="1" applyAlignment="1">
      <alignment horizontal="center" vertical="center"/>
    </xf>
    <xf numFmtId="0" fontId="2" fillId="2" borderId="2" xfId="34" applyFont="1" applyFill="1" applyBorder="1" applyAlignment="1">
      <alignment horizontal="center" vertical="center"/>
    </xf>
    <xf numFmtId="0" fontId="2" fillId="2" borderId="3" xfId="34" applyFont="1" applyFill="1" applyBorder="1" applyAlignment="1">
      <alignment horizontal="center" vertical="center"/>
    </xf>
    <xf numFmtId="0" fontId="2" fillId="2" borderId="4" xfId="34" applyFont="1" applyFill="1" applyBorder="1" applyAlignment="1">
      <alignment horizontal="center" vertical="center"/>
    </xf>
    <xf numFmtId="0" fontId="2" fillId="2" borderId="0" xfId="34" applyFont="1" applyFill="1" applyBorder="1" applyAlignment="1">
      <alignment horizontal="center" vertical="center"/>
    </xf>
    <xf numFmtId="0" fontId="3" fillId="0" borderId="5" xfId="54" applyFont="1" applyBorder="1" applyAlignment="1">
      <alignment horizontal="center" vertical="center" wrapText="1"/>
    </xf>
    <xf numFmtId="0" fontId="3" fillId="0" borderId="5" xfId="54" applyFont="1" applyBorder="1" applyAlignment="1">
      <alignment horizontal="center" vertical="center"/>
    </xf>
    <xf numFmtId="0" fontId="3" fillId="3" borderId="6" xfId="54" applyFont="1" applyFill="1" applyBorder="1" applyAlignment="1">
      <alignment horizontal="center" vertical="center" wrapText="1"/>
    </xf>
    <xf numFmtId="0" fontId="4" fillId="4" borderId="7" xfId="54" applyFont="1" applyFill="1" applyBorder="1" applyAlignment="1">
      <alignment horizontal="center" vertical="center" wrapText="1"/>
    </xf>
    <xf numFmtId="0" fontId="4" fillId="5" borderId="8" xfId="54" applyFont="1" applyFill="1" applyBorder="1" applyAlignment="1">
      <alignment horizontal="center" vertical="center" wrapText="1"/>
    </xf>
    <xf numFmtId="10" fontId="3" fillId="0" borderId="9" xfId="4" applyNumberFormat="1" applyFont="1" applyBorder="1" applyAlignment="1">
      <alignment horizontal="center" vertical="top" wrapText="1"/>
    </xf>
    <xf numFmtId="0" fontId="3" fillId="6" borderId="10" xfId="54" applyFont="1" applyFill="1" applyBorder="1" applyAlignment="1">
      <alignment horizontal="right"/>
    </xf>
    <xf numFmtId="0" fontId="3" fillId="6" borderId="10" xfId="54" applyFont="1" applyFill="1" applyBorder="1"/>
    <xf numFmtId="176" fontId="3" fillId="7" borderId="11" xfId="53" applyFont="1" applyFill="1" applyBorder="1" applyAlignment="1" applyProtection="1">
      <alignment horizontal="center"/>
    </xf>
    <xf numFmtId="176" fontId="3" fillId="7" borderId="12" xfId="53" applyFont="1" applyFill="1" applyBorder="1" applyAlignment="1" applyProtection="1">
      <alignment horizontal="center"/>
    </xf>
    <xf numFmtId="176" fontId="3" fillId="7" borderId="13" xfId="53" applyFont="1" applyFill="1" applyBorder="1" applyAlignment="1" applyProtection="1">
      <alignment horizontal="center"/>
    </xf>
    <xf numFmtId="180" fontId="3" fillId="7" borderId="14" xfId="53" applyNumberFormat="1" applyFont="1" applyFill="1" applyBorder="1" applyAlignment="1" applyProtection="1">
      <alignment horizontal="center"/>
    </xf>
    <xf numFmtId="10" fontId="3" fillId="6" borderId="10" xfId="4" applyNumberFormat="1" applyFont="1" applyFill="1" applyBorder="1"/>
    <xf numFmtId="0" fontId="3" fillId="0" borderId="10" xfId="54" applyFont="1" applyFill="1" applyBorder="1" applyAlignment="1">
      <alignment horizontal="right"/>
    </xf>
    <xf numFmtId="0" fontId="3" fillId="0" borderId="10" xfId="54" applyFont="1" applyFill="1" applyBorder="1"/>
    <xf numFmtId="176" fontId="3" fillId="0" borderId="10" xfId="53" applyFont="1" applyFill="1" applyBorder="1" applyAlignment="1" applyProtection="1">
      <alignment horizontal="center"/>
    </xf>
    <xf numFmtId="180" fontId="3" fillId="0" borderId="10" xfId="53" applyNumberFormat="1" applyFont="1" applyFill="1" applyBorder="1" applyAlignment="1" applyProtection="1">
      <alignment horizontal="center"/>
    </xf>
    <xf numFmtId="10" fontId="3" fillId="0" borderId="10" xfId="4" applyNumberFormat="1" applyFont="1" applyFill="1" applyBorder="1"/>
    <xf numFmtId="0" fontId="3" fillId="7" borderId="15" xfId="52" applyFont="1" applyFill="1" applyBorder="1" applyAlignment="1">
      <alignment horizontal="right"/>
    </xf>
    <xf numFmtId="0" fontId="3" fillId="7" borderId="15" xfId="52" applyFont="1" applyFill="1" applyBorder="1"/>
    <xf numFmtId="10" fontId="3" fillId="6" borderId="15" xfId="4" applyNumberFormat="1" applyFont="1" applyFill="1" applyBorder="1"/>
    <xf numFmtId="0" fontId="3" fillId="0" borderId="15" xfId="52" applyFont="1" applyFill="1" applyBorder="1" applyAlignment="1">
      <alignment horizontal="right"/>
    </xf>
    <xf numFmtId="0" fontId="3" fillId="0" borderId="15" xfId="52" applyFont="1" applyFill="1" applyBorder="1"/>
    <xf numFmtId="176" fontId="3" fillId="0" borderId="15" xfId="53" applyFont="1" applyFill="1" applyBorder="1" applyAlignment="1" applyProtection="1">
      <alignment horizontal="center"/>
    </xf>
    <xf numFmtId="176" fontId="3" fillId="0" borderId="16" xfId="53" applyFont="1" applyFill="1" applyBorder="1" applyAlignment="1" applyProtection="1">
      <alignment horizontal="center"/>
    </xf>
    <xf numFmtId="176" fontId="3" fillId="0" borderId="17" xfId="53" applyFont="1" applyFill="1" applyBorder="1" applyAlignment="1" applyProtection="1">
      <alignment horizontal="center"/>
    </xf>
    <xf numFmtId="180" fontId="3" fillId="0" borderId="18" xfId="53" applyNumberFormat="1" applyFont="1" applyFill="1" applyBorder="1" applyAlignment="1" applyProtection="1">
      <alignment horizontal="center"/>
    </xf>
    <xf numFmtId="10" fontId="3" fillId="0" borderId="15" xfId="4" applyNumberFormat="1" applyFont="1" applyFill="1" applyBorder="1"/>
    <xf numFmtId="0" fontId="3" fillId="6" borderId="10" xfId="9" applyFont="1" applyFill="1" applyBorder="1" applyAlignment="1">
      <alignment horizontal="right"/>
    </xf>
    <xf numFmtId="0" fontId="3" fillId="6" borderId="10" xfId="9" applyFont="1" applyFill="1" applyBorder="1" applyAlignment="1"/>
    <xf numFmtId="176" fontId="3" fillId="7" borderId="10" xfId="53" applyFont="1" applyFill="1" applyBorder="1" applyAlignment="1" applyProtection="1">
      <alignment horizontal="center"/>
    </xf>
    <xf numFmtId="0" fontId="3" fillId="0" borderId="10" xfId="9" applyFont="1" applyFill="1" applyBorder="1" applyAlignment="1">
      <alignment horizontal="right"/>
    </xf>
    <xf numFmtId="0" fontId="3" fillId="0" borderId="10" xfId="9" applyFont="1" applyFill="1" applyBorder="1" applyAlignment="1"/>
    <xf numFmtId="176" fontId="3" fillId="0" borderId="12" xfId="53" applyFont="1" applyFill="1" applyBorder="1" applyAlignment="1" applyProtection="1">
      <alignment horizontal="center"/>
    </xf>
    <xf numFmtId="176" fontId="3" fillId="0" borderId="13" xfId="53" applyFont="1" applyFill="1" applyBorder="1" applyAlignment="1" applyProtection="1">
      <alignment horizontal="center"/>
    </xf>
    <xf numFmtId="180" fontId="3" fillId="0" borderId="14" xfId="53" applyNumberFormat="1" applyFont="1" applyFill="1" applyBorder="1" applyAlignment="1" applyProtection="1">
      <alignment horizontal="center"/>
    </xf>
    <xf numFmtId="176" fontId="3" fillId="0" borderId="10" xfId="53" applyFont="1" applyFill="1" applyBorder="1" applyAlignment="1" applyProtection="1">
      <alignment horizontal="right"/>
    </xf>
    <xf numFmtId="180" fontId="3" fillId="0" borderId="10" xfId="53" applyNumberFormat="1" applyFont="1" applyFill="1" applyBorder="1" applyAlignment="1" applyProtection="1">
      <alignment horizontal="right"/>
    </xf>
    <xf numFmtId="10" fontId="3" fillId="0" borderId="10" xfId="4" applyNumberFormat="1" applyFont="1" applyFill="1" applyBorder="1" applyAlignment="1">
      <alignment horizontal="right"/>
    </xf>
    <xf numFmtId="0" fontId="3" fillId="6" borderId="15" xfId="9" applyFont="1" applyFill="1" applyBorder="1" applyAlignment="1">
      <alignment horizontal="right"/>
    </xf>
    <xf numFmtId="0" fontId="3" fillId="6" borderId="15" xfId="9" applyFont="1" applyFill="1" applyBorder="1" applyAlignment="1"/>
    <xf numFmtId="176" fontId="3" fillId="7" borderId="15" xfId="53" applyFont="1" applyFill="1" applyBorder="1" applyAlignment="1" applyProtection="1">
      <alignment horizontal="center"/>
    </xf>
    <xf numFmtId="176" fontId="3" fillId="7" borderId="16" xfId="53" applyFont="1" applyFill="1" applyBorder="1" applyAlignment="1" applyProtection="1">
      <alignment horizontal="center"/>
    </xf>
    <xf numFmtId="0" fontId="5" fillId="6" borderId="10" xfId="9" applyFont="1" applyFill="1" applyBorder="1" applyAlignment="1">
      <alignment horizontal="left" vertical="center"/>
    </xf>
    <xf numFmtId="176" fontId="5" fillId="7" borderId="10" xfId="53" applyFont="1" applyFill="1" applyBorder="1" applyAlignment="1" applyProtection="1">
      <alignment horizontal="center" vertical="center"/>
    </xf>
    <xf numFmtId="176" fontId="5" fillId="8" borderId="5" xfId="53" applyFont="1" applyFill="1" applyBorder="1" applyAlignment="1" applyProtection="1">
      <alignment horizontal="center" vertical="center"/>
    </xf>
    <xf numFmtId="176" fontId="6" fillId="9" borderId="3" xfId="53" applyFont="1" applyFill="1" applyBorder="1" applyAlignment="1" applyProtection="1">
      <alignment horizontal="center" vertical="center"/>
    </xf>
    <xf numFmtId="10" fontId="3" fillId="6" borderId="19" xfId="4" applyNumberFormat="1" applyFont="1" applyFill="1" applyBorder="1" applyAlignment="1">
      <alignment vertical="center"/>
    </xf>
    <xf numFmtId="0" fontId="1" fillId="10" borderId="0" xfId="0" applyFont="1" applyFill="1" applyBorder="1" applyAlignment="1">
      <alignment horizontal="left" vertical="top"/>
    </xf>
    <xf numFmtId="0" fontId="7" fillId="11" borderId="20" xfId="0" applyFont="1" applyFill="1" applyBorder="1" applyAlignment="1">
      <alignment horizontal="center" vertical="top" wrapText="1"/>
    </xf>
    <xf numFmtId="0" fontId="1" fillId="10" borderId="21" xfId="0" applyFont="1" applyFill="1" applyBorder="1" applyAlignment="1">
      <alignment horizontal="left" vertical="top"/>
    </xf>
    <xf numFmtId="0" fontId="8" fillId="10" borderId="22" xfId="0" applyFont="1" applyFill="1" applyBorder="1" applyAlignment="1">
      <alignment horizontal="center" vertical="top" wrapText="1"/>
    </xf>
    <xf numFmtId="0" fontId="8" fillId="10" borderId="23" xfId="0" applyFont="1" applyFill="1" applyBorder="1" applyAlignment="1">
      <alignment horizontal="center" vertical="top" wrapText="1"/>
    </xf>
    <xf numFmtId="0" fontId="1" fillId="10" borderId="24" xfId="0" applyFont="1" applyFill="1" applyBorder="1" applyAlignment="1">
      <alignment vertical="center"/>
    </xf>
    <xf numFmtId="181" fontId="1" fillId="10" borderId="10" xfId="0" applyNumberFormat="1" applyFont="1" applyFill="1" applyBorder="1" applyAlignment="1">
      <alignment horizontal="right" vertical="top"/>
    </xf>
    <xf numFmtId="0" fontId="1" fillId="10" borderId="24" xfId="0" applyFont="1" applyFill="1" applyBorder="1" applyAlignment="1">
      <alignment horizontal="left" vertical="center"/>
    </xf>
    <xf numFmtId="0" fontId="9" fillId="10" borderId="24" xfId="0" applyFont="1" applyFill="1" applyBorder="1" applyAlignment="1">
      <alignment vertical="center"/>
    </xf>
    <xf numFmtId="0" fontId="1" fillId="10" borderId="25" xfId="0" applyFont="1" applyFill="1" applyBorder="1" applyAlignment="1">
      <alignment horizontal="left" vertical="center"/>
    </xf>
    <xf numFmtId="181" fontId="1" fillId="10" borderId="26" xfId="0" applyNumberFormat="1" applyFont="1" applyFill="1" applyBorder="1" applyAlignment="1">
      <alignment horizontal="right" vertical="top"/>
    </xf>
    <xf numFmtId="0" fontId="9" fillId="10" borderId="27" xfId="0" applyFont="1" applyFill="1" applyBorder="1" applyAlignment="1">
      <alignment horizontal="left" vertical="center"/>
    </xf>
    <xf numFmtId="0" fontId="9" fillId="10" borderId="28" xfId="0" applyFont="1" applyFill="1" applyBorder="1" applyAlignment="1">
      <alignment horizontal="left" vertical="center"/>
    </xf>
    <xf numFmtId="17" fontId="9" fillId="10" borderId="10" xfId="0" applyNumberFormat="1" applyFont="1" applyFill="1" applyBorder="1" applyAlignment="1">
      <alignment horizontal="left" vertical="top"/>
    </xf>
    <xf numFmtId="181" fontId="1" fillId="10" borderId="10" xfId="0" applyNumberFormat="1" applyFont="1" applyFill="1" applyBorder="1" applyAlignment="1">
      <alignment horizontal="left" vertical="top"/>
    </xf>
    <xf numFmtId="0" fontId="10" fillId="10" borderId="10" xfId="0" applyFont="1" applyFill="1" applyBorder="1" applyAlignment="1">
      <alignment horizontal="left" vertical="top"/>
    </xf>
    <xf numFmtId="181" fontId="10" fillId="10" borderId="29" xfId="0" applyNumberFormat="1" applyFont="1" applyFill="1" applyBorder="1" applyAlignment="1">
      <alignment horizontal="center" vertical="top" wrapText="1"/>
    </xf>
    <xf numFmtId="0" fontId="10" fillId="10" borderId="28" xfId="0" applyFont="1" applyFill="1" applyBorder="1" applyAlignment="1">
      <alignment horizontal="center" vertical="top" wrapText="1"/>
    </xf>
    <xf numFmtId="181" fontId="1" fillId="10" borderId="0" xfId="0" applyNumberFormat="1" applyFont="1" applyFill="1" applyBorder="1" applyAlignment="1">
      <alignment horizontal="left" vertical="top"/>
    </xf>
    <xf numFmtId="0" fontId="7" fillId="11" borderId="30" xfId="0" applyFont="1" applyFill="1" applyBorder="1" applyAlignment="1">
      <alignment horizontal="center" vertical="top" wrapText="1"/>
    </xf>
    <xf numFmtId="0" fontId="11" fillId="10" borderId="31" xfId="0" applyFont="1" applyFill="1" applyBorder="1" applyAlignment="1">
      <alignment horizontal="center" vertical="top" wrapText="1"/>
    </xf>
    <xf numFmtId="0" fontId="10" fillId="10" borderId="0" xfId="0" applyFont="1" applyFill="1" applyBorder="1" applyAlignment="1">
      <alignment horizontal="left" vertical="top"/>
    </xf>
    <xf numFmtId="0" fontId="11" fillId="10" borderId="32" xfId="0" applyFont="1" applyFill="1" applyBorder="1" applyAlignment="1">
      <alignment horizontal="center" vertical="top" wrapText="1"/>
    </xf>
    <xf numFmtId="181" fontId="1" fillId="10" borderId="33" xfId="0" applyNumberFormat="1" applyFont="1" applyFill="1" applyBorder="1" applyAlignment="1">
      <alignment horizontal="right" vertical="top"/>
    </xf>
    <xf numFmtId="181" fontId="1" fillId="10" borderId="34" xfId="0" applyNumberFormat="1" applyFont="1" applyFill="1" applyBorder="1" applyAlignment="1">
      <alignment horizontal="right" vertical="top"/>
    </xf>
    <xf numFmtId="181" fontId="10" fillId="10" borderId="10" xfId="0" applyNumberFormat="1" applyFont="1" applyFill="1" applyBorder="1" applyAlignment="1">
      <alignment horizontal="left" vertical="top"/>
    </xf>
    <xf numFmtId="0" fontId="1" fillId="12" borderId="0" xfId="0" applyFont="1" applyFill="1" applyBorder="1" applyAlignment="1">
      <alignment horizontal="left" vertical="top"/>
    </xf>
    <xf numFmtId="0" fontId="0" fillId="12" borderId="0" xfId="0" applyFill="1" applyAlignment="1">
      <alignment vertical="center"/>
    </xf>
    <xf numFmtId="0" fontId="12" fillId="12" borderId="0" xfId="0" applyFont="1" applyFill="1" applyBorder="1" applyAlignment="1">
      <alignment vertical="top"/>
    </xf>
    <xf numFmtId="0" fontId="7" fillId="12" borderId="20" xfId="0" applyFont="1" applyFill="1" applyBorder="1" applyAlignment="1">
      <alignment horizontal="center" vertical="top" wrapText="1"/>
    </xf>
    <xf numFmtId="0" fontId="1" fillId="12" borderId="21" xfId="0" applyFont="1" applyFill="1" applyBorder="1" applyAlignment="1">
      <alignment horizontal="left" vertical="top"/>
    </xf>
    <xf numFmtId="0" fontId="8" fillId="12" borderId="13" xfId="0" applyFont="1" applyFill="1" applyBorder="1" applyAlignment="1">
      <alignment horizontal="center" vertical="top" wrapText="1"/>
    </xf>
    <xf numFmtId="0" fontId="8" fillId="12" borderId="35" xfId="0" applyFont="1" applyFill="1" applyBorder="1" applyAlignment="1">
      <alignment horizontal="center" vertical="top" wrapText="1"/>
    </xf>
    <xf numFmtId="0" fontId="8" fillId="12" borderId="12" xfId="0" applyFont="1" applyFill="1" applyBorder="1" applyAlignment="1">
      <alignment horizontal="center" vertical="top" wrapText="1"/>
    </xf>
    <xf numFmtId="0" fontId="1" fillId="12" borderId="14" xfId="0" applyFont="1" applyFill="1" applyBorder="1" applyAlignment="1">
      <alignment horizontal="center" vertical="top"/>
    </xf>
    <xf numFmtId="0" fontId="1" fillId="12" borderId="10" xfId="0" applyFont="1" applyFill="1" applyBorder="1" applyAlignment="1">
      <alignment horizontal="center" vertical="top"/>
    </xf>
    <xf numFmtId="0" fontId="1" fillId="12" borderId="26" xfId="0" applyFont="1" applyFill="1" applyBorder="1" applyAlignment="1">
      <alignment horizontal="center" vertical="top" wrapText="1"/>
    </xf>
    <xf numFmtId="0" fontId="1" fillId="12" borderId="29" xfId="0" applyFont="1" applyFill="1" applyBorder="1" applyAlignment="1">
      <alignment horizontal="center" vertical="top" wrapText="1"/>
    </xf>
    <xf numFmtId="0" fontId="1" fillId="12" borderId="36" xfId="0" applyFont="1" applyFill="1" applyBorder="1" applyAlignment="1">
      <alignment horizontal="center" vertical="top" wrapText="1"/>
    </xf>
    <xf numFmtId="0" fontId="1" fillId="12" borderId="28" xfId="0" applyFont="1" applyFill="1" applyBorder="1" applyAlignment="1">
      <alignment horizontal="center" vertical="top" wrapText="1"/>
    </xf>
    <xf numFmtId="0" fontId="1" fillId="12" borderId="15" xfId="0" applyFont="1" applyFill="1" applyBorder="1" applyAlignment="1">
      <alignment horizontal="center" vertical="top" wrapText="1"/>
    </xf>
    <xf numFmtId="17" fontId="13" fillId="12" borderId="37" xfId="0" applyNumberFormat="1" applyFont="1" applyFill="1" applyBorder="1" applyAlignment="1">
      <alignment horizontal="left" vertical="top"/>
    </xf>
    <xf numFmtId="181" fontId="1" fillId="12" borderId="10" xfId="0" applyNumberFormat="1" applyFont="1" applyFill="1" applyBorder="1" applyAlignment="1">
      <alignment horizontal="right" vertical="top"/>
    </xf>
    <xf numFmtId="17" fontId="13" fillId="12" borderId="24" xfId="0" applyNumberFormat="1" applyFont="1" applyFill="1" applyBorder="1" applyAlignment="1">
      <alignment horizontal="left" vertical="top"/>
    </xf>
    <xf numFmtId="17" fontId="11" fillId="12" borderId="24" xfId="0" applyNumberFormat="1" applyFont="1" applyFill="1" applyBorder="1" applyAlignment="1">
      <alignment horizontal="left" vertical="top"/>
    </xf>
    <xf numFmtId="0" fontId="7" fillId="12" borderId="30" xfId="0" applyFont="1" applyFill="1" applyBorder="1" applyAlignment="1">
      <alignment horizontal="center" vertical="top" wrapText="1"/>
    </xf>
    <xf numFmtId="0" fontId="7" fillId="12" borderId="0" xfId="0" applyFont="1" applyFill="1" applyBorder="1" applyAlignment="1">
      <alignment horizontal="center" vertical="top" wrapText="1"/>
    </xf>
    <xf numFmtId="181" fontId="1" fillId="12" borderId="29" xfId="0" applyNumberFormat="1" applyFont="1" applyFill="1" applyBorder="1" applyAlignment="1">
      <alignment horizontal="right" vertical="top"/>
    </xf>
    <xf numFmtId="181" fontId="1" fillId="12" borderId="26" xfId="0" applyNumberFormat="1" applyFont="1" applyFill="1" applyBorder="1" applyAlignment="1">
      <alignment horizontal="right" vertical="top"/>
    </xf>
    <xf numFmtId="0" fontId="11" fillId="12" borderId="27" xfId="0" applyFont="1" applyFill="1" applyBorder="1" applyAlignment="1">
      <alignment horizontal="left" vertical="top"/>
    </xf>
    <xf numFmtId="0" fontId="9" fillId="12" borderId="0" xfId="0" applyFont="1" applyFill="1" applyBorder="1" applyAlignment="1">
      <alignment horizontal="left" vertical="top"/>
    </xf>
    <xf numFmtId="181" fontId="1" fillId="12" borderId="26" xfId="0" applyNumberFormat="1" applyFont="1" applyFill="1" applyBorder="1" applyAlignment="1">
      <alignment horizontal="center" vertical="top"/>
    </xf>
    <xf numFmtId="181" fontId="1" fillId="12" borderId="26" xfId="0" applyNumberFormat="1" applyFont="1" applyFill="1" applyBorder="1" applyAlignment="1">
      <alignment horizontal="center" vertical="top" wrapText="1"/>
    </xf>
    <xf numFmtId="0" fontId="10" fillId="12" borderId="10" xfId="0" applyFont="1" applyFill="1" applyBorder="1" applyAlignment="1">
      <alignment horizontal="left" vertical="top"/>
    </xf>
    <xf numFmtId="181" fontId="10" fillId="12" borderId="29" xfId="0" applyNumberFormat="1" applyFont="1" applyFill="1" applyBorder="1" applyAlignment="1">
      <alignment horizontal="center" vertical="top" wrapText="1"/>
    </xf>
    <xf numFmtId="181" fontId="1" fillId="12" borderId="15" xfId="0" applyNumberFormat="1" applyFont="1" applyFill="1" applyBorder="1" applyAlignment="1">
      <alignment horizontal="center" vertical="top" wrapText="1"/>
    </xf>
    <xf numFmtId="181" fontId="10" fillId="12" borderId="10" xfId="0" applyNumberFormat="1" applyFont="1" applyFill="1" applyBorder="1" applyAlignment="1">
      <alignment horizontal="center" vertical="top"/>
    </xf>
    <xf numFmtId="181" fontId="1" fillId="12" borderId="0" xfId="0" applyNumberFormat="1" applyFont="1" applyFill="1" applyBorder="1" applyAlignment="1">
      <alignment horizontal="left" vertical="top"/>
    </xf>
    <xf numFmtId="4" fontId="14" fillId="12" borderId="38" xfId="0" applyNumberFormat="1" applyFont="1" applyFill="1" applyBorder="1" applyAlignment="1">
      <alignment horizontal="left" vertical="top"/>
    </xf>
    <xf numFmtId="16" fontId="1" fillId="12" borderId="0" xfId="0" applyNumberFormat="1" applyFont="1" applyFill="1" applyBorder="1" applyAlignment="1">
      <alignment horizontal="left" vertical="top"/>
    </xf>
    <xf numFmtId="17" fontId="1" fillId="12" borderId="0" xfId="0" applyNumberFormat="1" applyFont="1" applyFill="1" applyBorder="1" applyAlignment="1">
      <alignment horizontal="left" vertical="top"/>
    </xf>
    <xf numFmtId="181" fontId="10" fillId="12" borderId="28" xfId="0" applyNumberFormat="1" applyFont="1" applyFill="1" applyBorder="1" applyAlignment="1">
      <alignment horizontal="center" vertical="top" wrapText="1"/>
    </xf>
    <xf numFmtId="181" fontId="1" fillId="12" borderId="39" xfId="0" applyNumberFormat="1" applyFont="1" applyFill="1" applyBorder="1" applyAlignment="1">
      <alignment horizontal="right" vertical="top"/>
    </xf>
    <xf numFmtId="0" fontId="1" fillId="13" borderId="0" xfId="0" applyFont="1" applyFill="1" applyBorder="1" applyAlignment="1">
      <alignment horizontal="left" vertical="top"/>
    </xf>
    <xf numFmtId="0" fontId="0" fillId="0" borderId="0" xfId="0" applyFill="1" applyAlignment="1">
      <alignment vertical="center"/>
    </xf>
    <xf numFmtId="0" fontId="12" fillId="13" borderId="0" xfId="0" applyFont="1" applyFill="1" applyBorder="1" applyAlignment="1">
      <alignment vertical="top"/>
    </xf>
    <xf numFmtId="0" fontId="7" fillId="4" borderId="20" xfId="0" applyFont="1" applyFill="1" applyBorder="1" applyAlignment="1">
      <alignment horizontal="center" vertical="top" wrapText="1"/>
    </xf>
    <xf numFmtId="0" fontId="1" fillId="13" borderId="21" xfId="0" applyFont="1" applyFill="1" applyBorder="1" applyAlignment="1">
      <alignment horizontal="left" vertical="top"/>
    </xf>
    <xf numFmtId="0" fontId="8" fillId="13" borderId="13" xfId="0" applyFont="1" applyFill="1" applyBorder="1" applyAlignment="1">
      <alignment horizontal="center" vertical="top" wrapText="1"/>
    </xf>
    <xf numFmtId="0" fontId="8" fillId="13" borderId="35" xfId="0" applyFont="1" applyFill="1" applyBorder="1" applyAlignment="1">
      <alignment horizontal="center" vertical="top" wrapText="1"/>
    </xf>
    <xf numFmtId="0" fontId="8" fillId="13" borderId="12" xfId="0" applyFont="1" applyFill="1" applyBorder="1" applyAlignment="1">
      <alignment horizontal="center" vertical="top" wrapText="1"/>
    </xf>
    <xf numFmtId="0" fontId="1" fillId="13" borderId="14" xfId="0" applyFont="1" applyFill="1" applyBorder="1" applyAlignment="1">
      <alignment horizontal="center" vertical="top"/>
    </xf>
    <xf numFmtId="0" fontId="1" fillId="13" borderId="10" xfId="0" applyFont="1" applyFill="1" applyBorder="1" applyAlignment="1">
      <alignment horizontal="center" vertical="top"/>
    </xf>
    <xf numFmtId="0" fontId="1" fillId="13" borderId="26" xfId="0" applyFont="1" applyFill="1" applyBorder="1" applyAlignment="1">
      <alignment horizontal="center" vertical="top" wrapText="1"/>
    </xf>
    <xf numFmtId="0" fontId="1" fillId="13" borderId="29" xfId="0" applyFont="1" applyFill="1" applyBorder="1" applyAlignment="1">
      <alignment horizontal="center" vertical="top" wrapText="1"/>
    </xf>
    <xf numFmtId="0" fontId="1" fillId="13" borderId="36" xfId="0" applyFont="1" applyFill="1" applyBorder="1" applyAlignment="1">
      <alignment horizontal="center" vertical="top" wrapText="1"/>
    </xf>
    <xf numFmtId="0" fontId="1" fillId="13" borderId="28" xfId="0" applyFont="1" applyFill="1" applyBorder="1" applyAlignment="1">
      <alignment horizontal="center" vertical="top" wrapText="1"/>
    </xf>
    <xf numFmtId="0" fontId="1" fillId="13" borderId="15" xfId="0" applyFont="1" applyFill="1" applyBorder="1" applyAlignment="1">
      <alignment horizontal="center" vertical="top" wrapText="1"/>
    </xf>
    <xf numFmtId="17" fontId="13" fillId="13" borderId="37" xfId="0" applyNumberFormat="1" applyFont="1" applyFill="1" applyBorder="1" applyAlignment="1">
      <alignment horizontal="left" vertical="top"/>
    </xf>
    <xf numFmtId="181" fontId="1" fillId="13" borderId="10" xfId="0" applyNumberFormat="1" applyFont="1" applyFill="1" applyBorder="1" applyAlignment="1">
      <alignment horizontal="right" vertical="top"/>
    </xf>
    <xf numFmtId="17" fontId="13" fillId="13" borderId="24" xfId="0" applyNumberFormat="1" applyFont="1" applyFill="1" applyBorder="1" applyAlignment="1">
      <alignment horizontal="left" vertical="top"/>
    </xf>
    <xf numFmtId="17" fontId="11" fillId="13" borderId="24" xfId="0" applyNumberFormat="1" applyFont="1" applyFill="1" applyBorder="1" applyAlignment="1">
      <alignment horizontal="left" vertical="top"/>
    </xf>
    <xf numFmtId="0" fontId="7" fillId="4" borderId="30" xfId="0" applyFont="1" applyFill="1" applyBorder="1" applyAlignment="1">
      <alignment horizontal="center" vertical="top" wrapText="1"/>
    </xf>
    <xf numFmtId="0" fontId="7" fillId="4" borderId="0" xfId="0" applyFont="1" applyFill="1" applyBorder="1" applyAlignment="1">
      <alignment horizontal="center" vertical="top" wrapText="1"/>
    </xf>
    <xf numFmtId="181" fontId="1" fillId="13" borderId="29" xfId="0" applyNumberFormat="1" applyFont="1" applyFill="1" applyBorder="1" applyAlignment="1">
      <alignment horizontal="right" vertical="top"/>
    </xf>
    <xf numFmtId="181" fontId="1" fillId="13" borderId="26" xfId="0" applyNumberFormat="1" applyFont="1" applyFill="1" applyBorder="1" applyAlignment="1">
      <alignment horizontal="right" vertical="top"/>
    </xf>
    <xf numFmtId="0" fontId="11" fillId="13" borderId="27" xfId="0" applyFont="1" applyFill="1" applyBorder="1" applyAlignment="1">
      <alignment horizontal="left" vertical="top"/>
    </xf>
    <xf numFmtId="0" fontId="9" fillId="13" borderId="0" xfId="0" applyFont="1" applyFill="1" applyBorder="1" applyAlignment="1">
      <alignment horizontal="left" vertical="top"/>
    </xf>
    <xf numFmtId="181" fontId="1" fillId="13" borderId="26" xfId="0" applyNumberFormat="1" applyFont="1" applyFill="1" applyBorder="1" applyAlignment="1">
      <alignment horizontal="center" vertical="top"/>
    </xf>
    <xf numFmtId="181" fontId="1" fillId="4" borderId="26" xfId="0" applyNumberFormat="1" applyFont="1" applyFill="1" applyBorder="1" applyAlignment="1">
      <alignment horizontal="center" vertical="top" wrapText="1"/>
    </xf>
    <xf numFmtId="0" fontId="10" fillId="13" borderId="10" xfId="0" applyFont="1" applyFill="1" applyBorder="1" applyAlignment="1">
      <alignment horizontal="left" vertical="top"/>
    </xf>
    <xf numFmtId="181" fontId="10" fillId="13" borderId="29" xfId="0" applyNumberFormat="1" applyFont="1" applyFill="1" applyBorder="1" applyAlignment="1">
      <alignment horizontal="center" vertical="top" wrapText="1"/>
    </xf>
    <xf numFmtId="181" fontId="10" fillId="13" borderId="28" xfId="0" applyNumberFormat="1" applyFont="1" applyFill="1" applyBorder="1" applyAlignment="1">
      <alignment horizontal="center" vertical="top" wrapText="1"/>
    </xf>
    <xf numFmtId="181" fontId="1" fillId="4" borderId="15" xfId="0" applyNumberFormat="1" applyFont="1" applyFill="1" applyBorder="1" applyAlignment="1">
      <alignment horizontal="center" vertical="top" wrapText="1"/>
    </xf>
    <xf numFmtId="181" fontId="10" fillId="13" borderId="10" xfId="0" applyNumberFormat="1" applyFont="1" applyFill="1" applyBorder="1" applyAlignment="1">
      <alignment horizontal="center" vertical="top"/>
    </xf>
    <xf numFmtId="4" fontId="14" fillId="3" borderId="38" xfId="0" applyNumberFormat="1" applyFont="1" applyFill="1" applyBorder="1" applyAlignment="1">
      <alignment horizontal="left" vertical="top"/>
    </xf>
    <xf numFmtId="16" fontId="1" fillId="13" borderId="0" xfId="0" applyNumberFormat="1" applyFont="1" applyFill="1" applyBorder="1" applyAlignment="1">
      <alignment horizontal="left" vertical="top"/>
    </xf>
    <xf numFmtId="181" fontId="1" fillId="13" borderId="39" xfId="0" applyNumberFormat="1" applyFont="1" applyFill="1" applyBorder="1" applyAlignment="1">
      <alignment horizontal="right" vertical="top"/>
    </xf>
    <xf numFmtId="17" fontId="1" fillId="13" borderId="0" xfId="0" applyNumberFormat="1" applyFont="1" applyFill="1" applyBorder="1" applyAlignment="1">
      <alignment horizontal="left" vertical="top"/>
    </xf>
    <xf numFmtId="0" fontId="1" fillId="0" borderId="0" xfId="0" applyFont="1" applyFill="1" applyAlignment="1"/>
    <xf numFmtId="0" fontId="1" fillId="0" borderId="0" xfId="0" applyFont="1" applyFill="1" applyBorder="1" applyAlignment="1"/>
    <xf numFmtId="0" fontId="2" fillId="0" borderId="2" xfId="34" applyFont="1" applyFill="1" applyBorder="1" applyAlignment="1">
      <alignment horizontal="center" vertical="center"/>
    </xf>
    <xf numFmtId="0" fontId="2" fillId="0" borderId="4" xfId="34" applyFont="1" applyFill="1" applyBorder="1" applyAlignment="1">
      <alignment horizontal="center" vertical="center"/>
    </xf>
    <xf numFmtId="0" fontId="15" fillId="14" borderId="6" xfId="54" applyFont="1" applyFill="1" applyBorder="1" applyAlignment="1">
      <alignment horizontal="center" vertical="center" wrapText="1"/>
    </xf>
    <xf numFmtId="176" fontId="3" fillId="7" borderId="8" xfId="53" applyFont="1" applyFill="1" applyBorder="1" applyAlignment="1" applyProtection="1">
      <alignment horizontal="center"/>
    </xf>
    <xf numFmtId="176" fontId="15" fillId="14" borderId="35" xfId="53" applyFont="1" applyFill="1" applyBorder="1" applyAlignment="1" applyProtection="1">
      <alignment horizontal="center"/>
    </xf>
    <xf numFmtId="176" fontId="3" fillId="7" borderId="35" xfId="53" applyFont="1" applyFill="1" applyBorder="1" applyAlignment="1" applyProtection="1">
      <alignment horizontal="center"/>
    </xf>
    <xf numFmtId="176" fontId="15" fillId="0" borderId="10" xfId="53" applyFont="1" applyFill="1" applyBorder="1" applyAlignment="1" applyProtection="1">
      <alignment horizontal="center"/>
    </xf>
    <xf numFmtId="176" fontId="15" fillId="14" borderId="11" xfId="53" applyFont="1" applyFill="1" applyBorder="1" applyAlignment="1" applyProtection="1">
      <alignment horizontal="center"/>
    </xf>
    <xf numFmtId="176" fontId="15" fillId="0" borderId="11" xfId="53" applyFont="1" applyFill="1" applyBorder="1" applyAlignment="1" applyProtection="1">
      <alignment horizontal="center"/>
    </xf>
    <xf numFmtId="176" fontId="3" fillId="0" borderId="11" xfId="53" applyFont="1" applyFill="1" applyBorder="1" applyAlignment="1" applyProtection="1">
      <alignment horizontal="center"/>
    </xf>
    <xf numFmtId="176" fontId="15" fillId="0" borderId="35" xfId="53" applyFont="1" applyFill="1" applyBorder="1" applyAlignment="1" applyProtection="1">
      <alignment horizontal="center"/>
    </xf>
    <xf numFmtId="176" fontId="3" fillId="0" borderId="35" xfId="53" applyFont="1" applyFill="1" applyBorder="1" applyAlignment="1" applyProtection="1">
      <alignment horizontal="center"/>
    </xf>
    <xf numFmtId="176" fontId="15" fillId="0" borderId="10" xfId="53" applyFont="1" applyFill="1" applyBorder="1" applyAlignment="1" applyProtection="1">
      <alignment horizontal="right"/>
    </xf>
    <xf numFmtId="0" fontId="16" fillId="0" borderId="10" xfId="54" applyFont="1" applyBorder="1" applyAlignment="1">
      <alignment horizontal="right"/>
    </xf>
    <xf numFmtId="0" fontId="16" fillId="0" borderId="10" xfId="54" applyFont="1" applyBorder="1"/>
    <xf numFmtId="176" fontId="3" fillId="15" borderId="10" xfId="53" applyFont="1" applyFill="1" applyBorder="1" applyAlignment="1" applyProtection="1">
      <alignment horizontal="center"/>
    </xf>
    <xf numFmtId="0" fontId="16" fillId="16" borderId="10" xfId="54" applyFont="1" applyFill="1" applyBorder="1"/>
    <xf numFmtId="0" fontId="16" fillId="16" borderId="28" xfId="54" applyFont="1" applyFill="1" applyBorder="1"/>
    <xf numFmtId="0" fontId="17" fillId="14" borderId="29" xfId="54" applyFont="1" applyFill="1" applyBorder="1"/>
    <xf numFmtId="0" fontId="16" fillId="16" borderId="29" xfId="54" applyFont="1" applyFill="1" applyBorder="1"/>
    <xf numFmtId="176" fontId="5" fillId="8" borderId="40" xfId="53" applyFont="1" applyFill="1" applyBorder="1" applyAlignment="1" applyProtection="1">
      <alignment horizontal="center" vertical="center"/>
    </xf>
    <xf numFmtId="176" fontId="18" fillId="14" borderId="5" xfId="53" applyFont="1" applyFill="1" applyBorder="1" applyAlignment="1" applyProtection="1">
      <alignment horizontal="center" vertical="center"/>
    </xf>
    <xf numFmtId="176" fontId="5" fillId="7" borderId="5" xfId="53" applyFont="1" applyFill="1" applyBorder="1" applyAlignment="1" applyProtection="1">
      <alignment horizontal="center" vertical="center"/>
    </xf>
    <xf numFmtId="176" fontId="5" fillId="7" borderId="3" xfId="53" applyFont="1" applyFill="1" applyBorder="1" applyAlignment="1" applyProtection="1">
      <alignment horizontal="center" vertical="center"/>
    </xf>
    <xf numFmtId="176" fontId="1" fillId="0" borderId="0" xfId="0" applyNumberFormat="1" applyFont="1" applyFill="1" applyAlignment="1"/>
    <xf numFmtId="0" fontId="9" fillId="0" borderId="0" xfId="0" applyFont="1" applyFill="1" applyAlignment="1"/>
    <xf numFmtId="0" fontId="19" fillId="17" borderId="10" xfId="0" applyFont="1" applyFill="1" applyBorder="1" applyAlignment="1"/>
    <xf numFmtId="8" fontId="1" fillId="17" borderId="10" xfId="0" applyNumberFormat="1" applyFont="1" applyFill="1" applyBorder="1" applyAlignment="1"/>
    <xf numFmtId="176" fontId="1" fillId="17" borderId="10" xfId="0" applyNumberFormat="1" applyFont="1" applyFill="1" applyBorder="1" applyAlignment="1"/>
    <xf numFmtId="176" fontId="20" fillId="17" borderId="29" xfId="0" applyNumberFormat="1" applyFont="1" applyFill="1" applyBorder="1" applyAlignment="1"/>
    <xf numFmtId="176" fontId="20" fillId="0" borderId="0" xfId="0" applyNumberFormat="1" applyFont="1" applyFill="1" applyBorder="1" applyAlignment="1"/>
    <xf numFmtId="8" fontId="21" fillId="17" borderId="10" xfId="0" applyNumberFormat="1" applyFont="1" applyFill="1" applyBorder="1" applyAlignment="1"/>
    <xf numFmtId="0" fontId="1" fillId="17" borderId="10" xfId="0" applyFont="1" applyFill="1" applyBorder="1" applyAlignment="1"/>
    <xf numFmtId="8" fontId="1" fillId="0" borderId="0" xfId="0" applyNumberFormat="1" applyFont="1" applyFill="1" applyAlignment="1"/>
    <xf numFmtId="176" fontId="20" fillId="0" borderId="0" xfId="0" applyNumberFormat="1" applyFont="1" applyFill="1" applyAlignment="1"/>
    <xf numFmtId="0" fontId="22" fillId="0" borderId="0" xfId="0" applyFont="1" applyFill="1" applyAlignment="1"/>
    <xf numFmtId="182" fontId="1" fillId="0" borderId="0" xfId="0" applyNumberFormat="1" applyFont="1" applyFill="1" applyBorder="1" applyAlignment="1"/>
    <xf numFmtId="180" fontId="3" fillId="7" borderId="18" xfId="53" applyNumberFormat="1" applyFont="1" applyFill="1" applyBorder="1" applyAlignment="1" applyProtection="1">
      <alignment horizontal="center"/>
    </xf>
    <xf numFmtId="176" fontId="3" fillId="15" borderId="29" xfId="53" applyFont="1" applyFill="1" applyBorder="1" applyAlignment="1" applyProtection="1">
      <alignment horizontal="center"/>
    </xf>
    <xf numFmtId="180" fontId="3" fillId="15" borderId="14" xfId="53" applyNumberFormat="1" applyFont="1" applyFill="1" applyBorder="1" applyAlignment="1" applyProtection="1">
      <alignment horizontal="center"/>
    </xf>
    <xf numFmtId="10" fontId="23" fillId="0" borderId="10" xfId="4" applyNumberFormat="1" applyFont="1" applyFill="1" applyBorder="1"/>
    <xf numFmtId="180" fontId="5" fillId="7" borderId="41" xfId="53" applyNumberFormat="1" applyFont="1" applyFill="1" applyBorder="1" applyAlignment="1" applyProtection="1">
      <alignment horizontal="center" vertical="center"/>
    </xf>
    <xf numFmtId="180" fontId="18" fillId="0" borderId="0" xfId="53" applyNumberFormat="1" applyFont="1" applyFill="1" applyBorder="1" applyAlignment="1" applyProtection="1">
      <alignment horizontal="center" vertical="center"/>
    </xf>
    <xf numFmtId="178" fontId="1" fillId="0" borderId="0" xfId="0" applyNumberFormat="1" applyFont="1" applyFill="1" applyAlignment="1"/>
    <xf numFmtId="10" fontId="24" fillId="0" borderId="0" xfId="4" applyNumberFormat="1" applyFont="1" applyFill="1" applyBorder="1" applyAlignment="1">
      <alignment vertical="center"/>
    </xf>
    <xf numFmtId="9" fontId="5" fillId="0" borderId="0" xfId="7" applyFont="1" applyFill="1" applyBorder="1" applyAlignment="1" applyProtection="1">
      <alignment horizontal="center" vertical="center"/>
    </xf>
  </cellXfs>
  <cellStyles count="55">
    <cellStyle name="Normal" xfId="0" builtinId="0"/>
    <cellStyle name="40% - Accent1" xfId="1" builtinId="31"/>
    <cellStyle name="Comma" xfId="2" builtinId="3"/>
    <cellStyle name="Comma [0]" xfId="3" builtinId="6"/>
    <cellStyle name="Porcentaje 4 2" xfId="4"/>
    <cellStyle name="Currency [0]" xfId="5" builtinId="7"/>
    <cellStyle name="Currency" xfId="6" builtinId="4"/>
    <cellStyle name="Percent" xfId="7" builtinId="5"/>
    <cellStyle name="Hyperlink" xfId="8" builtinId="8"/>
    <cellStyle name="Normal 5" xfId="9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Normal 2" xfId="34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20% - Accent4" xfId="44" builtinId="42"/>
    <cellStyle name="40% - Accent4" xfId="45" builtinId="43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  <cellStyle name="Normal 2 2" xfId="52"/>
    <cellStyle name="Moneda 2" xfId="53"/>
    <cellStyle name="Normal 3 2 2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77777777778"/>
          <c:y val="0.184004372381126"/>
          <c:w val="0.818180555555555"/>
          <c:h val="0.7278921479322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OCTUBRE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'[1]GANANCIA IPHONE'!$E$3</c:f>
              <c:strCache>
                <c:ptCount val="1"/>
                <c:pt idx="0">
                  <c:v>Total </c:v>
                </c:pt>
              </c:strCache>
            </c:strRef>
          </c:cat>
          <c:val>
            <c:numRef>
              <c:f>Sheet2!$E$4</c:f>
              <c:numCache>
                <c:formatCode>_ "$ "* #,##0.00_ ;_ "$ "* \-#,##0.00_ ;_ "$ "* \-??_ ;_ @_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Sheet2!$B$6</c:f>
              <c:strCache>
                <c:ptCount val="1"/>
                <c:pt idx="0">
                  <c:v>NOVIEMBRE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'[1]GANANCIA IPHONE'!$E$3</c:f>
              <c:strCache>
                <c:ptCount val="1"/>
                <c:pt idx="0">
                  <c:v>Total </c:v>
                </c:pt>
              </c:strCache>
            </c:strRef>
          </c:cat>
          <c:val>
            <c:numRef>
              <c:f>Sheet2!$F$6</c:f>
              <c:numCache>
                <c:formatCode>"$"\ #,##0.00;[Red]"$"\ \-#,##0.00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Sheet2!$B$8</c:f>
              <c:strCache>
                <c:ptCount val="1"/>
                <c:pt idx="0">
                  <c:v>DICIEMBRE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'[1]GANANCIA IPHONE'!$E$3</c:f>
              <c:strCache>
                <c:ptCount val="1"/>
                <c:pt idx="0">
                  <c:v>Total </c:v>
                </c:pt>
              </c:strCache>
            </c:strRef>
          </c:cat>
          <c:val>
            <c:numRef>
              <c:f>Sheet2!$F$8</c:f>
              <c:numCache>
                <c:formatCode>"$"\ #,##0.00;[Red]"$"\ \-#,##0.00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Sheet2!$B$10</c:f>
              <c:strCache>
                <c:ptCount val="1"/>
                <c:pt idx="0">
                  <c:v>ENERO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'[1]GANANCIA IPHONE'!$E$3</c:f>
              <c:strCache>
                <c:ptCount val="1"/>
                <c:pt idx="0">
                  <c:v>Total </c:v>
                </c:pt>
              </c:strCache>
            </c:strRef>
          </c:cat>
          <c:val>
            <c:numRef>
              <c:f>Sheet2!$E$10</c:f>
              <c:numCache>
                <c:formatCode>_ "$ "* #,##0.00_ ;_ "$ "* \-#,##0.00_ ;_ "$ "* \-??_ ;_ @_ </c:formatCode>
                <c:ptCount val="1"/>
              </c:numCache>
            </c:numRef>
          </c:val>
        </c:ser>
        <c:ser>
          <c:idx val="4"/>
          <c:order val="4"/>
          <c:tx>
            <c:strRef>
              <c:f>Sheet2!$B$12</c:f>
              <c:strCache>
                <c:ptCount val="1"/>
                <c:pt idx="0">
                  <c:v>FEBRERO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'[1]GANANCIA IPHONE'!$E$3</c:f>
              <c:strCache>
                <c:ptCount val="1"/>
                <c:pt idx="0">
                  <c:v>Total </c:v>
                </c:pt>
              </c:strCache>
            </c:strRef>
          </c:cat>
          <c:val>
            <c:numRef>
              <c:f>Sheet2!$E$12</c:f>
              <c:numCache>
                <c:formatCode>_ "$ "* #,##0.00_ ;_ "$ "* \-#,##0.00_ ;_ "$ "* \-??_ ;_ @_ </c:formatCode>
                <c:ptCount val="1"/>
              </c:numCache>
            </c:numRef>
          </c:val>
        </c:ser>
        <c:ser>
          <c:idx val="5"/>
          <c:order val="5"/>
          <c:tx>
            <c:strRef>
              <c:f>Sheet2!$B$14</c:f>
              <c:strCache>
                <c:ptCount val="1"/>
                <c:pt idx="0">
                  <c:v>MARZO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'[1]GANANCIA IPHONE'!$E$3</c:f>
              <c:strCache>
                <c:ptCount val="1"/>
                <c:pt idx="0">
                  <c:v>Total </c:v>
                </c:pt>
              </c:strCache>
            </c:strRef>
          </c:cat>
          <c:val>
            <c:numRef>
              <c:f>Sheet2!$E$14</c:f>
              <c:numCache>
                <c:formatCode>_ "$ "* #,##0.00_ ;_ "$ "* \-#,##0.00_ ;_ "$ "* \-??_ ;_ @_ </c:formatCode>
                <c:ptCount val="1"/>
              </c:numCache>
            </c:numRef>
          </c:val>
        </c:ser>
        <c:ser>
          <c:idx val="6"/>
          <c:order val="6"/>
          <c:tx>
            <c:strRef>
              <c:f>Sheet2!$B$16</c:f>
              <c:strCache>
                <c:ptCount val="1"/>
                <c:pt idx="0">
                  <c:v>ABRIL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tint val="50000"/>
                    <a:satMod val="300000"/>
                  </a:schemeClr>
                </a:gs>
                <a:gs pos="35000">
                  <a:schemeClr val="accent1">
                    <a:lumMod val="60000"/>
                    <a:tint val="37000"/>
                    <a:satMod val="300000"/>
                  </a:schemeClr>
                </a:gs>
                <a:gs pos="100000">
                  <a:schemeClr val="accent1">
                    <a:lumMod val="60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'[1]GANANCIA IPHONE'!$E$3</c:f>
              <c:strCache>
                <c:ptCount val="1"/>
                <c:pt idx="0">
                  <c:v>Total </c:v>
                </c:pt>
              </c:strCache>
            </c:strRef>
          </c:cat>
          <c:val>
            <c:numRef>
              <c:f>Sheet2!$E$16</c:f>
              <c:numCache>
                <c:formatCode>_ "$ "* #,##0.00_ ;_ "$ "* \-#,##0.00_ ;_ "$ "* \-??_ ;_ @_ 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621021196"/>
        <c:axId val="630744959"/>
      </c:barChart>
      <c:catAx>
        <c:axId val="6210211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744959"/>
        <c:crosses val="autoZero"/>
        <c:auto val="1"/>
        <c:lblAlgn val="ctr"/>
        <c:lblOffset val="100"/>
        <c:noMultiLvlLbl val="0"/>
      </c:catAx>
      <c:valAx>
        <c:axId val="63074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$ &quot;* #,##0.00_ ;_ &quot;$ &quot;* \-#,##0.00_ ;_ &quot;$ &quot;* \-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0211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47625</xdr:colOff>
      <xdr:row>0</xdr:row>
      <xdr:rowOff>6350</xdr:rowOff>
    </xdr:from>
    <xdr:to>
      <xdr:col>15</xdr:col>
      <xdr:colOff>393700</xdr:colOff>
      <xdr:row>18</xdr:row>
      <xdr:rowOff>0</xdr:rowOff>
    </xdr:to>
    <xdr:graphicFrame>
      <xdr:nvGraphicFramePr>
        <xdr:cNvPr id="2" name="Chart 1"/>
        <xdr:cNvGraphicFramePr/>
      </xdr:nvGraphicFramePr>
      <xdr:xfrm>
        <a:off x="6554470" y="6350"/>
        <a:ext cx="4831715" cy="3248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de%20ganaci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CONOMIA"/>
      <sheetName val="FINANZAS"/>
      <sheetName val="CONTROL DE GESTION"/>
      <sheetName val="RESUMEN COMPRAS"/>
      <sheetName val="RESUMEN COMPRA IPHONE"/>
      <sheetName val="RESUMEN VENTAS"/>
      <sheetName val="RESUMEN VENTA IPHONE"/>
      <sheetName val="RESUMEN SERVICIO TECNICO"/>
      <sheetName val="GASTOS MES A MES OFICINA"/>
      <sheetName val="GANANCIA IPHONE"/>
      <sheetName val="VENTA CAMAR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E3" t="str">
            <v>Total 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9"/>
  <sheetViews>
    <sheetView tabSelected="1" topLeftCell="D1" workbookViewId="0">
      <selection activeCell="L9" sqref="L9"/>
    </sheetView>
  </sheetViews>
  <sheetFormatPr defaultColWidth="10.9090909090909" defaultRowHeight="14.5"/>
  <cols>
    <col min="1" max="1" width="8.63636363636364" style="154" customWidth="1"/>
    <col min="2" max="2" width="50.7545454545455" style="154" customWidth="1"/>
    <col min="3" max="3" width="21.3636363636364" style="154" customWidth="1"/>
    <col min="4" max="8" width="18.1818181818182" style="154" customWidth="1"/>
    <col min="9" max="9" width="19.2363636363636" style="154" customWidth="1"/>
    <col min="10" max="10" width="17.5727272727273" style="154" customWidth="1"/>
    <col min="11" max="11" width="13.3272727272727" style="154" customWidth="1"/>
    <col min="12" max="12" width="14.5454545454545" style="155" customWidth="1"/>
    <col min="13" max="16380" width="10.9090909090909" style="154"/>
  </cols>
  <sheetData>
    <row r="1" s="154" customFormat="1" ht="13" spans="1:12">
      <c r="A1" s="2" t="s">
        <v>0</v>
      </c>
      <c r="B1" s="3"/>
      <c r="C1" s="3"/>
      <c r="D1" s="3"/>
      <c r="E1" s="3"/>
      <c r="F1" s="156"/>
      <c r="G1" s="3"/>
      <c r="H1" s="3"/>
      <c r="I1" s="3"/>
      <c r="J1" s="3"/>
      <c r="K1" s="3"/>
      <c r="L1" s="155"/>
    </row>
    <row r="2" s="154" customFormat="1" ht="13.75" spans="1:12">
      <c r="A2" s="4"/>
      <c r="B2" s="5"/>
      <c r="C2" s="5"/>
      <c r="D2" s="5"/>
      <c r="E2" s="5"/>
      <c r="F2" s="157"/>
      <c r="G2" s="5"/>
      <c r="H2" s="5"/>
      <c r="I2" s="5"/>
      <c r="J2" s="6"/>
      <c r="K2" s="6"/>
      <c r="L2" s="155"/>
    </row>
    <row r="3" s="154" customFormat="1" ht="26.75" spans="1:12">
      <c r="A3" s="7"/>
      <c r="B3" s="8" t="s">
        <v>1</v>
      </c>
      <c r="C3" s="9" t="s">
        <v>2</v>
      </c>
      <c r="D3" s="9" t="s">
        <v>3</v>
      </c>
      <c r="E3" s="9" t="s">
        <v>4</v>
      </c>
      <c r="F3" s="158" t="s">
        <v>5</v>
      </c>
      <c r="G3" s="9" t="s">
        <v>6</v>
      </c>
      <c r="H3" s="9" t="s">
        <v>7</v>
      </c>
      <c r="I3" s="10" t="s">
        <v>8</v>
      </c>
      <c r="J3" s="11" t="s">
        <v>9</v>
      </c>
      <c r="K3" s="12" t="s">
        <v>10</v>
      </c>
      <c r="L3" s="155"/>
    </row>
    <row r="4" s="154" customFormat="1" ht="13" spans="1:12">
      <c r="A4" s="13"/>
      <c r="B4" s="14" t="s">
        <v>11</v>
      </c>
      <c r="C4" s="159">
        <f>COMPRAS!D185</f>
        <v>1829443.79</v>
      </c>
      <c r="D4" s="159">
        <f>'GASTOS TIENDA'!B22</f>
        <v>52738.25</v>
      </c>
      <c r="E4" s="16">
        <f>VENTA!D190</f>
        <v>2404570.15</v>
      </c>
      <c r="F4" s="160"/>
      <c r="G4" s="161">
        <f>'VENTAS USD'!D182</f>
        <v>0</v>
      </c>
      <c r="H4" s="161"/>
      <c r="I4" s="17">
        <f>+E4+F4-H4-D4-C4</f>
        <v>522388.11</v>
      </c>
      <c r="J4" s="18">
        <f t="shared" ref="J4:J8" si="0">+E4-C4</f>
        <v>575126.36</v>
      </c>
      <c r="K4" s="19">
        <f t="shared" ref="K4:K8" si="1">IF(J4&lt;&gt;0,+J4/I4,0)</f>
        <v>1.1009560688508</v>
      </c>
      <c r="L4" s="192"/>
    </row>
    <row r="5" s="154" customFormat="1" ht="13.75" spans="1:12">
      <c r="A5" s="20"/>
      <c r="B5" s="21"/>
      <c r="C5" s="22"/>
      <c r="D5" s="22"/>
      <c r="E5" s="22"/>
      <c r="F5" s="162"/>
      <c r="G5" s="22"/>
      <c r="H5" s="22"/>
      <c r="I5" s="22"/>
      <c r="J5" s="23"/>
      <c r="K5" s="24"/>
      <c r="L5" s="192"/>
    </row>
    <row r="6" s="154" customFormat="1" ht="13" spans="1:12">
      <c r="A6" s="25"/>
      <c r="B6" s="26" t="s">
        <v>12</v>
      </c>
      <c r="C6" s="48">
        <f>COMPRAS!K185</f>
        <v>0</v>
      </c>
      <c r="D6" s="48">
        <f>'GASTOS TIENDA'!D22</f>
        <v>0</v>
      </c>
      <c r="E6" s="49">
        <f>VENTA!K190</f>
        <v>0</v>
      </c>
      <c r="F6" s="163"/>
      <c r="G6" s="15">
        <f>'VENTAS USD'!K182</f>
        <v>0</v>
      </c>
      <c r="H6" s="15"/>
      <c r="I6" s="17">
        <f t="shared" ref="I4:I8" si="2">+E6-D6-C6+G6+F6-H6</f>
        <v>0</v>
      </c>
      <c r="J6" s="193">
        <f t="shared" si="0"/>
        <v>0</v>
      </c>
      <c r="K6" s="27">
        <f t="shared" si="1"/>
        <v>0</v>
      </c>
      <c r="L6" s="155"/>
    </row>
    <row r="7" s="154" customFormat="1" ht="13.75" spans="1:12">
      <c r="A7" s="28"/>
      <c r="B7" s="29"/>
      <c r="C7" s="30"/>
      <c r="D7" s="30"/>
      <c r="E7" s="31"/>
      <c r="F7" s="164"/>
      <c r="G7" s="165"/>
      <c r="H7" s="165"/>
      <c r="I7" s="32"/>
      <c r="J7" s="33"/>
      <c r="K7" s="34"/>
      <c r="L7" s="155"/>
    </row>
    <row r="8" s="154" customFormat="1" ht="13.75" spans="1:12">
      <c r="A8" s="35"/>
      <c r="B8" s="36" t="s">
        <v>13</v>
      </c>
      <c r="C8" s="37">
        <f>COMPRAS!R185</f>
        <v>0</v>
      </c>
      <c r="D8" s="37">
        <f>'GASTOS TIENDA'!F22</f>
        <v>0</v>
      </c>
      <c r="E8" s="16">
        <f>VENTA!R190</f>
        <v>0</v>
      </c>
      <c r="F8" s="160"/>
      <c r="G8" s="161">
        <f>'VENTAS USD'!R182</f>
        <v>0</v>
      </c>
      <c r="H8" s="161"/>
      <c r="I8" s="17">
        <f t="shared" si="2"/>
        <v>0</v>
      </c>
      <c r="J8" s="18">
        <f t="shared" si="0"/>
        <v>0</v>
      </c>
      <c r="K8" s="19">
        <f t="shared" si="1"/>
        <v>0</v>
      </c>
      <c r="L8" s="155"/>
    </row>
    <row r="9" s="154" customFormat="1" ht="13.75" spans="1:12">
      <c r="A9" s="38"/>
      <c r="B9" s="39"/>
      <c r="C9" s="22"/>
      <c r="D9" s="22"/>
      <c r="E9" s="40"/>
      <c r="F9" s="166"/>
      <c r="G9" s="167"/>
      <c r="H9" s="167"/>
      <c r="I9" s="41"/>
      <c r="J9" s="42"/>
      <c r="K9" s="24"/>
      <c r="L9" s="155"/>
    </row>
    <row r="10" s="154" customFormat="1" ht="13.75" spans="1:12">
      <c r="A10" s="35"/>
      <c r="B10" s="36" t="s">
        <v>14</v>
      </c>
      <c r="C10" s="37"/>
      <c r="D10" s="37"/>
      <c r="E10" s="16"/>
      <c r="F10" s="160"/>
      <c r="G10" s="161"/>
      <c r="H10" s="161"/>
      <c r="I10" s="17">
        <f t="shared" ref="I10:I14" si="3">+E10-D10-C10+G10+F10-H10</f>
        <v>0</v>
      </c>
      <c r="J10" s="18">
        <f t="shared" ref="J10:J14" si="4">+E10-C10</f>
        <v>0</v>
      </c>
      <c r="K10" s="19">
        <f t="shared" ref="K10:K14" si="5">IF(J10&lt;&gt;0,+J10/I10,0)</f>
        <v>0</v>
      </c>
      <c r="L10" s="155"/>
    </row>
    <row r="11" s="154" customFormat="1" ht="13.75" spans="1:12">
      <c r="A11" s="38"/>
      <c r="B11" s="39"/>
      <c r="C11" s="22"/>
      <c r="D11" s="22"/>
      <c r="E11" s="40"/>
      <c r="F11" s="166"/>
      <c r="G11" s="167"/>
      <c r="H11" s="167"/>
      <c r="I11" s="41"/>
      <c r="J11" s="42"/>
      <c r="K11" s="24"/>
      <c r="L11" s="155"/>
    </row>
    <row r="12" s="154" customFormat="1" ht="13" spans="1:12">
      <c r="A12" s="35"/>
      <c r="B12" s="36" t="s">
        <v>15</v>
      </c>
      <c r="C12" s="37"/>
      <c r="D12" s="37"/>
      <c r="E12" s="16"/>
      <c r="F12" s="160"/>
      <c r="G12" s="161"/>
      <c r="H12" s="161"/>
      <c r="I12" s="17">
        <f t="shared" si="3"/>
        <v>0</v>
      </c>
      <c r="J12" s="18">
        <f t="shared" si="4"/>
        <v>0</v>
      </c>
      <c r="K12" s="19">
        <f t="shared" si="5"/>
        <v>0</v>
      </c>
      <c r="L12" s="155"/>
    </row>
    <row r="13" s="154" customFormat="1" ht="13.75" spans="1:12">
      <c r="A13" s="38"/>
      <c r="B13" s="38"/>
      <c r="C13" s="43"/>
      <c r="D13" s="43"/>
      <c r="E13" s="43"/>
      <c r="F13" s="168"/>
      <c r="G13" s="43"/>
      <c r="H13" s="43"/>
      <c r="I13" s="43"/>
      <c r="J13" s="44"/>
      <c r="K13" s="45"/>
      <c r="L13" s="155"/>
    </row>
    <row r="14" s="154" customFormat="1" ht="13" spans="1:12">
      <c r="A14" s="46"/>
      <c r="B14" s="47" t="s">
        <v>16</v>
      </c>
      <c r="C14" s="48"/>
      <c r="D14" s="48"/>
      <c r="E14" s="49"/>
      <c r="F14" s="163"/>
      <c r="G14" s="15"/>
      <c r="H14" s="15"/>
      <c r="I14" s="17">
        <f t="shared" si="3"/>
        <v>0</v>
      </c>
      <c r="J14" s="193">
        <f t="shared" si="4"/>
        <v>0</v>
      </c>
      <c r="K14" s="27">
        <f t="shared" si="5"/>
        <v>0</v>
      </c>
      <c r="L14" s="155"/>
    </row>
    <row r="15" s="154" customFormat="1" ht="13.75" spans="1:12">
      <c r="A15" s="38"/>
      <c r="B15" s="39"/>
      <c r="C15" s="22"/>
      <c r="D15" s="22"/>
      <c r="E15" s="22"/>
      <c r="F15" s="162"/>
      <c r="G15" s="22"/>
      <c r="H15" s="22"/>
      <c r="I15" s="22"/>
      <c r="J15" s="23"/>
      <c r="K15" s="24"/>
      <c r="L15" s="155"/>
    </row>
    <row r="16" s="154" customFormat="1" ht="13" spans="1:12">
      <c r="A16" s="46"/>
      <c r="B16" s="47" t="s">
        <v>17</v>
      </c>
      <c r="C16" s="48"/>
      <c r="D16" s="48"/>
      <c r="E16" s="49"/>
      <c r="F16" s="163"/>
      <c r="G16" s="15"/>
      <c r="H16" s="15"/>
      <c r="I16" s="17">
        <f>+E16-D16-C16+G16+F16-H16</f>
        <v>0</v>
      </c>
      <c r="J16" s="193">
        <f>+E16-C16</f>
        <v>0</v>
      </c>
      <c r="K16" s="27">
        <f>IF(J16&lt;&gt;0,+J16/I16,0)</f>
        <v>0</v>
      </c>
      <c r="L16" s="155"/>
    </row>
    <row r="17" s="154" customFormat="1" ht="13" spans="1:12">
      <c r="A17" s="169"/>
      <c r="B17" s="170"/>
      <c r="C17" s="171"/>
      <c r="D17" s="172"/>
      <c r="E17" s="173"/>
      <c r="F17" s="174"/>
      <c r="G17" s="175"/>
      <c r="H17" s="175"/>
      <c r="I17" s="194"/>
      <c r="J17" s="195"/>
      <c r="K17" s="196"/>
      <c r="L17" s="155"/>
    </row>
    <row r="18" s="154" customFormat="1" ht="14.75" spans="1:12">
      <c r="A18" s="50" t="s">
        <v>18</v>
      </c>
      <c r="B18" s="50"/>
      <c r="C18" s="51">
        <f>SUM(C4:C17)</f>
        <v>1829443.79</v>
      </c>
      <c r="D18" s="51">
        <f>SUM(D4:D17)</f>
        <v>52738.25</v>
      </c>
      <c r="E18" s="176">
        <f>SUM(E4:E17)</f>
        <v>2404570.15</v>
      </c>
      <c r="F18" s="177"/>
      <c r="G18" s="178">
        <f>SUM(G4:G17)</f>
        <v>0</v>
      </c>
      <c r="H18" s="179"/>
      <c r="I18" s="53">
        <f>SUM(I4:I17)</f>
        <v>522388.11</v>
      </c>
      <c r="J18" s="197">
        <f>SUM(J4:J17)</f>
        <v>575126.36</v>
      </c>
      <c r="K18" s="54">
        <f>IF(J18&lt;&gt;0,+J18/I18,0)</f>
        <v>1.1009560688508</v>
      </c>
      <c r="L18" s="198"/>
    </row>
    <row r="19" s="154" customFormat="1" ht="13" spans="10:12">
      <c r="J19" s="199"/>
      <c r="L19" s="155"/>
    </row>
    <row r="20" s="154" customFormat="1" ht="14" spans="5:12">
      <c r="E20" s="180"/>
      <c r="I20" s="200"/>
      <c r="L20" s="201"/>
    </row>
    <row r="21" s="154" customFormat="1" ht="13" spans="2:12">
      <c r="B21" s="181"/>
      <c r="C21" s="180"/>
      <c r="L21" s="155"/>
    </row>
    <row r="22" s="154" customFormat="1" ht="13" spans="12:12">
      <c r="L22" s="155"/>
    </row>
    <row r="23" s="154" customFormat="1" ht="13" spans="2:12">
      <c r="B23" s="182" t="s">
        <v>11</v>
      </c>
      <c r="C23" s="183">
        <f>C4+2965084.48</f>
        <v>4794528.27</v>
      </c>
      <c r="D23" s="183">
        <f>D4</f>
        <v>52738.25</v>
      </c>
      <c r="E23" s="183">
        <f>+E4-314043.69</f>
        <v>2090526.46</v>
      </c>
      <c r="F23" s="184">
        <f>G4</f>
        <v>0</v>
      </c>
      <c r="G23" s="185">
        <f>+E23+F23-D23-C23-H4</f>
        <v>-2756740.06</v>
      </c>
      <c r="H23" s="186"/>
      <c r="L23" s="155"/>
    </row>
    <row r="24" s="154" customFormat="1" ht="13" spans="2:12">
      <c r="B24" s="182" t="s">
        <v>12</v>
      </c>
      <c r="C24" s="183"/>
      <c r="D24" s="183">
        <f>D6</f>
        <v>0</v>
      </c>
      <c r="E24" s="183">
        <f>E6</f>
        <v>0</v>
      </c>
      <c r="F24" s="184">
        <f>G6</f>
        <v>0</v>
      </c>
      <c r="G24" s="185">
        <f>+E24+F24-D24-C24-H6</f>
        <v>0</v>
      </c>
      <c r="H24" s="186"/>
      <c r="L24" s="155"/>
    </row>
    <row r="25" s="154" customFormat="1" ht="13" spans="2:12">
      <c r="B25" s="182" t="s">
        <v>13</v>
      </c>
      <c r="C25" s="187"/>
      <c r="D25" s="183">
        <f>D8</f>
        <v>0</v>
      </c>
      <c r="E25" s="183">
        <f>E8</f>
        <v>0</v>
      </c>
      <c r="F25" s="184">
        <f>G8</f>
        <v>0</v>
      </c>
      <c r="G25" s="185">
        <f>+E25+F25-D25-C25-H8</f>
        <v>0</v>
      </c>
      <c r="H25" s="186"/>
      <c r="L25" s="155"/>
    </row>
    <row r="26" s="154" customFormat="1" ht="13" spans="2:12">
      <c r="B26" s="182" t="s">
        <v>14</v>
      </c>
      <c r="C26" s="187"/>
      <c r="D26" s="183">
        <f>D10</f>
        <v>0</v>
      </c>
      <c r="E26" s="183">
        <f>E10</f>
        <v>0</v>
      </c>
      <c r="F26" s="184">
        <f>G10</f>
        <v>0</v>
      </c>
      <c r="G26" s="185">
        <f>+E26+F26-D26-C26-H10</f>
        <v>0</v>
      </c>
      <c r="H26" s="186"/>
      <c r="L26" s="155"/>
    </row>
    <row r="27" s="154" customFormat="1" ht="13" spans="2:12">
      <c r="B27" s="182" t="s">
        <v>15</v>
      </c>
      <c r="C27" s="183"/>
      <c r="D27" s="183"/>
      <c r="E27" s="183"/>
      <c r="F27" s="188"/>
      <c r="G27" s="185">
        <f>+E27+F27-D27-C27-H12</f>
        <v>0</v>
      </c>
      <c r="H27" s="186"/>
      <c r="L27" s="155"/>
    </row>
    <row r="28" s="154" customFormat="1" ht="13" spans="2:12">
      <c r="B28" s="182" t="s">
        <v>16</v>
      </c>
      <c r="C28" s="188"/>
      <c r="D28" s="188"/>
      <c r="E28" s="188"/>
      <c r="F28" s="188"/>
      <c r="G28" s="185">
        <f>+E28+F28-D28-C28-H14</f>
        <v>0</v>
      </c>
      <c r="H28" s="186"/>
      <c r="L28" s="155"/>
    </row>
    <row r="29" s="154" customFormat="1" ht="13" spans="2:12">
      <c r="B29" s="182" t="s">
        <v>17</v>
      </c>
      <c r="C29" s="188"/>
      <c r="D29" s="188"/>
      <c r="E29" s="188"/>
      <c r="F29" s="188"/>
      <c r="G29" s="185">
        <f>+E29+F29-D29-C29-H16</f>
        <v>0</v>
      </c>
      <c r="H29" s="186"/>
      <c r="L29" s="155"/>
    </row>
    <row r="30" s="154" customFormat="1" ht="13" spans="2:12">
      <c r="B30" s="188"/>
      <c r="C30" s="188"/>
      <c r="D30" s="188"/>
      <c r="E30" s="188"/>
      <c r="F30" s="188"/>
      <c r="G30" s="185"/>
      <c r="H30" s="186"/>
      <c r="L30" s="155"/>
    </row>
    <row r="31" s="154" customFormat="1" ht="13" spans="8:12">
      <c r="H31" s="155"/>
      <c r="L31" s="155"/>
    </row>
    <row r="32" s="154" customFormat="1" ht="13" spans="1:12">
      <c r="A32" s="154" t="s">
        <v>11</v>
      </c>
      <c r="B32" s="154" t="s">
        <v>19</v>
      </c>
      <c r="C32" s="189">
        <f>+C23+D23+F23</f>
        <v>4847266.52</v>
      </c>
      <c r="L32" s="155"/>
    </row>
    <row r="33" s="154" customFormat="1" ht="13" spans="1:12">
      <c r="A33" s="154" t="s">
        <v>11</v>
      </c>
      <c r="B33" s="154" t="s">
        <v>20</v>
      </c>
      <c r="C33" s="180">
        <f>+E23</f>
        <v>2090526.46</v>
      </c>
      <c r="L33" s="155"/>
    </row>
    <row r="34" s="154" customFormat="1" ht="13" spans="2:12">
      <c r="B34" s="154" t="s">
        <v>21</v>
      </c>
      <c r="C34" s="190">
        <f>+C33-C32</f>
        <v>-2756740.06</v>
      </c>
      <c r="L34" s="155"/>
    </row>
    <row r="35" s="154" customFormat="1" ht="13" spans="12:12">
      <c r="L35" s="155"/>
    </row>
    <row r="36" s="154" customFormat="1" ht="13" spans="12:12">
      <c r="L36" s="155"/>
    </row>
    <row r="37" s="154" customFormat="1" ht="13" spans="1:12">
      <c r="A37" s="154" t="s">
        <v>22</v>
      </c>
      <c r="B37" s="154" t="s">
        <v>19</v>
      </c>
      <c r="C37" s="189">
        <f>+C24+D24+F24</f>
        <v>0</v>
      </c>
      <c r="L37" s="155"/>
    </row>
    <row r="38" s="154" customFormat="1" ht="13" spans="1:12">
      <c r="A38" s="154" t="s">
        <v>22</v>
      </c>
      <c r="B38" s="154" t="s">
        <v>20</v>
      </c>
      <c r="C38" s="180">
        <f>+E24</f>
        <v>0</v>
      </c>
      <c r="D38" s="189"/>
      <c r="L38" s="155"/>
    </row>
    <row r="39" s="154" customFormat="1" ht="13" spans="2:12">
      <c r="B39" s="154" t="s">
        <v>21</v>
      </c>
      <c r="C39" s="190">
        <f>+C38-C37</f>
        <v>0</v>
      </c>
      <c r="L39" s="155"/>
    </row>
    <row r="40" s="154" customFormat="1" ht="13" spans="3:12">
      <c r="C40" s="191"/>
      <c r="L40" s="155"/>
    </row>
    <row r="41" s="154" customFormat="1" ht="13" spans="12:12">
      <c r="L41" s="155"/>
    </row>
    <row r="42" s="154" customFormat="1" ht="13" spans="1:12">
      <c r="A42" s="154" t="s">
        <v>23</v>
      </c>
      <c r="B42" s="154" t="s">
        <v>19</v>
      </c>
      <c r="C42" s="189">
        <f>+C25+D25+F25</f>
        <v>0</v>
      </c>
      <c r="L42" s="155"/>
    </row>
    <row r="43" s="154" customFormat="1" ht="13" spans="1:12">
      <c r="A43" s="154" t="s">
        <v>23</v>
      </c>
      <c r="B43" s="154" t="s">
        <v>20</v>
      </c>
      <c r="C43" s="180">
        <f>+E25</f>
        <v>0</v>
      </c>
      <c r="L43" s="155"/>
    </row>
    <row r="44" s="154" customFormat="1" ht="13" spans="2:12">
      <c r="B44" s="154" t="s">
        <v>21</v>
      </c>
      <c r="C44" s="190">
        <f>+C43-C42</f>
        <v>0</v>
      </c>
      <c r="L44" s="155"/>
    </row>
    <row r="45" s="154" customFormat="1" ht="13" spans="12:12">
      <c r="L45" s="155"/>
    </row>
    <row r="46" s="154" customFormat="1" ht="13" spans="12:12">
      <c r="L46" s="155"/>
    </row>
    <row r="47" s="154" customFormat="1" ht="13" spans="1:12">
      <c r="A47" s="154" t="s">
        <v>24</v>
      </c>
      <c r="B47" s="154" t="s">
        <v>19</v>
      </c>
      <c r="C47" s="189">
        <f>+C26+D26+F26</f>
        <v>0</v>
      </c>
      <c r="L47" s="155"/>
    </row>
    <row r="48" s="154" customFormat="1" ht="13" spans="1:12">
      <c r="A48" s="154" t="s">
        <v>24</v>
      </c>
      <c r="B48" s="154" t="s">
        <v>20</v>
      </c>
      <c r="C48" s="180">
        <f>+E26</f>
        <v>0</v>
      </c>
      <c r="L48" s="155"/>
    </row>
    <row r="49" s="154" customFormat="1" ht="13" spans="2:12">
      <c r="B49" s="154" t="s">
        <v>21</v>
      </c>
      <c r="C49" s="190">
        <f>+C48-C47</f>
        <v>0</v>
      </c>
      <c r="L49" s="155"/>
    </row>
    <row r="50" s="154" customFormat="1" ht="13" spans="12:12">
      <c r="L50" s="155"/>
    </row>
    <row r="51" s="154" customFormat="1" ht="13" spans="12:12">
      <c r="L51" s="155"/>
    </row>
    <row r="52" s="154" customFormat="1" ht="13" spans="1:12">
      <c r="A52" s="154" t="s">
        <v>15</v>
      </c>
      <c r="B52" s="154" t="s">
        <v>19</v>
      </c>
      <c r="C52" s="189">
        <f>+C27+D27+F27</f>
        <v>0</v>
      </c>
      <c r="L52" s="155"/>
    </row>
    <row r="53" s="154" customFormat="1" ht="13" spans="1:12">
      <c r="A53" s="154" t="s">
        <v>15</v>
      </c>
      <c r="B53" s="154" t="s">
        <v>20</v>
      </c>
      <c r="C53" s="180">
        <f>+E27</f>
        <v>0</v>
      </c>
      <c r="L53" s="155"/>
    </row>
    <row r="54" s="154" customFormat="1" ht="13" spans="2:12">
      <c r="B54" s="154" t="s">
        <v>21</v>
      </c>
      <c r="C54" s="190">
        <f>+C53-C52</f>
        <v>0</v>
      </c>
      <c r="L54" s="155"/>
    </row>
    <row r="55" s="154" customFormat="1" ht="13" spans="12:12">
      <c r="L55" s="155"/>
    </row>
    <row r="56" s="154" customFormat="1" ht="13" spans="12:12">
      <c r="L56" s="155"/>
    </row>
    <row r="57" s="154" customFormat="1" ht="13" spans="1:12">
      <c r="A57" s="154" t="s">
        <v>16</v>
      </c>
      <c r="B57" s="154" t="s">
        <v>19</v>
      </c>
      <c r="C57" s="189">
        <f>+C28+D28+F28</f>
        <v>0</v>
      </c>
      <c r="L57" s="155"/>
    </row>
    <row r="58" s="154" customFormat="1" ht="13" spans="1:12">
      <c r="A58" s="154" t="s">
        <v>16</v>
      </c>
      <c r="B58" s="154" t="s">
        <v>20</v>
      </c>
      <c r="C58" s="180">
        <f>+E28</f>
        <v>0</v>
      </c>
      <c r="L58" s="155"/>
    </row>
    <row r="59" s="154" customFormat="1" ht="13" spans="2:12">
      <c r="B59" s="154" t="s">
        <v>21</v>
      </c>
      <c r="C59" s="190">
        <f>+C58-C57</f>
        <v>0</v>
      </c>
      <c r="L59" s="155"/>
    </row>
  </sheetData>
  <mergeCells count="2">
    <mergeCell ref="A18:B18"/>
    <mergeCell ref="A1:K2"/>
  </mergeCells>
  <pageMargins left="0.75" right="0.75" top="1" bottom="1" header="0.5" footer="0.5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4"/>
  <sheetViews>
    <sheetView workbookViewId="0">
      <pane xSplit="1" ySplit="4" topLeftCell="B8" activePane="bottomRight" state="frozen"/>
      <selection/>
      <selection pane="topRight"/>
      <selection pane="bottomLeft"/>
      <selection pane="bottomRight" activeCell="B172" sqref="B172"/>
    </sheetView>
  </sheetViews>
  <sheetFormatPr defaultColWidth="10.9090909090909" defaultRowHeight="14.5"/>
  <cols>
    <col min="1" max="1" width="54.3909090909091" style="118" customWidth="1"/>
    <col min="2" max="2" width="11.2727272727273" style="118" customWidth="1"/>
    <col min="3" max="4" width="11.9636363636364" style="118" customWidth="1"/>
    <col min="5" max="9" width="10.9090909090909" style="118" customWidth="1"/>
    <col min="10" max="11" width="11.9636363636364" style="118" customWidth="1"/>
    <col min="12" max="16" width="10.9090909090909" style="118" customWidth="1"/>
    <col min="17" max="18" width="11.9636363636364" style="118" customWidth="1"/>
    <col min="19" max="22" width="10.9090909090909" style="118" customWidth="1"/>
    <col min="23" max="16370" width="10.9090909090909" style="118"/>
    <col min="16371" max="16384" width="10.9090909090909" style="119"/>
  </cols>
  <sheetData>
    <row r="1" s="118" customFormat="1" ht="26.25" spans="1:66">
      <c r="A1" s="120"/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37"/>
      <c r="AB1" s="138"/>
      <c r="AC1" s="138"/>
      <c r="AD1" s="121"/>
      <c r="AE1" s="121"/>
      <c r="AF1" s="121"/>
      <c r="AG1" s="121"/>
      <c r="AH1" s="137"/>
      <c r="AI1" s="138"/>
      <c r="AJ1" s="138"/>
      <c r="AK1" s="138"/>
      <c r="AL1" s="138"/>
      <c r="AM1" s="121"/>
      <c r="AN1" s="121"/>
      <c r="AO1" s="121"/>
      <c r="AP1" s="121"/>
      <c r="AQ1" s="137"/>
      <c r="AR1" s="138"/>
      <c r="AS1" s="138"/>
      <c r="AT1" s="121"/>
      <c r="AU1" s="121"/>
      <c r="AV1" s="121"/>
      <c r="AW1" s="121"/>
      <c r="AX1" s="137"/>
      <c r="AY1" s="138"/>
      <c r="AZ1" s="138"/>
      <c r="BA1" s="121"/>
      <c r="BB1" s="121"/>
      <c r="BC1" s="121"/>
      <c r="BD1" s="121"/>
      <c r="BE1" s="137"/>
      <c r="BF1" s="138"/>
      <c r="BG1" s="138"/>
      <c r="BH1" s="121"/>
      <c r="BI1" s="121"/>
      <c r="BJ1" s="121"/>
      <c r="BK1" s="121"/>
      <c r="BL1" s="137"/>
      <c r="BM1" s="138"/>
      <c r="BN1" s="138"/>
    </row>
    <row r="2" s="118" customFormat="1" ht="15" customHeight="1" spans="1:66">
      <c r="A2" s="122"/>
      <c r="B2" s="123" t="s">
        <v>11</v>
      </c>
      <c r="C2" s="124"/>
      <c r="D2" s="124"/>
      <c r="E2" s="124"/>
      <c r="F2" s="124"/>
      <c r="G2" s="124"/>
      <c r="H2" s="125"/>
      <c r="I2" s="123" t="s">
        <v>12</v>
      </c>
      <c r="J2" s="124"/>
      <c r="K2" s="124"/>
      <c r="L2" s="124"/>
      <c r="M2" s="124"/>
      <c r="N2" s="124"/>
      <c r="O2" s="125"/>
      <c r="P2" s="123" t="s">
        <v>13</v>
      </c>
      <c r="Q2" s="124"/>
      <c r="R2" s="124"/>
      <c r="S2" s="124"/>
      <c r="T2" s="124"/>
      <c r="U2" s="124"/>
      <c r="V2" s="125"/>
      <c r="W2" s="123" t="s">
        <v>14</v>
      </c>
      <c r="X2" s="124"/>
      <c r="Y2" s="124"/>
      <c r="Z2" s="124"/>
      <c r="AA2" s="124"/>
      <c r="AB2" s="124"/>
      <c r="AC2" s="124"/>
      <c r="AD2" s="123" t="s">
        <v>15</v>
      </c>
      <c r="AE2" s="124"/>
      <c r="AF2" s="124"/>
      <c r="AG2" s="124"/>
      <c r="AH2" s="124"/>
      <c r="AI2" s="124"/>
      <c r="AJ2" s="124"/>
      <c r="AK2" s="124"/>
      <c r="AL2" s="124"/>
      <c r="AM2" s="123" t="s">
        <v>16</v>
      </c>
      <c r="AN2" s="124"/>
      <c r="AO2" s="124"/>
      <c r="AP2" s="124"/>
      <c r="AQ2" s="124"/>
      <c r="AR2" s="124"/>
      <c r="AS2" s="124"/>
      <c r="AT2" s="123" t="s">
        <v>17</v>
      </c>
      <c r="AU2" s="124"/>
      <c r="AV2" s="124"/>
      <c r="AW2" s="124"/>
      <c r="AX2" s="124"/>
      <c r="AY2" s="124"/>
      <c r="AZ2" s="124"/>
      <c r="BA2" s="123" t="s">
        <v>16</v>
      </c>
      <c r="BB2" s="124"/>
      <c r="BC2" s="124"/>
      <c r="BD2" s="124"/>
      <c r="BE2" s="124"/>
      <c r="BF2" s="124"/>
      <c r="BG2" s="124"/>
      <c r="BH2" s="123" t="s">
        <v>25</v>
      </c>
      <c r="BI2" s="124"/>
      <c r="BJ2" s="124"/>
      <c r="BK2" s="124"/>
      <c r="BL2" s="124"/>
      <c r="BM2" s="124"/>
      <c r="BN2" s="124"/>
    </row>
    <row r="3" s="118" customFormat="1" ht="12.75" customHeight="1" spans="1:66">
      <c r="A3" s="122"/>
      <c r="B3" s="126" t="s">
        <v>26</v>
      </c>
      <c r="C3" s="127"/>
      <c r="D3" s="128" t="s">
        <v>27</v>
      </c>
      <c r="E3" s="129" t="s">
        <v>28</v>
      </c>
      <c r="F3" s="130"/>
      <c r="G3" s="130"/>
      <c r="H3" s="131"/>
      <c r="I3" s="126" t="s">
        <v>26</v>
      </c>
      <c r="J3" s="127"/>
      <c r="K3" s="128" t="s">
        <v>27</v>
      </c>
      <c r="L3" s="129" t="s">
        <v>28</v>
      </c>
      <c r="M3" s="130"/>
      <c r="N3" s="130"/>
      <c r="O3" s="131"/>
      <c r="P3" s="126" t="s">
        <v>26</v>
      </c>
      <c r="Q3" s="127"/>
      <c r="R3" s="128" t="s">
        <v>27</v>
      </c>
      <c r="S3" s="129" t="s">
        <v>28</v>
      </c>
      <c r="T3" s="130"/>
      <c r="U3" s="130"/>
      <c r="V3" s="131"/>
      <c r="W3" s="126" t="s">
        <v>26</v>
      </c>
      <c r="X3" s="127"/>
      <c r="Y3" s="128" t="s">
        <v>27</v>
      </c>
      <c r="Z3" s="129" t="s">
        <v>28</v>
      </c>
      <c r="AA3" s="130"/>
      <c r="AB3" s="130"/>
      <c r="AC3" s="131"/>
      <c r="AD3" s="126" t="s">
        <v>26</v>
      </c>
      <c r="AE3" s="127"/>
      <c r="AF3" s="128" t="s">
        <v>27</v>
      </c>
      <c r="AG3" s="129" t="s">
        <v>28</v>
      </c>
      <c r="AH3" s="130"/>
      <c r="AI3" s="130"/>
      <c r="AJ3" s="131"/>
      <c r="AK3" s="130"/>
      <c r="AL3" s="131"/>
      <c r="AM3" s="126" t="s">
        <v>26</v>
      </c>
      <c r="AN3" s="127"/>
      <c r="AO3" s="128" t="s">
        <v>27</v>
      </c>
      <c r="AP3" s="129" t="s">
        <v>28</v>
      </c>
      <c r="AQ3" s="130"/>
      <c r="AR3" s="130"/>
      <c r="AS3" s="131"/>
      <c r="AT3" s="126" t="s">
        <v>26</v>
      </c>
      <c r="AU3" s="127"/>
      <c r="AV3" s="128" t="s">
        <v>27</v>
      </c>
      <c r="AW3" s="129" t="s">
        <v>28</v>
      </c>
      <c r="AX3" s="130"/>
      <c r="AY3" s="130"/>
      <c r="AZ3" s="131"/>
      <c r="BA3" s="126" t="s">
        <v>26</v>
      </c>
      <c r="BB3" s="127"/>
      <c r="BC3" s="128" t="s">
        <v>27</v>
      </c>
      <c r="BD3" s="129" t="s">
        <v>28</v>
      </c>
      <c r="BE3" s="130"/>
      <c r="BF3" s="130"/>
      <c r="BG3" s="131"/>
      <c r="BH3" s="126" t="s">
        <v>26</v>
      </c>
      <c r="BI3" s="127"/>
      <c r="BJ3" s="128" t="s">
        <v>27</v>
      </c>
      <c r="BK3" s="129" t="s">
        <v>28</v>
      </c>
      <c r="BL3" s="130"/>
      <c r="BM3" s="130"/>
      <c r="BN3" s="131"/>
    </row>
    <row r="4" s="118" customFormat="1" ht="13.75" spans="1:66">
      <c r="A4" s="122"/>
      <c r="B4" s="126" t="s">
        <v>29</v>
      </c>
      <c r="C4" s="127" t="s">
        <v>30</v>
      </c>
      <c r="D4" s="132"/>
      <c r="E4" s="127" t="s">
        <v>31</v>
      </c>
      <c r="F4" s="127" t="s">
        <v>32</v>
      </c>
      <c r="G4" s="127" t="s">
        <v>33</v>
      </c>
      <c r="H4" s="127" t="s">
        <v>34</v>
      </c>
      <c r="I4" s="126" t="s">
        <v>29</v>
      </c>
      <c r="J4" s="127" t="s">
        <v>30</v>
      </c>
      <c r="K4" s="132"/>
      <c r="L4" s="127" t="s">
        <v>31</v>
      </c>
      <c r="M4" s="127" t="s">
        <v>32</v>
      </c>
      <c r="N4" s="127" t="s">
        <v>33</v>
      </c>
      <c r="O4" s="127" t="s">
        <v>34</v>
      </c>
      <c r="P4" s="126" t="s">
        <v>29</v>
      </c>
      <c r="Q4" s="127" t="s">
        <v>30</v>
      </c>
      <c r="R4" s="132"/>
      <c r="S4" s="127" t="s">
        <v>31</v>
      </c>
      <c r="T4" s="127" t="s">
        <v>32</v>
      </c>
      <c r="U4" s="127" t="s">
        <v>33</v>
      </c>
      <c r="V4" s="127" t="s">
        <v>34</v>
      </c>
      <c r="W4" s="126" t="s">
        <v>29</v>
      </c>
      <c r="X4" s="127" t="s">
        <v>30</v>
      </c>
      <c r="Y4" s="132"/>
      <c r="Z4" s="127" t="s">
        <v>31</v>
      </c>
      <c r="AA4" s="127" t="s">
        <v>32</v>
      </c>
      <c r="AB4" s="127" t="s">
        <v>33</v>
      </c>
      <c r="AC4" s="127" t="s">
        <v>34</v>
      </c>
      <c r="AD4" s="126" t="s">
        <v>29</v>
      </c>
      <c r="AE4" s="127" t="s">
        <v>30</v>
      </c>
      <c r="AF4" s="132"/>
      <c r="AG4" s="127" t="s">
        <v>31</v>
      </c>
      <c r="AH4" s="127" t="s">
        <v>32</v>
      </c>
      <c r="AI4" s="127" t="s">
        <v>33</v>
      </c>
      <c r="AJ4" s="127" t="s">
        <v>34</v>
      </c>
      <c r="AK4" s="127" t="s">
        <v>33</v>
      </c>
      <c r="AL4" s="127" t="s">
        <v>34</v>
      </c>
      <c r="AM4" s="126" t="s">
        <v>29</v>
      </c>
      <c r="AN4" s="127" t="s">
        <v>30</v>
      </c>
      <c r="AO4" s="132"/>
      <c r="AP4" s="127" t="s">
        <v>31</v>
      </c>
      <c r="AQ4" s="127" t="s">
        <v>32</v>
      </c>
      <c r="AR4" s="127" t="s">
        <v>33</v>
      </c>
      <c r="AS4" s="127" t="s">
        <v>34</v>
      </c>
      <c r="AT4" s="126" t="s">
        <v>29</v>
      </c>
      <c r="AU4" s="127" t="s">
        <v>30</v>
      </c>
      <c r="AV4" s="132"/>
      <c r="AW4" s="127" t="s">
        <v>31</v>
      </c>
      <c r="AX4" s="127" t="s">
        <v>32</v>
      </c>
      <c r="AY4" s="127" t="s">
        <v>33</v>
      </c>
      <c r="AZ4" s="127" t="s">
        <v>34</v>
      </c>
      <c r="BA4" s="126" t="s">
        <v>29</v>
      </c>
      <c r="BB4" s="127" t="s">
        <v>30</v>
      </c>
      <c r="BC4" s="132"/>
      <c r="BD4" s="127" t="s">
        <v>31</v>
      </c>
      <c r="BE4" s="127" t="s">
        <v>32</v>
      </c>
      <c r="BF4" s="127" t="s">
        <v>33</v>
      </c>
      <c r="BG4" s="127" t="s">
        <v>34</v>
      </c>
      <c r="BH4" s="126" t="s">
        <v>29</v>
      </c>
      <c r="BI4" s="127" t="s">
        <v>30</v>
      </c>
      <c r="BJ4" s="132"/>
      <c r="BK4" s="127" t="s">
        <v>31</v>
      </c>
      <c r="BL4" s="127" t="s">
        <v>32</v>
      </c>
      <c r="BM4" s="127" t="s">
        <v>33</v>
      </c>
      <c r="BN4" s="127" t="s">
        <v>34</v>
      </c>
    </row>
    <row r="5" s="118" customFormat="1" ht="15" customHeight="1" spans="1:66">
      <c r="A5" s="133" t="s">
        <v>35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9"/>
      <c r="AB5" s="134"/>
      <c r="AC5" s="134"/>
      <c r="AD5" s="134"/>
      <c r="AE5" s="134"/>
      <c r="AF5" s="134"/>
      <c r="AG5" s="134"/>
      <c r="AH5" s="139"/>
      <c r="AI5" s="134"/>
      <c r="AJ5" s="134"/>
      <c r="AK5" s="134"/>
      <c r="AL5" s="134"/>
      <c r="AM5" s="134"/>
      <c r="AN5" s="134"/>
      <c r="AO5" s="134"/>
      <c r="AP5" s="134"/>
      <c r="AQ5" s="139"/>
      <c r="AR5" s="134"/>
      <c r="AS5" s="134"/>
      <c r="AT5" s="134"/>
      <c r="AU5" s="134"/>
      <c r="AV5" s="134"/>
      <c r="AW5" s="134"/>
      <c r="AX5" s="139"/>
      <c r="AY5" s="134"/>
      <c r="AZ5" s="134"/>
      <c r="BA5" s="134"/>
      <c r="BB5" s="134"/>
      <c r="BC5" s="134"/>
      <c r="BD5" s="134"/>
      <c r="BE5" s="139"/>
      <c r="BF5" s="134"/>
      <c r="BG5" s="134"/>
      <c r="BH5" s="134"/>
      <c r="BI5" s="134"/>
      <c r="BJ5" s="134"/>
      <c r="BK5" s="134"/>
      <c r="BL5" s="139"/>
      <c r="BM5" s="134"/>
      <c r="BN5" s="134"/>
    </row>
    <row r="6" s="118" customFormat="1" ht="15" customHeight="1" spans="1:66">
      <c r="A6" s="135" t="s">
        <v>36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9"/>
      <c r="AB6" s="134"/>
      <c r="AC6" s="134"/>
      <c r="AD6" s="134"/>
      <c r="AE6" s="134"/>
      <c r="AF6" s="134"/>
      <c r="AG6" s="134"/>
      <c r="AH6" s="139"/>
      <c r="AI6" s="134"/>
      <c r="AJ6" s="134"/>
      <c r="AK6" s="134"/>
      <c r="AL6" s="134"/>
      <c r="AM6" s="134"/>
      <c r="AN6" s="134"/>
      <c r="AO6" s="134"/>
      <c r="AP6" s="134"/>
      <c r="AQ6" s="139"/>
      <c r="AR6" s="134"/>
      <c r="AS6" s="134"/>
      <c r="AT6" s="134"/>
      <c r="AU6" s="134"/>
      <c r="AV6" s="134"/>
      <c r="AW6" s="134"/>
      <c r="AX6" s="139"/>
      <c r="AY6" s="134"/>
      <c r="AZ6" s="134"/>
      <c r="BA6" s="134"/>
      <c r="BB6" s="134"/>
      <c r="BC6" s="134"/>
      <c r="BD6" s="134"/>
      <c r="BE6" s="139"/>
      <c r="BF6" s="134"/>
      <c r="BG6" s="134"/>
      <c r="BH6" s="134"/>
      <c r="BI6" s="134"/>
      <c r="BJ6" s="134"/>
      <c r="BK6" s="134"/>
      <c r="BL6" s="139"/>
      <c r="BM6" s="134"/>
      <c r="BN6" s="134"/>
    </row>
    <row r="7" s="118" customFormat="1" ht="15" customHeight="1" spans="1:66">
      <c r="A7" s="135" t="s">
        <v>37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9"/>
      <c r="AB7" s="134"/>
      <c r="AC7" s="134"/>
      <c r="AD7" s="134"/>
      <c r="AE7" s="134"/>
      <c r="AF7" s="134"/>
      <c r="AG7" s="134"/>
      <c r="AH7" s="139"/>
      <c r="AI7" s="134"/>
      <c r="AJ7" s="134"/>
      <c r="AK7" s="134"/>
      <c r="AL7" s="134"/>
      <c r="AM7" s="134"/>
      <c r="AN7" s="134"/>
      <c r="AO7" s="134"/>
      <c r="AP7" s="134"/>
      <c r="AQ7" s="139"/>
      <c r="AR7" s="134"/>
      <c r="AS7" s="134"/>
      <c r="AT7" s="134"/>
      <c r="AU7" s="134"/>
      <c r="AV7" s="134"/>
      <c r="AW7" s="134"/>
      <c r="AX7" s="139"/>
      <c r="AY7" s="134"/>
      <c r="AZ7" s="134"/>
      <c r="BA7" s="134"/>
      <c r="BB7" s="134"/>
      <c r="BC7" s="134"/>
      <c r="BD7" s="134"/>
      <c r="BE7" s="139"/>
      <c r="BF7" s="134"/>
      <c r="BG7" s="134"/>
      <c r="BH7" s="134"/>
      <c r="BI7" s="134"/>
      <c r="BJ7" s="134"/>
      <c r="BK7" s="134"/>
      <c r="BL7" s="139"/>
      <c r="BM7" s="134"/>
      <c r="BN7" s="134"/>
    </row>
    <row r="8" s="118" customFormat="1" ht="15" customHeight="1" spans="1:66">
      <c r="A8" s="135" t="s">
        <v>38</v>
      </c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9"/>
      <c r="AB8" s="134"/>
      <c r="AC8" s="134"/>
      <c r="AD8" s="134"/>
      <c r="AE8" s="134"/>
      <c r="AF8" s="134"/>
      <c r="AG8" s="134"/>
      <c r="AH8" s="139"/>
      <c r="AI8" s="134"/>
      <c r="AJ8" s="134"/>
      <c r="AK8" s="134"/>
      <c r="AL8" s="134"/>
      <c r="AM8" s="134"/>
      <c r="AN8" s="134"/>
      <c r="AO8" s="134"/>
      <c r="AP8" s="134"/>
      <c r="AQ8" s="139"/>
      <c r="AR8" s="134"/>
      <c r="AS8" s="134"/>
      <c r="AT8" s="134"/>
      <c r="AU8" s="134"/>
      <c r="AV8" s="134"/>
      <c r="AW8" s="134"/>
      <c r="AX8" s="139"/>
      <c r="AY8" s="134"/>
      <c r="AZ8" s="134"/>
      <c r="BA8" s="134"/>
      <c r="BB8" s="134"/>
      <c r="BC8" s="134"/>
      <c r="BD8" s="134"/>
      <c r="BE8" s="139"/>
      <c r="BF8" s="134"/>
      <c r="BG8" s="134"/>
      <c r="BH8" s="134"/>
      <c r="BI8" s="134"/>
      <c r="BJ8" s="134"/>
      <c r="BK8" s="134"/>
      <c r="BL8" s="139"/>
      <c r="BM8" s="134"/>
      <c r="BN8" s="134"/>
    </row>
    <row r="9" s="118" customFormat="1" ht="15" customHeight="1" spans="1:66">
      <c r="A9" s="135" t="s">
        <v>39</v>
      </c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9"/>
      <c r="AB9" s="134"/>
      <c r="AC9" s="134"/>
      <c r="AD9" s="134"/>
      <c r="AE9" s="134"/>
      <c r="AF9" s="134"/>
      <c r="AG9" s="134"/>
      <c r="AH9" s="139"/>
      <c r="AI9" s="134"/>
      <c r="AJ9" s="134"/>
      <c r="AK9" s="134"/>
      <c r="AL9" s="134"/>
      <c r="AM9" s="134"/>
      <c r="AN9" s="134"/>
      <c r="AO9" s="134"/>
      <c r="AP9" s="134"/>
      <c r="AQ9" s="139"/>
      <c r="AR9" s="134"/>
      <c r="AS9" s="134"/>
      <c r="AT9" s="134"/>
      <c r="AU9" s="134"/>
      <c r="AV9" s="134"/>
      <c r="AW9" s="134"/>
      <c r="AX9" s="139"/>
      <c r="AY9" s="134"/>
      <c r="AZ9" s="134"/>
      <c r="BA9" s="134"/>
      <c r="BB9" s="134"/>
      <c r="BC9" s="134"/>
      <c r="BD9" s="134"/>
      <c r="BE9" s="139"/>
      <c r="BF9" s="134"/>
      <c r="BG9" s="134"/>
      <c r="BH9" s="134"/>
      <c r="BI9" s="134"/>
      <c r="BJ9" s="134"/>
      <c r="BK9" s="134"/>
      <c r="BL9" s="139"/>
      <c r="BM9" s="134"/>
      <c r="BN9" s="134"/>
    </row>
    <row r="10" s="118" customFormat="1" ht="15" customHeight="1" spans="1:66">
      <c r="A10" s="135" t="s">
        <v>40</v>
      </c>
      <c r="B10" s="134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9"/>
      <c r="AB10" s="134"/>
      <c r="AC10" s="134"/>
      <c r="AD10" s="134"/>
      <c r="AE10" s="134"/>
      <c r="AF10" s="134"/>
      <c r="AG10" s="134"/>
      <c r="AH10" s="139"/>
      <c r="AI10" s="134"/>
      <c r="AJ10" s="134"/>
      <c r="AK10" s="134"/>
      <c r="AL10" s="134"/>
      <c r="AM10" s="134"/>
      <c r="AN10" s="134"/>
      <c r="AO10" s="134"/>
      <c r="AP10" s="134"/>
      <c r="AQ10" s="139"/>
      <c r="AR10" s="134"/>
      <c r="AS10" s="134"/>
      <c r="AT10" s="134"/>
      <c r="AU10" s="134"/>
      <c r="AV10" s="134"/>
      <c r="AW10" s="134"/>
      <c r="AX10" s="139"/>
      <c r="AY10" s="134"/>
      <c r="AZ10" s="134"/>
      <c r="BA10" s="134"/>
      <c r="BB10" s="134"/>
      <c r="BC10" s="134"/>
      <c r="BD10" s="134"/>
      <c r="BE10" s="139"/>
      <c r="BF10" s="134"/>
      <c r="BG10" s="134"/>
      <c r="BH10" s="134"/>
      <c r="BI10" s="134"/>
      <c r="BJ10" s="134"/>
      <c r="BK10" s="134"/>
      <c r="BL10" s="139"/>
      <c r="BM10" s="134"/>
      <c r="BN10" s="134"/>
    </row>
    <row r="11" s="118" customFormat="1" ht="15" customHeight="1" spans="1:66">
      <c r="A11" s="135" t="s">
        <v>41</v>
      </c>
      <c r="B11" s="134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9"/>
      <c r="AB11" s="134"/>
      <c r="AC11" s="134"/>
      <c r="AD11" s="134"/>
      <c r="AE11" s="134"/>
      <c r="AF11" s="134"/>
      <c r="AG11" s="134"/>
      <c r="AH11" s="139"/>
      <c r="AI11" s="134"/>
      <c r="AJ11" s="134"/>
      <c r="AK11" s="134"/>
      <c r="AL11" s="134"/>
      <c r="AM11" s="134"/>
      <c r="AN11" s="134"/>
      <c r="AO11" s="134"/>
      <c r="AP11" s="134"/>
      <c r="AQ11" s="139"/>
      <c r="AR11" s="134"/>
      <c r="AS11" s="134"/>
      <c r="AT11" s="134"/>
      <c r="AU11" s="134"/>
      <c r="AV11" s="134"/>
      <c r="AW11" s="134"/>
      <c r="AX11" s="139"/>
      <c r="AY11" s="134"/>
      <c r="AZ11" s="134"/>
      <c r="BA11" s="134"/>
      <c r="BB11" s="134"/>
      <c r="BC11" s="134"/>
      <c r="BD11" s="134"/>
      <c r="BE11" s="139"/>
      <c r="BF11" s="134"/>
      <c r="BG11" s="134"/>
      <c r="BH11" s="134"/>
      <c r="BI11" s="134"/>
      <c r="BJ11" s="134"/>
      <c r="BK11" s="134"/>
      <c r="BL11" s="139"/>
      <c r="BM11" s="134"/>
      <c r="BN11" s="134"/>
    </row>
    <row r="12" s="118" customFormat="1" ht="15" customHeight="1" spans="1:66">
      <c r="A12" s="135" t="s">
        <v>42</v>
      </c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9"/>
      <c r="AB12" s="134"/>
      <c r="AC12" s="134"/>
      <c r="AD12" s="134"/>
      <c r="AE12" s="134"/>
      <c r="AF12" s="134"/>
      <c r="AG12" s="134"/>
      <c r="AH12" s="139"/>
      <c r="AI12" s="134"/>
      <c r="AJ12" s="134"/>
      <c r="AK12" s="134"/>
      <c r="AL12" s="134"/>
      <c r="AM12" s="134"/>
      <c r="AN12" s="134"/>
      <c r="AO12" s="134"/>
      <c r="AP12" s="134"/>
      <c r="AQ12" s="139"/>
      <c r="AR12" s="134"/>
      <c r="AS12" s="134"/>
      <c r="AT12" s="134"/>
      <c r="AU12" s="134"/>
      <c r="AV12" s="134"/>
      <c r="AW12" s="134"/>
      <c r="AX12" s="139"/>
      <c r="AY12" s="134"/>
      <c r="AZ12" s="134"/>
      <c r="BA12" s="134"/>
      <c r="BB12" s="134"/>
      <c r="BC12" s="134"/>
      <c r="BD12" s="134"/>
      <c r="BE12" s="139"/>
      <c r="BF12" s="134"/>
      <c r="BG12" s="134"/>
      <c r="BH12" s="134"/>
      <c r="BI12" s="134"/>
      <c r="BJ12" s="134"/>
      <c r="BK12" s="134"/>
      <c r="BL12" s="139"/>
      <c r="BM12" s="134"/>
      <c r="BN12" s="134"/>
    </row>
    <row r="13" s="118" customFormat="1" ht="15" customHeight="1" spans="1:66">
      <c r="A13" s="135" t="s">
        <v>43</v>
      </c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9"/>
      <c r="AB13" s="134"/>
      <c r="AC13" s="134"/>
      <c r="AD13" s="134"/>
      <c r="AE13" s="134"/>
      <c r="AF13" s="134"/>
      <c r="AG13" s="134"/>
      <c r="AH13" s="139"/>
      <c r="AI13" s="134"/>
      <c r="AJ13" s="134"/>
      <c r="AK13" s="134"/>
      <c r="AL13" s="134"/>
      <c r="AM13" s="134"/>
      <c r="AN13" s="134"/>
      <c r="AO13" s="134"/>
      <c r="AP13" s="134"/>
      <c r="AQ13" s="139"/>
      <c r="AR13" s="134"/>
      <c r="AS13" s="134"/>
      <c r="AT13" s="134"/>
      <c r="AU13" s="134"/>
      <c r="AV13" s="134"/>
      <c r="AW13" s="134"/>
      <c r="AX13" s="139"/>
      <c r="AY13" s="134"/>
      <c r="AZ13" s="134"/>
      <c r="BA13" s="134"/>
      <c r="BB13" s="134"/>
      <c r="BC13" s="134"/>
      <c r="BD13" s="134"/>
      <c r="BE13" s="139"/>
      <c r="BF13" s="134"/>
      <c r="BG13" s="134"/>
      <c r="BH13" s="134"/>
      <c r="BI13" s="134"/>
      <c r="BJ13" s="134"/>
      <c r="BK13" s="134"/>
      <c r="BL13" s="139"/>
      <c r="BM13" s="134"/>
      <c r="BN13" s="134"/>
    </row>
    <row r="14" s="118" customFormat="1" ht="15" customHeight="1" spans="1:66">
      <c r="A14" s="135" t="s">
        <v>44</v>
      </c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9"/>
      <c r="AB14" s="134"/>
      <c r="AC14" s="134"/>
      <c r="AD14" s="134"/>
      <c r="AE14" s="134"/>
      <c r="AF14" s="134"/>
      <c r="AG14" s="134"/>
      <c r="AH14" s="139"/>
      <c r="AI14" s="134"/>
      <c r="AJ14" s="134"/>
      <c r="AK14" s="134"/>
      <c r="AL14" s="134"/>
      <c r="AM14" s="134"/>
      <c r="AN14" s="134"/>
      <c r="AO14" s="134"/>
      <c r="AP14" s="134"/>
      <c r="AQ14" s="139"/>
      <c r="AR14" s="134"/>
      <c r="AS14" s="134"/>
      <c r="AT14" s="134"/>
      <c r="AU14" s="134"/>
      <c r="AV14" s="134"/>
      <c r="AW14" s="134"/>
      <c r="AX14" s="139"/>
      <c r="AY14" s="134"/>
      <c r="AZ14" s="134"/>
      <c r="BA14" s="134"/>
      <c r="BB14" s="134"/>
      <c r="BC14" s="134"/>
      <c r="BD14" s="134"/>
      <c r="BE14" s="139"/>
      <c r="BF14" s="134"/>
      <c r="BG14" s="134"/>
      <c r="BH14" s="134"/>
      <c r="BI14" s="134"/>
      <c r="BJ14" s="134"/>
      <c r="BK14" s="134"/>
      <c r="BL14" s="139"/>
      <c r="BM14" s="134"/>
      <c r="BN14" s="134"/>
    </row>
    <row r="15" s="118" customFormat="1" ht="15" customHeight="1" spans="1:66">
      <c r="A15" s="135" t="s">
        <v>45</v>
      </c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9"/>
      <c r="AB15" s="134"/>
      <c r="AC15" s="134"/>
      <c r="AD15" s="134"/>
      <c r="AE15" s="134"/>
      <c r="AF15" s="134"/>
      <c r="AG15" s="134"/>
      <c r="AH15" s="139"/>
      <c r="AI15" s="134"/>
      <c r="AJ15" s="134"/>
      <c r="AK15" s="134"/>
      <c r="AL15" s="134"/>
      <c r="AM15" s="134"/>
      <c r="AN15" s="134"/>
      <c r="AO15" s="134"/>
      <c r="AP15" s="134"/>
      <c r="AQ15" s="139"/>
      <c r="AR15" s="134"/>
      <c r="AS15" s="134"/>
      <c r="AT15" s="134"/>
      <c r="AU15" s="134"/>
      <c r="AV15" s="134"/>
      <c r="AW15" s="134"/>
      <c r="AX15" s="139"/>
      <c r="AY15" s="134"/>
      <c r="AZ15" s="134"/>
      <c r="BA15" s="134"/>
      <c r="BB15" s="134"/>
      <c r="BC15" s="134"/>
      <c r="BD15" s="134"/>
      <c r="BE15" s="139"/>
      <c r="BF15" s="134"/>
      <c r="BG15" s="134"/>
      <c r="BH15" s="134"/>
      <c r="BI15" s="134"/>
      <c r="BJ15" s="134"/>
      <c r="BK15" s="134"/>
      <c r="BL15" s="139"/>
      <c r="BM15" s="134"/>
      <c r="BN15" s="134"/>
    </row>
    <row r="16" s="118" customFormat="1" ht="15" customHeight="1" spans="1:66">
      <c r="A16" s="135" t="s">
        <v>46</v>
      </c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9"/>
      <c r="AB16" s="134"/>
      <c r="AC16" s="134"/>
      <c r="AD16" s="134"/>
      <c r="AE16" s="134"/>
      <c r="AF16" s="134"/>
      <c r="AG16" s="134"/>
      <c r="AH16" s="139"/>
      <c r="AI16" s="134"/>
      <c r="AJ16" s="134"/>
      <c r="AK16" s="134"/>
      <c r="AL16" s="134"/>
      <c r="AM16" s="134"/>
      <c r="AN16" s="134"/>
      <c r="AO16" s="134"/>
      <c r="AP16" s="134"/>
      <c r="AQ16" s="139"/>
      <c r="AR16" s="134"/>
      <c r="AS16" s="134"/>
      <c r="AT16" s="134"/>
      <c r="AU16" s="134"/>
      <c r="AV16" s="134"/>
      <c r="AW16" s="134"/>
      <c r="AX16" s="139"/>
      <c r="AY16" s="134"/>
      <c r="AZ16" s="134"/>
      <c r="BA16" s="134"/>
      <c r="BB16" s="134"/>
      <c r="BC16" s="134"/>
      <c r="BD16" s="134"/>
      <c r="BE16" s="139"/>
      <c r="BF16" s="134"/>
      <c r="BG16" s="134"/>
      <c r="BH16" s="134"/>
      <c r="BI16" s="134"/>
      <c r="BJ16" s="134"/>
      <c r="BK16" s="134"/>
      <c r="BL16" s="139"/>
      <c r="BM16" s="134"/>
      <c r="BN16" s="134"/>
    </row>
    <row r="17" s="118" customFormat="1" ht="15" customHeight="1" spans="1:66">
      <c r="A17" s="135" t="s">
        <v>47</v>
      </c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9"/>
      <c r="AB17" s="134"/>
      <c r="AC17" s="134"/>
      <c r="AD17" s="134"/>
      <c r="AE17" s="134"/>
      <c r="AF17" s="134"/>
      <c r="AG17" s="134"/>
      <c r="AH17" s="139"/>
      <c r="AI17" s="134"/>
      <c r="AJ17" s="134"/>
      <c r="AK17" s="134"/>
      <c r="AL17" s="134"/>
      <c r="AM17" s="134"/>
      <c r="AN17" s="134"/>
      <c r="AO17" s="134"/>
      <c r="AP17" s="134"/>
      <c r="AQ17" s="139"/>
      <c r="AR17" s="134"/>
      <c r="AS17" s="134"/>
      <c r="AT17" s="134"/>
      <c r="AU17" s="134"/>
      <c r="AV17" s="134"/>
      <c r="AW17" s="134"/>
      <c r="AX17" s="139"/>
      <c r="AY17" s="134"/>
      <c r="AZ17" s="134"/>
      <c r="BA17" s="134"/>
      <c r="BB17" s="134"/>
      <c r="BC17" s="134"/>
      <c r="BD17" s="134"/>
      <c r="BE17" s="139"/>
      <c r="BF17" s="134"/>
      <c r="BG17" s="134"/>
      <c r="BH17" s="134"/>
      <c r="BI17" s="134"/>
      <c r="BJ17" s="134"/>
      <c r="BK17" s="134"/>
      <c r="BL17" s="139"/>
      <c r="BM17" s="134"/>
      <c r="BN17" s="134"/>
    </row>
    <row r="18" s="118" customFormat="1" ht="15" customHeight="1" spans="1:66">
      <c r="A18" s="135" t="s">
        <v>48</v>
      </c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9"/>
      <c r="AB18" s="134"/>
      <c r="AC18" s="134"/>
      <c r="AD18" s="134"/>
      <c r="AE18" s="134"/>
      <c r="AF18" s="134"/>
      <c r="AG18" s="134"/>
      <c r="AH18" s="139"/>
      <c r="AI18" s="134"/>
      <c r="AJ18" s="134"/>
      <c r="AK18" s="134"/>
      <c r="AL18" s="134"/>
      <c r="AM18" s="134"/>
      <c r="AN18" s="134"/>
      <c r="AO18" s="134"/>
      <c r="AP18" s="134"/>
      <c r="AQ18" s="139"/>
      <c r="AR18" s="134"/>
      <c r="AS18" s="134"/>
      <c r="AT18" s="134"/>
      <c r="AU18" s="134"/>
      <c r="AV18" s="134"/>
      <c r="AW18" s="134"/>
      <c r="AX18" s="139"/>
      <c r="AY18" s="134"/>
      <c r="AZ18" s="134"/>
      <c r="BA18" s="134"/>
      <c r="BB18" s="134"/>
      <c r="BC18" s="134"/>
      <c r="BD18" s="134"/>
      <c r="BE18" s="139"/>
      <c r="BF18" s="134"/>
      <c r="BG18" s="134"/>
      <c r="BH18" s="134"/>
      <c r="BI18" s="134"/>
      <c r="BJ18" s="134"/>
      <c r="BK18" s="134"/>
      <c r="BL18" s="139"/>
      <c r="BM18" s="134"/>
      <c r="BN18" s="134"/>
    </row>
    <row r="19" s="118" customFormat="1" ht="15" customHeight="1" spans="1:66">
      <c r="A19" s="135" t="s">
        <v>49</v>
      </c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9"/>
      <c r="AB19" s="134"/>
      <c r="AC19" s="134"/>
      <c r="AD19" s="134"/>
      <c r="AE19" s="134"/>
      <c r="AF19" s="134"/>
      <c r="AG19" s="134"/>
      <c r="AH19" s="139"/>
      <c r="AI19" s="134"/>
      <c r="AJ19" s="134"/>
      <c r="AK19" s="134"/>
      <c r="AL19" s="134"/>
      <c r="AM19" s="134"/>
      <c r="AN19" s="134"/>
      <c r="AO19" s="134"/>
      <c r="AP19" s="134"/>
      <c r="AQ19" s="139"/>
      <c r="AR19" s="134"/>
      <c r="AS19" s="134"/>
      <c r="AT19" s="134"/>
      <c r="AU19" s="134"/>
      <c r="AV19" s="134"/>
      <c r="AW19" s="134"/>
      <c r="AX19" s="139"/>
      <c r="AY19" s="134"/>
      <c r="AZ19" s="134"/>
      <c r="BA19" s="134"/>
      <c r="BB19" s="134"/>
      <c r="BC19" s="134"/>
      <c r="BD19" s="134"/>
      <c r="BE19" s="139"/>
      <c r="BF19" s="134"/>
      <c r="BG19" s="134"/>
      <c r="BH19" s="134"/>
      <c r="BI19" s="134"/>
      <c r="BJ19" s="134"/>
      <c r="BK19" s="134"/>
      <c r="BL19" s="139"/>
      <c r="BM19" s="134"/>
      <c r="BN19" s="134"/>
    </row>
    <row r="20" s="118" customFormat="1" ht="15" customHeight="1" spans="1:66">
      <c r="A20" s="135" t="s">
        <v>50</v>
      </c>
      <c r="B20" s="134">
        <v>834840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9"/>
      <c r="AB20" s="134"/>
      <c r="AC20" s="134"/>
      <c r="AD20" s="134"/>
      <c r="AE20" s="134"/>
      <c r="AF20" s="134"/>
      <c r="AG20" s="134"/>
      <c r="AH20" s="139"/>
      <c r="AI20" s="134"/>
      <c r="AJ20" s="134"/>
      <c r="AK20" s="134"/>
      <c r="AL20" s="134"/>
      <c r="AM20" s="134"/>
      <c r="AN20" s="134"/>
      <c r="AO20" s="134"/>
      <c r="AP20" s="134"/>
      <c r="AQ20" s="139"/>
      <c r="AR20" s="134"/>
      <c r="AS20" s="134"/>
      <c r="AT20" s="134"/>
      <c r="AU20" s="134"/>
      <c r="AV20" s="134"/>
      <c r="AW20" s="134"/>
      <c r="AX20" s="139"/>
      <c r="AY20" s="134"/>
      <c r="AZ20" s="134"/>
      <c r="BA20" s="134"/>
      <c r="BB20" s="134"/>
      <c r="BC20" s="134"/>
      <c r="BD20" s="134"/>
      <c r="BE20" s="139"/>
      <c r="BF20" s="134"/>
      <c r="BG20" s="134"/>
      <c r="BH20" s="134"/>
      <c r="BI20" s="134"/>
      <c r="BJ20" s="134"/>
      <c r="BK20" s="134"/>
      <c r="BL20" s="139"/>
      <c r="BM20" s="134"/>
      <c r="BN20" s="134"/>
    </row>
    <row r="21" s="118" customFormat="1" ht="15" customHeight="1" spans="1:66">
      <c r="A21" s="135" t="s">
        <v>51</v>
      </c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9"/>
      <c r="AB21" s="134"/>
      <c r="AC21" s="134"/>
      <c r="AD21" s="134"/>
      <c r="AE21" s="134"/>
      <c r="AF21" s="134"/>
      <c r="AG21" s="134"/>
      <c r="AH21" s="139"/>
      <c r="AI21" s="134"/>
      <c r="AJ21" s="134"/>
      <c r="AK21" s="134"/>
      <c r="AL21" s="134"/>
      <c r="AM21" s="134"/>
      <c r="AN21" s="134"/>
      <c r="AO21" s="134"/>
      <c r="AP21" s="134"/>
      <c r="AQ21" s="139"/>
      <c r="AR21" s="134"/>
      <c r="AS21" s="134"/>
      <c r="AT21" s="134"/>
      <c r="AU21" s="134"/>
      <c r="AV21" s="134"/>
      <c r="AW21" s="134"/>
      <c r="AX21" s="139"/>
      <c r="AY21" s="134"/>
      <c r="AZ21" s="134"/>
      <c r="BA21" s="134"/>
      <c r="BB21" s="134"/>
      <c r="BC21" s="134"/>
      <c r="BD21" s="134"/>
      <c r="BE21" s="139"/>
      <c r="BF21" s="134"/>
      <c r="BG21" s="134"/>
      <c r="BH21" s="134"/>
      <c r="BI21" s="134"/>
      <c r="BJ21" s="134"/>
      <c r="BK21" s="134"/>
      <c r="BL21" s="139"/>
      <c r="BM21" s="134"/>
      <c r="BN21" s="134"/>
    </row>
    <row r="22" s="118" customFormat="1" ht="15" customHeight="1" spans="1:66">
      <c r="A22" s="135" t="s">
        <v>52</v>
      </c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9"/>
      <c r="AB22" s="134"/>
      <c r="AC22" s="134"/>
      <c r="AD22" s="134"/>
      <c r="AE22" s="134"/>
      <c r="AF22" s="134"/>
      <c r="AG22" s="134"/>
      <c r="AH22" s="139"/>
      <c r="AI22" s="134"/>
      <c r="AJ22" s="134"/>
      <c r="AK22" s="134"/>
      <c r="AL22" s="134"/>
      <c r="AM22" s="134"/>
      <c r="AN22" s="134"/>
      <c r="AO22" s="134"/>
      <c r="AP22" s="134"/>
      <c r="AQ22" s="139"/>
      <c r="AR22" s="134"/>
      <c r="AS22" s="134"/>
      <c r="AT22" s="134"/>
      <c r="AU22" s="134"/>
      <c r="AV22" s="134"/>
      <c r="AW22" s="134"/>
      <c r="AX22" s="139"/>
      <c r="AY22" s="134"/>
      <c r="AZ22" s="134"/>
      <c r="BA22" s="134"/>
      <c r="BB22" s="134"/>
      <c r="BC22" s="134"/>
      <c r="BD22" s="134"/>
      <c r="BE22" s="139"/>
      <c r="BF22" s="134"/>
      <c r="BG22" s="134"/>
      <c r="BH22" s="134"/>
      <c r="BI22" s="134"/>
      <c r="BJ22" s="134"/>
      <c r="BK22" s="134"/>
      <c r="BL22" s="139"/>
      <c r="BM22" s="134"/>
      <c r="BN22" s="134"/>
    </row>
    <row r="23" s="118" customFormat="1" ht="15" customHeight="1" spans="1:66">
      <c r="A23" s="135" t="s">
        <v>53</v>
      </c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9"/>
      <c r="AB23" s="134"/>
      <c r="AC23" s="134"/>
      <c r="AD23" s="134"/>
      <c r="AE23" s="134"/>
      <c r="AF23" s="134"/>
      <c r="AG23" s="134"/>
      <c r="AH23" s="139"/>
      <c r="AI23" s="134"/>
      <c r="AJ23" s="134"/>
      <c r="AK23" s="134"/>
      <c r="AL23" s="134"/>
      <c r="AM23" s="134"/>
      <c r="AN23" s="134"/>
      <c r="AO23" s="134"/>
      <c r="AP23" s="134"/>
      <c r="AQ23" s="139"/>
      <c r="AR23" s="134"/>
      <c r="AS23" s="134"/>
      <c r="AT23" s="134"/>
      <c r="AU23" s="134"/>
      <c r="AV23" s="134"/>
      <c r="AW23" s="134"/>
      <c r="AX23" s="139"/>
      <c r="AY23" s="134"/>
      <c r="AZ23" s="134"/>
      <c r="BA23" s="134"/>
      <c r="BB23" s="134"/>
      <c r="BC23" s="134"/>
      <c r="BD23" s="134"/>
      <c r="BE23" s="139"/>
      <c r="BF23" s="134"/>
      <c r="BG23" s="134"/>
      <c r="BH23" s="134"/>
      <c r="BI23" s="134"/>
      <c r="BJ23" s="134"/>
      <c r="BK23" s="134"/>
      <c r="BL23" s="139"/>
      <c r="BM23" s="134"/>
      <c r="BN23" s="134"/>
    </row>
    <row r="24" s="118" customFormat="1" ht="15" customHeight="1" spans="1:66">
      <c r="A24" s="135" t="s">
        <v>54</v>
      </c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9"/>
      <c r="AB24" s="134"/>
      <c r="AC24" s="134"/>
      <c r="AD24" s="134"/>
      <c r="AE24" s="134"/>
      <c r="AF24" s="134"/>
      <c r="AG24" s="134"/>
      <c r="AH24" s="139"/>
      <c r="AI24" s="134"/>
      <c r="AJ24" s="134"/>
      <c r="AK24" s="134"/>
      <c r="AL24" s="134"/>
      <c r="AM24" s="134"/>
      <c r="AN24" s="134"/>
      <c r="AO24" s="134"/>
      <c r="AP24" s="134"/>
      <c r="AQ24" s="139"/>
      <c r="AR24" s="134"/>
      <c r="AS24" s="134"/>
      <c r="AT24" s="134"/>
      <c r="AU24" s="134"/>
      <c r="AV24" s="134"/>
      <c r="AW24" s="134"/>
      <c r="AX24" s="139"/>
      <c r="AY24" s="134"/>
      <c r="AZ24" s="134"/>
      <c r="BA24" s="134"/>
      <c r="BB24" s="134"/>
      <c r="BC24" s="134"/>
      <c r="BD24" s="134"/>
      <c r="BE24" s="139"/>
      <c r="BF24" s="134"/>
      <c r="BG24" s="134"/>
      <c r="BH24" s="134"/>
      <c r="BI24" s="134"/>
      <c r="BJ24" s="134"/>
      <c r="BK24" s="134"/>
      <c r="BL24" s="139"/>
      <c r="BM24" s="134"/>
      <c r="BN24" s="134"/>
    </row>
    <row r="25" s="118" customFormat="1" ht="15" customHeight="1" spans="1:66">
      <c r="A25" s="135" t="s">
        <v>55</v>
      </c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9"/>
      <c r="AB25" s="134"/>
      <c r="AC25" s="134"/>
      <c r="AD25" s="134"/>
      <c r="AE25" s="134"/>
      <c r="AF25" s="134"/>
      <c r="AG25" s="134"/>
      <c r="AH25" s="139"/>
      <c r="AI25" s="134"/>
      <c r="AJ25" s="134"/>
      <c r="AK25" s="134"/>
      <c r="AL25" s="134"/>
      <c r="AM25" s="134"/>
      <c r="AN25" s="134"/>
      <c r="AO25" s="134"/>
      <c r="AP25" s="134"/>
      <c r="AQ25" s="139"/>
      <c r="AR25" s="134"/>
      <c r="AS25" s="134"/>
      <c r="AT25" s="134"/>
      <c r="AU25" s="134"/>
      <c r="AV25" s="134"/>
      <c r="AW25" s="134"/>
      <c r="AX25" s="139"/>
      <c r="AY25" s="134"/>
      <c r="AZ25" s="134"/>
      <c r="BA25" s="134"/>
      <c r="BB25" s="134"/>
      <c r="BC25" s="134"/>
      <c r="BD25" s="134"/>
      <c r="BE25" s="139"/>
      <c r="BF25" s="134"/>
      <c r="BG25" s="134"/>
      <c r="BH25" s="134"/>
      <c r="BI25" s="134"/>
      <c r="BJ25" s="134"/>
      <c r="BK25" s="134"/>
      <c r="BL25" s="139"/>
      <c r="BM25" s="134"/>
      <c r="BN25" s="134"/>
    </row>
    <row r="26" s="118" customFormat="1" ht="15" customHeight="1" spans="1:66">
      <c r="A26" s="135" t="s">
        <v>56</v>
      </c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9"/>
      <c r="AB26" s="134"/>
      <c r="AC26" s="134"/>
      <c r="AD26" s="134"/>
      <c r="AE26" s="134"/>
      <c r="AF26" s="134"/>
      <c r="AG26" s="134"/>
      <c r="AH26" s="139"/>
      <c r="AI26" s="134"/>
      <c r="AJ26" s="134"/>
      <c r="AK26" s="134"/>
      <c r="AL26" s="134"/>
      <c r="AM26" s="134"/>
      <c r="AN26" s="134"/>
      <c r="AO26" s="134"/>
      <c r="AP26" s="134"/>
      <c r="AQ26" s="139"/>
      <c r="AR26" s="134"/>
      <c r="AS26" s="134"/>
      <c r="AT26" s="134"/>
      <c r="AU26" s="134"/>
      <c r="AV26" s="134"/>
      <c r="AW26" s="134"/>
      <c r="AX26" s="139"/>
      <c r="AY26" s="134"/>
      <c r="AZ26" s="134"/>
      <c r="BA26" s="134"/>
      <c r="BB26" s="134"/>
      <c r="BC26" s="134"/>
      <c r="BD26" s="134"/>
      <c r="BE26" s="139"/>
      <c r="BF26" s="134"/>
      <c r="BG26" s="134"/>
      <c r="BH26" s="134"/>
      <c r="BI26" s="134"/>
      <c r="BJ26" s="134"/>
      <c r="BK26" s="134"/>
      <c r="BL26" s="139"/>
      <c r="BM26" s="134"/>
      <c r="BN26" s="134"/>
    </row>
    <row r="27" s="118" customFormat="1" ht="15" customHeight="1" spans="1:66">
      <c r="A27" s="135" t="s">
        <v>57</v>
      </c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9"/>
      <c r="AB27" s="134"/>
      <c r="AC27" s="134"/>
      <c r="AD27" s="134"/>
      <c r="AE27" s="134"/>
      <c r="AF27" s="134"/>
      <c r="AG27" s="134"/>
      <c r="AH27" s="139"/>
      <c r="AI27" s="134"/>
      <c r="AJ27" s="134"/>
      <c r="AK27" s="134"/>
      <c r="AL27" s="134"/>
      <c r="AM27" s="134"/>
      <c r="AN27" s="134"/>
      <c r="AO27" s="134"/>
      <c r="AP27" s="134"/>
      <c r="AQ27" s="139"/>
      <c r="AR27" s="134"/>
      <c r="AS27" s="134"/>
      <c r="AT27" s="134"/>
      <c r="AU27" s="134"/>
      <c r="AV27" s="134"/>
      <c r="AW27" s="134"/>
      <c r="AX27" s="139"/>
      <c r="AY27" s="134"/>
      <c r="AZ27" s="134"/>
      <c r="BA27" s="134"/>
      <c r="BB27" s="134"/>
      <c r="BC27" s="134"/>
      <c r="BD27" s="134"/>
      <c r="BE27" s="139"/>
      <c r="BF27" s="134"/>
      <c r="BG27" s="134"/>
      <c r="BH27" s="134"/>
      <c r="BI27" s="134"/>
      <c r="BJ27" s="134"/>
      <c r="BK27" s="134"/>
      <c r="BL27" s="139"/>
      <c r="BM27" s="134"/>
      <c r="BN27" s="134"/>
    </row>
    <row r="28" s="118" customFormat="1" ht="15" customHeight="1" spans="1:66">
      <c r="A28" s="135" t="s">
        <v>58</v>
      </c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9"/>
      <c r="AB28" s="134"/>
      <c r="AC28" s="134"/>
      <c r="AD28" s="134"/>
      <c r="AE28" s="134"/>
      <c r="AF28" s="134"/>
      <c r="AG28" s="134"/>
      <c r="AH28" s="139"/>
      <c r="AI28" s="134"/>
      <c r="AJ28" s="134"/>
      <c r="AK28" s="134"/>
      <c r="AL28" s="134"/>
      <c r="AM28" s="134"/>
      <c r="AN28" s="134"/>
      <c r="AO28" s="134"/>
      <c r="AP28" s="134"/>
      <c r="AQ28" s="139"/>
      <c r="AR28" s="134"/>
      <c r="AS28" s="134"/>
      <c r="AT28" s="134"/>
      <c r="AU28" s="134"/>
      <c r="AV28" s="134"/>
      <c r="AW28" s="134"/>
      <c r="AX28" s="139"/>
      <c r="AY28" s="134"/>
      <c r="AZ28" s="134"/>
      <c r="BA28" s="134"/>
      <c r="BB28" s="134"/>
      <c r="BC28" s="134"/>
      <c r="BD28" s="134"/>
      <c r="BE28" s="139"/>
      <c r="BF28" s="134"/>
      <c r="BG28" s="134"/>
      <c r="BH28" s="134"/>
      <c r="BI28" s="134"/>
      <c r="BJ28" s="134"/>
      <c r="BK28" s="134"/>
      <c r="BL28" s="139"/>
      <c r="BM28" s="134"/>
      <c r="BN28" s="134"/>
    </row>
    <row r="29" s="118" customFormat="1" ht="15" customHeight="1" spans="1:66">
      <c r="A29" s="135" t="s">
        <v>59</v>
      </c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9"/>
      <c r="AB29" s="134"/>
      <c r="AC29" s="134"/>
      <c r="AD29" s="134"/>
      <c r="AE29" s="134"/>
      <c r="AF29" s="134"/>
      <c r="AG29" s="134"/>
      <c r="AH29" s="139"/>
      <c r="AI29" s="134"/>
      <c r="AJ29" s="134"/>
      <c r="AK29" s="134"/>
      <c r="AL29" s="134"/>
      <c r="AM29" s="134"/>
      <c r="AN29" s="134"/>
      <c r="AO29" s="134"/>
      <c r="AP29" s="134"/>
      <c r="AQ29" s="139"/>
      <c r="AR29" s="134"/>
      <c r="AS29" s="134"/>
      <c r="AT29" s="134"/>
      <c r="AU29" s="134"/>
      <c r="AV29" s="134"/>
      <c r="AW29" s="134"/>
      <c r="AX29" s="139"/>
      <c r="AY29" s="134"/>
      <c r="AZ29" s="134"/>
      <c r="BA29" s="134"/>
      <c r="BB29" s="134"/>
      <c r="BC29" s="134"/>
      <c r="BD29" s="134"/>
      <c r="BE29" s="139"/>
      <c r="BF29" s="134"/>
      <c r="BG29" s="134"/>
      <c r="BH29" s="134"/>
      <c r="BI29" s="134"/>
      <c r="BJ29" s="134"/>
      <c r="BK29" s="134"/>
      <c r="BL29" s="139"/>
      <c r="BM29" s="134"/>
      <c r="BN29" s="134"/>
    </row>
    <row r="30" s="118" customFormat="1" ht="15" customHeight="1" spans="1:66">
      <c r="A30" s="135" t="s">
        <v>60</v>
      </c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9"/>
      <c r="AB30" s="134"/>
      <c r="AC30" s="134"/>
      <c r="AD30" s="134"/>
      <c r="AE30" s="134"/>
      <c r="AF30" s="134"/>
      <c r="AG30" s="134"/>
      <c r="AH30" s="139"/>
      <c r="AI30" s="134"/>
      <c r="AJ30" s="134"/>
      <c r="AK30" s="134"/>
      <c r="AL30" s="134"/>
      <c r="AM30" s="134"/>
      <c r="AN30" s="134"/>
      <c r="AO30" s="134"/>
      <c r="AP30" s="134"/>
      <c r="AQ30" s="139"/>
      <c r="AR30" s="134"/>
      <c r="AS30" s="134"/>
      <c r="AT30" s="134"/>
      <c r="AU30" s="134"/>
      <c r="AV30" s="134"/>
      <c r="AW30" s="134"/>
      <c r="AX30" s="139"/>
      <c r="AY30" s="134"/>
      <c r="AZ30" s="134"/>
      <c r="BA30" s="134"/>
      <c r="BB30" s="134"/>
      <c r="BC30" s="134"/>
      <c r="BD30" s="134"/>
      <c r="BE30" s="139"/>
      <c r="BF30" s="134"/>
      <c r="BG30" s="134"/>
      <c r="BH30" s="134"/>
      <c r="BI30" s="134"/>
      <c r="BJ30" s="134"/>
      <c r="BK30" s="134"/>
      <c r="BL30" s="139"/>
      <c r="BM30" s="134"/>
      <c r="BN30" s="134"/>
    </row>
    <row r="31" s="118" customFormat="1" ht="15" customHeight="1" spans="1:66">
      <c r="A31" s="135" t="s">
        <v>61</v>
      </c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9"/>
      <c r="AB31" s="134"/>
      <c r="AC31" s="134"/>
      <c r="AD31" s="134"/>
      <c r="AE31" s="134"/>
      <c r="AF31" s="134"/>
      <c r="AG31" s="134"/>
      <c r="AH31" s="139"/>
      <c r="AI31" s="134"/>
      <c r="AJ31" s="134"/>
      <c r="AK31" s="134"/>
      <c r="AL31" s="134"/>
      <c r="AM31" s="134"/>
      <c r="AN31" s="134"/>
      <c r="AO31" s="134"/>
      <c r="AP31" s="134"/>
      <c r="AQ31" s="139"/>
      <c r="AR31" s="134"/>
      <c r="AS31" s="134"/>
      <c r="AT31" s="134"/>
      <c r="AU31" s="134"/>
      <c r="AV31" s="134"/>
      <c r="AW31" s="134"/>
      <c r="AX31" s="139"/>
      <c r="AY31" s="134"/>
      <c r="AZ31" s="134"/>
      <c r="BA31" s="134"/>
      <c r="BB31" s="134"/>
      <c r="BC31" s="134"/>
      <c r="BD31" s="134"/>
      <c r="BE31" s="139"/>
      <c r="BF31" s="134"/>
      <c r="BG31" s="134"/>
      <c r="BH31" s="134"/>
      <c r="BI31" s="134"/>
      <c r="BJ31" s="134"/>
      <c r="BK31" s="134"/>
      <c r="BL31" s="139"/>
      <c r="BM31" s="134"/>
      <c r="BN31" s="134"/>
    </row>
    <row r="32" s="118" customFormat="1" ht="15" customHeight="1" spans="1:66">
      <c r="A32" s="135" t="s">
        <v>62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9"/>
      <c r="AB32" s="134"/>
      <c r="AC32" s="134"/>
      <c r="AD32" s="134"/>
      <c r="AE32" s="134"/>
      <c r="AF32" s="134"/>
      <c r="AG32" s="134"/>
      <c r="AH32" s="139"/>
      <c r="AI32" s="134"/>
      <c r="AJ32" s="134"/>
      <c r="AK32" s="134"/>
      <c r="AL32" s="134"/>
      <c r="AM32" s="134"/>
      <c r="AN32" s="134"/>
      <c r="AO32" s="134"/>
      <c r="AP32" s="134"/>
      <c r="AQ32" s="139"/>
      <c r="AR32" s="134"/>
      <c r="AS32" s="134"/>
      <c r="AT32" s="134"/>
      <c r="AU32" s="134"/>
      <c r="AV32" s="134"/>
      <c r="AW32" s="134"/>
      <c r="AX32" s="139"/>
      <c r="AY32" s="134"/>
      <c r="AZ32" s="134"/>
      <c r="BA32" s="134"/>
      <c r="BB32" s="134"/>
      <c r="BC32" s="134"/>
      <c r="BD32" s="134"/>
      <c r="BE32" s="139"/>
      <c r="BF32" s="134"/>
      <c r="BG32" s="134"/>
      <c r="BH32" s="134"/>
      <c r="BI32" s="134"/>
      <c r="BJ32" s="134"/>
      <c r="BK32" s="134"/>
      <c r="BL32" s="139"/>
      <c r="BM32" s="134"/>
      <c r="BN32" s="134"/>
    </row>
    <row r="33" s="118" customFormat="1" ht="15" customHeight="1" spans="1:66">
      <c r="A33" s="135" t="s">
        <v>63</v>
      </c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9"/>
      <c r="AB33" s="134"/>
      <c r="AC33" s="134"/>
      <c r="AD33" s="134"/>
      <c r="AE33" s="134"/>
      <c r="AF33" s="134"/>
      <c r="AG33" s="134"/>
      <c r="AH33" s="139"/>
      <c r="AI33" s="134"/>
      <c r="AJ33" s="134"/>
      <c r="AK33" s="134"/>
      <c r="AL33" s="134"/>
      <c r="AM33" s="134"/>
      <c r="AN33" s="134"/>
      <c r="AO33" s="134"/>
      <c r="AP33" s="134"/>
      <c r="AQ33" s="139"/>
      <c r="AR33" s="134"/>
      <c r="AS33" s="134"/>
      <c r="AT33" s="134"/>
      <c r="AU33" s="134"/>
      <c r="AV33" s="134"/>
      <c r="AW33" s="134"/>
      <c r="AX33" s="139"/>
      <c r="AY33" s="134"/>
      <c r="AZ33" s="134"/>
      <c r="BA33" s="134"/>
      <c r="BB33" s="134"/>
      <c r="BC33" s="134"/>
      <c r="BD33" s="134"/>
      <c r="BE33" s="139"/>
      <c r="BF33" s="134"/>
      <c r="BG33" s="134"/>
      <c r="BH33" s="134"/>
      <c r="BI33" s="134"/>
      <c r="BJ33" s="134"/>
      <c r="BK33" s="134"/>
      <c r="BL33" s="139"/>
      <c r="BM33" s="134"/>
      <c r="BN33" s="134"/>
    </row>
    <row r="34" s="118" customFormat="1" ht="15" customHeight="1" spans="1:66">
      <c r="A34" s="135" t="s">
        <v>64</v>
      </c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9"/>
      <c r="AB34" s="134"/>
      <c r="AC34" s="134"/>
      <c r="AD34" s="134"/>
      <c r="AE34" s="134"/>
      <c r="AF34" s="134"/>
      <c r="AG34" s="134"/>
      <c r="AH34" s="139"/>
      <c r="AI34" s="134"/>
      <c r="AJ34" s="134"/>
      <c r="AK34" s="134"/>
      <c r="AL34" s="134"/>
      <c r="AM34" s="134"/>
      <c r="AN34" s="134"/>
      <c r="AO34" s="134"/>
      <c r="AP34" s="134"/>
      <c r="AQ34" s="139"/>
      <c r="AR34" s="134"/>
      <c r="AS34" s="134"/>
      <c r="AT34" s="134"/>
      <c r="AU34" s="134"/>
      <c r="AV34" s="134"/>
      <c r="AW34" s="134"/>
      <c r="AX34" s="139"/>
      <c r="AY34" s="134"/>
      <c r="AZ34" s="134"/>
      <c r="BA34" s="134"/>
      <c r="BB34" s="134"/>
      <c r="BC34" s="134"/>
      <c r="BD34" s="134"/>
      <c r="BE34" s="139"/>
      <c r="BF34" s="134"/>
      <c r="BG34" s="134"/>
      <c r="BH34" s="134"/>
      <c r="BI34" s="134"/>
      <c r="BJ34" s="134"/>
      <c r="BK34" s="134"/>
      <c r="BL34" s="139"/>
      <c r="BM34" s="134"/>
      <c r="BN34" s="134"/>
    </row>
    <row r="35" s="118" customFormat="1" ht="15" customHeight="1" spans="1:66">
      <c r="A35" s="135" t="s">
        <v>65</v>
      </c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9"/>
      <c r="AB35" s="134"/>
      <c r="AC35" s="134"/>
      <c r="AD35" s="134"/>
      <c r="AE35" s="134"/>
      <c r="AF35" s="134"/>
      <c r="AG35" s="134"/>
      <c r="AH35" s="139"/>
      <c r="AI35" s="134"/>
      <c r="AJ35" s="134"/>
      <c r="AK35" s="134"/>
      <c r="AL35" s="134"/>
      <c r="AM35" s="134"/>
      <c r="AN35" s="134"/>
      <c r="AO35" s="134"/>
      <c r="AP35" s="134"/>
      <c r="AQ35" s="139"/>
      <c r="AR35" s="134"/>
      <c r="AS35" s="134"/>
      <c r="AT35" s="134"/>
      <c r="AU35" s="134"/>
      <c r="AV35" s="134"/>
      <c r="AW35" s="134"/>
      <c r="AX35" s="139"/>
      <c r="AY35" s="134"/>
      <c r="AZ35" s="134"/>
      <c r="BA35" s="134"/>
      <c r="BB35" s="134"/>
      <c r="BC35" s="134"/>
      <c r="BD35" s="134"/>
      <c r="BE35" s="139"/>
      <c r="BF35" s="134"/>
      <c r="BG35" s="134"/>
      <c r="BH35" s="134"/>
      <c r="BI35" s="134"/>
      <c r="BJ35" s="134"/>
      <c r="BK35" s="134"/>
      <c r="BL35" s="139"/>
      <c r="BM35" s="134"/>
      <c r="BN35" s="134"/>
    </row>
    <row r="36" s="118" customFormat="1" ht="15" customHeight="1" spans="1:66">
      <c r="A36" s="135" t="s">
        <v>66</v>
      </c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9"/>
      <c r="AB36" s="134"/>
      <c r="AC36" s="134"/>
      <c r="AD36" s="134"/>
      <c r="AE36" s="134"/>
      <c r="AF36" s="134"/>
      <c r="AG36" s="134"/>
      <c r="AH36" s="139"/>
      <c r="AI36" s="134"/>
      <c r="AJ36" s="134"/>
      <c r="AK36" s="134"/>
      <c r="AL36" s="134"/>
      <c r="AM36" s="134"/>
      <c r="AN36" s="134"/>
      <c r="AO36" s="134"/>
      <c r="AP36" s="134"/>
      <c r="AQ36" s="139"/>
      <c r="AR36" s="134"/>
      <c r="AS36" s="134"/>
      <c r="AT36" s="134"/>
      <c r="AU36" s="134"/>
      <c r="AV36" s="134"/>
      <c r="AW36" s="134"/>
      <c r="AX36" s="139"/>
      <c r="AY36" s="134"/>
      <c r="AZ36" s="134"/>
      <c r="BA36" s="134"/>
      <c r="BB36" s="134"/>
      <c r="BC36" s="134"/>
      <c r="BD36" s="134"/>
      <c r="BE36" s="139"/>
      <c r="BF36" s="134"/>
      <c r="BG36" s="134"/>
      <c r="BH36" s="134"/>
      <c r="BI36" s="134"/>
      <c r="BJ36" s="134"/>
      <c r="BK36" s="134"/>
      <c r="BL36" s="139"/>
      <c r="BM36" s="134"/>
      <c r="BN36" s="134"/>
    </row>
    <row r="37" s="118" customFormat="1" ht="15" customHeight="1" spans="1:66">
      <c r="A37" s="135" t="s">
        <v>67</v>
      </c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9"/>
      <c r="AB37" s="134"/>
      <c r="AC37" s="134"/>
      <c r="AD37" s="134"/>
      <c r="AE37" s="134"/>
      <c r="AF37" s="134"/>
      <c r="AG37" s="134"/>
      <c r="AH37" s="139"/>
      <c r="AI37" s="134"/>
      <c r="AJ37" s="134"/>
      <c r="AK37" s="134"/>
      <c r="AL37" s="134"/>
      <c r="AM37" s="134"/>
      <c r="AN37" s="134"/>
      <c r="AO37" s="134"/>
      <c r="AP37" s="134"/>
      <c r="AQ37" s="139"/>
      <c r="AR37" s="134"/>
      <c r="AS37" s="134"/>
      <c r="AT37" s="134"/>
      <c r="AU37" s="134"/>
      <c r="AV37" s="134"/>
      <c r="AW37" s="134"/>
      <c r="AX37" s="139"/>
      <c r="AY37" s="134"/>
      <c r="AZ37" s="134"/>
      <c r="BA37" s="134"/>
      <c r="BB37" s="134"/>
      <c r="BC37" s="134"/>
      <c r="BD37" s="134"/>
      <c r="BE37" s="139"/>
      <c r="BF37" s="134"/>
      <c r="BG37" s="134"/>
      <c r="BH37" s="134"/>
      <c r="BI37" s="134"/>
      <c r="BJ37" s="134"/>
      <c r="BK37" s="134"/>
      <c r="BL37" s="139"/>
      <c r="BM37" s="134"/>
      <c r="BN37" s="134"/>
    </row>
    <row r="38" s="118" customFormat="1" ht="15" customHeight="1" spans="1:66">
      <c r="A38" s="135" t="s">
        <v>68</v>
      </c>
      <c r="B38" s="134">
        <v>615823.68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9"/>
      <c r="AB38" s="134"/>
      <c r="AC38" s="134"/>
      <c r="AD38" s="134"/>
      <c r="AE38" s="134"/>
      <c r="AF38" s="134"/>
      <c r="AG38" s="134"/>
      <c r="AH38" s="139"/>
      <c r="AI38" s="134"/>
      <c r="AJ38" s="134"/>
      <c r="AK38" s="134"/>
      <c r="AL38" s="134"/>
      <c r="AM38" s="134"/>
      <c r="AN38" s="134"/>
      <c r="AO38" s="134"/>
      <c r="AP38" s="134"/>
      <c r="AQ38" s="139"/>
      <c r="AR38" s="134"/>
      <c r="AS38" s="134"/>
      <c r="AT38" s="134"/>
      <c r="AU38" s="134"/>
      <c r="AV38" s="134"/>
      <c r="AW38" s="134"/>
      <c r="AX38" s="139"/>
      <c r="AY38" s="134"/>
      <c r="AZ38" s="134"/>
      <c r="BA38" s="134"/>
      <c r="BB38" s="134"/>
      <c r="BC38" s="134"/>
      <c r="BD38" s="134"/>
      <c r="BE38" s="139"/>
      <c r="BF38" s="134"/>
      <c r="BG38" s="134"/>
      <c r="BH38" s="134"/>
      <c r="BI38" s="134"/>
      <c r="BJ38" s="134"/>
      <c r="BK38" s="134"/>
      <c r="BL38" s="139"/>
      <c r="BM38" s="134"/>
      <c r="BN38" s="134"/>
    </row>
    <row r="39" s="118" customFormat="1" ht="15" customHeight="1" spans="1:66">
      <c r="A39" s="135" t="s">
        <v>69</v>
      </c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9"/>
      <c r="AB39" s="134"/>
      <c r="AC39" s="134"/>
      <c r="AD39" s="134"/>
      <c r="AE39" s="134"/>
      <c r="AF39" s="134"/>
      <c r="AG39" s="134"/>
      <c r="AH39" s="139"/>
      <c r="AI39" s="134"/>
      <c r="AJ39" s="134"/>
      <c r="AK39" s="134"/>
      <c r="AL39" s="134"/>
      <c r="AM39" s="134"/>
      <c r="AN39" s="134"/>
      <c r="AO39" s="134"/>
      <c r="AP39" s="134"/>
      <c r="AQ39" s="139"/>
      <c r="AR39" s="134"/>
      <c r="AS39" s="134"/>
      <c r="AT39" s="134"/>
      <c r="AU39" s="134"/>
      <c r="AV39" s="134"/>
      <c r="AW39" s="134"/>
      <c r="AX39" s="139"/>
      <c r="AY39" s="134"/>
      <c r="AZ39" s="134"/>
      <c r="BA39" s="134"/>
      <c r="BB39" s="134"/>
      <c r="BC39" s="134"/>
      <c r="BD39" s="134"/>
      <c r="BE39" s="139"/>
      <c r="BF39" s="134"/>
      <c r="BG39" s="134"/>
      <c r="BH39" s="134"/>
      <c r="BI39" s="134"/>
      <c r="BJ39" s="134"/>
      <c r="BK39" s="134"/>
      <c r="BL39" s="139"/>
      <c r="BM39" s="134"/>
      <c r="BN39" s="134"/>
    </row>
    <row r="40" s="118" customFormat="1" ht="15" customHeight="1" spans="1:66">
      <c r="A40" s="135" t="s">
        <v>70</v>
      </c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9"/>
      <c r="AB40" s="134"/>
      <c r="AC40" s="134"/>
      <c r="AD40" s="134"/>
      <c r="AE40" s="134"/>
      <c r="AF40" s="134"/>
      <c r="AG40" s="134"/>
      <c r="AH40" s="139"/>
      <c r="AI40" s="134"/>
      <c r="AJ40" s="134"/>
      <c r="AK40" s="134"/>
      <c r="AL40" s="134"/>
      <c r="AM40" s="134"/>
      <c r="AN40" s="134"/>
      <c r="AO40" s="134"/>
      <c r="AP40" s="134"/>
      <c r="AQ40" s="139"/>
      <c r="AR40" s="134"/>
      <c r="AS40" s="134"/>
      <c r="AT40" s="134"/>
      <c r="AU40" s="134"/>
      <c r="AV40" s="134"/>
      <c r="AW40" s="134"/>
      <c r="AX40" s="139"/>
      <c r="AY40" s="134"/>
      <c r="AZ40" s="134"/>
      <c r="BA40" s="134"/>
      <c r="BB40" s="134"/>
      <c r="BC40" s="134"/>
      <c r="BD40" s="134"/>
      <c r="BE40" s="139"/>
      <c r="BF40" s="134"/>
      <c r="BG40" s="134"/>
      <c r="BH40" s="134"/>
      <c r="BI40" s="134"/>
      <c r="BJ40" s="134"/>
      <c r="BK40" s="134"/>
      <c r="BL40" s="139"/>
      <c r="BM40" s="134"/>
      <c r="BN40" s="134"/>
    </row>
    <row r="41" s="118" customFormat="1" ht="15" customHeight="1" spans="1:66">
      <c r="A41" s="135" t="s">
        <v>71</v>
      </c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9"/>
      <c r="AB41" s="134"/>
      <c r="AC41" s="134"/>
      <c r="AD41" s="134"/>
      <c r="AE41" s="134"/>
      <c r="AF41" s="134"/>
      <c r="AG41" s="134"/>
      <c r="AH41" s="139"/>
      <c r="AI41" s="134"/>
      <c r="AJ41" s="134"/>
      <c r="AK41" s="134"/>
      <c r="AL41" s="134"/>
      <c r="AM41" s="134"/>
      <c r="AN41" s="134"/>
      <c r="AO41" s="134"/>
      <c r="AP41" s="134"/>
      <c r="AQ41" s="139"/>
      <c r="AR41" s="134"/>
      <c r="AS41" s="134"/>
      <c r="AT41" s="134"/>
      <c r="AU41" s="134"/>
      <c r="AV41" s="134"/>
      <c r="AW41" s="134"/>
      <c r="AX41" s="139"/>
      <c r="AY41" s="134"/>
      <c r="AZ41" s="134"/>
      <c r="BA41" s="134"/>
      <c r="BB41" s="134"/>
      <c r="BC41" s="134"/>
      <c r="BD41" s="134"/>
      <c r="BE41" s="139"/>
      <c r="BF41" s="134"/>
      <c r="BG41" s="134"/>
      <c r="BH41" s="134"/>
      <c r="BI41" s="134"/>
      <c r="BJ41" s="134"/>
      <c r="BK41" s="134"/>
      <c r="BL41" s="139"/>
      <c r="BM41" s="134"/>
      <c r="BN41" s="134"/>
    </row>
    <row r="42" s="118" customFormat="1" ht="15" customHeight="1" spans="1:66">
      <c r="A42" s="135" t="s">
        <v>72</v>
      </c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9"/>
      <c r="AB42" s="134"/>
      <c r="AC42" s="134"/>
      <c r="AD42" s="134"/>
      <c r="AE42" s="134"/>
      <c r="AF42" s="134"/>
      <c r="AG42" s="134"/>
      <c r="AH42" s="139"/>
      <c r="AI42" s="134"/>
      <c r="AJ42" s="134"/>
      <c r="AK42" s="134"/>
      <c r="AL42" s="134"/>
      <c r="AM42" s="134"/>
      <c r="AN42" s="134"/>
      <c r="AO42" s="134"/>
      <c r="AP42" s="134"/>
      <c r="AQ42" s="139"/>
      <c r="AR42" s="134"/>
      <c r="AS42" s="134"/>
      <c r="AT42" s="134"/>
      <c r="AU42" s="134"/>
      <c r="AV42" s="134"/>
      <c r="AW42" s="134"/>
      <c r="AX42" s="139"/>
      <c r="AY42" s="134"/>
      <c r="AZ42" s="134"/>
      <c r="BA42" s="134"/>
      <c r="BB42" s="134"/>
      <c r="BC42" s="134"/>
      <c r="BD42" s="134"/>
      <c r="BE42" s="139"/>
      <c r="BF42" s="134"/>
      <c r="BG42" s="134"/>
      <c r="BH42" s="134"/>
      <c r="BI42" s="134"/>
      <c r="BJ42" s="134"/>
      <c r="BK42" s="134"/>
      <c r="BL42" s="139"/>
      <c r="BM42" s="134"/>
      <c r="BN42" s="134"/>
    </row>
    <row r="43" s="118" customFormat="1" ht="15" customHeight="1" spans="1:66">
      <c r="A43" s="135" t="s">
        <v>73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9"/>
      <c r="AB43" s="134"/>
      <c r="AC43" s="134"/>
      <c r="AD43" s="134"/>
      <c r="AE43" s="134"/>
      <c r="AF43" s="134"/>
      <c r="AG43" s="134"/>
      <c r="AH43" s="139"/>
      <c r="AI43" s="134"/>
      <c r="AJ43" s="134"/>
      <c r="AK43" s="134"/>
      <c r="AL43" s="134"/>
      <c r="AM43" s="134"/>
      <c r="AN43" s="134"/>
      <c r="AO43" s="134"/>
      <c r="AP43" s="134"/>
      <c r="AQ43" s="139"/>
      <c r="AR43" s="134"/>
      <c r="AS43" s="134"/>
      <c r="AT43" s="134"/>
      <c r="AU43" s="134"/>
      <c r="AV43" s="134"/>
      <c r="AW43" s="134"/>
      <c r="AX43" s="139"/>
      <c r="AY43" s="134"/>
      <c r="AZ43" s="134"/>
      <c r="BA43" s="134"/>
      <c r="BB43" s="134"/>
      <c r="BC43" s="134"/>
      <c r="BD43" s="134"/>
      <c r="BE43" s="139"/>
      <c r="BF43" s="134"/>
      <c r="BG43" s="134"/>
      <c r="BH43" s="134"/>
      <c r="BI43" s="134"/>
      <c r="BJ43" s="134"/>
      <c r="BK43" s="134"/>
      <c r="BL43" s="139"/>
      <c r="BM43" s="134"/>
      <c r="BN43" s="134"/>
    </row>
    <row r="44" s="118" customFormat="1" ht="15" customHeight="1" spans="1:66">
      <c r="A44" s="135" t="s">
        <v>74</v>
      </c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9"/>
      <c r="AB44" s="134"/>
      <c r="AC44" s="134"/>
      <c r="AD44" s="134"/>
      <c r="AE44" s="134"/>
      <c r="AF44" s="134"/>
      <c r="AG44" s="134"/>
      <c r="AH44" s="139"/>
      <c r="AI44" s="134"/>
      <c r="AJ44" s="134"/>
      <c r="AK44" s="134"/>
      <c r="AL44" s="134"/>
      <c r="AM44" s="134"/>
      <c r="AN44" s="134"/>
      <c r="AO44" s="134"/>
      <c r="AP44" s="134"/>
      <c r="AQ44" s="139"/>
      <c r="AR44" s="134"/>
      <c r="AS44" s="134"/>
      <c r="AT44" s="134"/>
      <c r="AU44" s="134"/>
      <c r="AV44" s="134"/>
      <c r="AW44" s="134"/>
      <c r="AX44" s="139"/>
      <c r="AY44" s="134"/>
      <c r="AZ44" s="134"/>
      <c r="BA44" s="134"/>
      <c r="BB44" s="134"/>
      <c r="BC44" s="134"/>
      <c r="BD44" s="134"/>
      <c r="BE44" s="139"/>
      <c r="BF44" s="134"/>
      <c r="BG44" s="134"/>
      <c r="BH44" s="134"/>
      <c r="BI44" s="134"/>
      <c r="BJ44" s="134"/>
      <c r="BK44" s="134"/>
      <c r="BL44" s="139"/>
      <c r="BM44" s="134"/>
      <c r="BN44" s="134"/>
    </row>
    <row r="45" s="118" customFormat="1" ht="15" customHeight="1" spans="1:66">
      <c r="A45" s="135" t="s">
        <v>75</v>
      </c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9"/>
      <c r="AB45" s="134"/>
      <c r="AC45" s="134"/>
      <c r="AD45" s="134"/>
      <c r="AE45" s="134"/>
      <c r="AF45" s="134"/>
      <c r="AG45" s="134"/>
      <c r="AH45" s="139"/>
      <c r="AI45" s="134"/>
      <c r="AJ45" s="134"/>
      <c r="AK45" s="134"/>
      <c r="AL45" s="134"/>
      <c r="AM45" s="134"/>
      <c r="AN45" s="134"/>
      <c r="AO45" s="134"/>
      <c r="AP45" s="134"/>
      <c r="AQ45" s="139"/>
      <c r="AR45" s="134"/>
      <c r="AS45" s="134"/>
      <c r="AT45" s="134"/>
      <c r="AU45" s="134"/>
      <c r="AV45" s="134"/>
      <c r="AW45" s="134"/>
      <c r="AX45" s="139"/>
      <c r="AY45" s="134"/>
      <c r="AZ45" s="134"/>
      <c r="BA45" s="134"/>
      <c r="BB45" s="134"/>
      <c r="BC45" s="134"/>
      <c r="BD45" s="134"/>
      <c r="BE45" s="139"/>
      <c r="BF45" s="134"/>
      <c r="BG45" s="134"/>
      <c r="BH45" s="134"/>
      <c r="BI45" s="134"/>
      <c r="BJ45" s="134"/>
      <c r="BK45" s="134"/>
      <c r="BL45" s="139"/>
      <c r="BM45" s="134"/>
      <c r="BN45" s="134"/>
    </row>
    <row r="46" s="118" customFormat="1" ht="15" customHeight="1" spans="1:66">
      <c r="A46" s="135" t="s">
        <v>76</v>
      </c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9"/>
      <c r="AB46" s="134"/>
      <c r="AC46" s="134"/>
      <c r="AD46" s="134"/>
      <c r="AE46" s="134"/>
      <c r="AF46" s="134"/>
      <c r="AG46" s="134"/>
      <c r="AH46" s="139"/>
      <c r="AI46" s="134"/>
      <c r="AJ46" s="134"/>
      <c r="AK46" s="134"/>
      <c r="AL46" s="134"/>
      <c r="AM46" s="134"/>
      <c r="AN46" s="134"/>
      <c r="AO46" s="134"/>
      <c r="AP46" s="134"/>
      <c r="AQ46" s="139"/>
      <c r="AR46" s="134"/>
      <c r="AS46" s="134"/>
      <c r="AT46" s="134"/>
      <c r="AU46" s="134"/>
      <c r="AV46" s="134"/>
      <c r="AW46" s="134"/>
      <c r="AX46" s="139"/>
      <c r="AY46" s="134"/>
      <c r="AZ46" s="134"/>
      <c r="BA46" s="134"/>
      <c r="BB46" s="134"/>
      <c r="BC46" s="134"/>
      <c r="BD46" s="134"/>
      <c r="BE46" s="139"/>
      <c r="BF46" s="134"/>
      <c r="BG46" s="134"/>
      <c r="BH46" s="134"/>
      <c r="BI46" s="134"/>
      <c r="BJ46" s="134"/>
      <c r="BK46" s="134"/>
      <c r="BL46" s="139"/>
      <c r="BM46" s="134"/>
      <c r="BN46" s="134"/>
    </row>
    <row r="47" s="118" customFormat="1" ht="15" customHeight="1" spans="1:66">
      <c r="A47" s="135" t="s">
        <v>77</v>
      </c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9"/>
      <c r="AB47" s="134"/>
      <c r="AC47" s="134"/>
      <c r="AD47" s="134"/>
      <c r="AE47" s="134"/>
      <c r="AF47" s="134"/>
      <c r="AG47" s="134"/>
      <c r="AH47" s="139"/>
      <c r="AI47" s="134"/>
      <c r="AJ47" s="134"/>
      <c r="AK47" s="134"/>
      <c r="AL47" s="134"/>
      <c r="AM47" s="134"/>
      <c r="AN47" s="134"/>
      <c r="AO47" s="134"/>
      <c r="AP47" s="134"/>
      <c r="AQ47" s="139"/>
      <c r="AR47" s="134"/>
      <c r="AS47" s="134"/>
      <c r="AT47" s="134"/>
      <c r="AU47" s="134"/>
      <c r="AV47" s="134"/>
      <c r="AW47" s="134"/>
      <c r="AX47" s="139"/>
      <c r="AY47" s="134"/>
      <c r="AZ47" s="134"/>
      <c r="BA47" s="134"/>
      <c r="BB47" s="134"/>
      <c r="BC47" s="134"/>
      <c r="BD47" s="134"/>
      <c r="BE47" s="139"/>
      <c r="BF47" s="134"/>
      <c r="BG47" s="134"/>
      <c r="BH47" s="134"/>
      <c r="BI47" s="134"/>
      <c r="BJ47" s="134"/>
      <c r="BK47" s="134"/>
      <c r="BL47" s="139"/>
      <c r="BM47" s="134"/>
      <c r="BN47" s="134"/>
    </row>
    <row r="48" s="118" customFormat="1" ht="15" customHeight="1" spans="1:66">
      <c r="A48" s="135" t="s">
        <v>78</v>
      </c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9"/>
      <c r="AB48" s="134"/>
      <c r="AC48" s="134"/>
      <c r="AD48" s="134"/>
      <c r="AE48" s="134"/>
      <c r="AF48" s="134"/>
      <c r="AG48" s="134"/>
      <c r="AH48" s="139"/>
      <c r="AI48" s="134"/>
      <c r="AJ48" s="134"/>
      <c r="AK48" s="134"/>
      <c r="AL48" s="134"/>
      <c r="AM48" s="134"/>
      <c r="AN48" s="134"/>
      <c r="AO48" s="134"/>
      <c r="AP48" s="134"/>
      <c r="AQ48" s="139"/>
      <c r="AR48" s="134"/>
      <c r="AS48" s="134"/>
      <c r="AT48" s="134"/>
      <c r="AU48" s="134"/>
      <c r="AV48" s="134"/>
      <c r="AW48" s="134"/>
      <c r="AX48" s="139"/>
      <c r="AY48" s="134"/>
      <c r="AZ48" s="134"/>
      <c r="BA48" s="134"/>
      <c r="BB48" s="134"/>
      <c r="BC48" s="134"/>
      <c r="BD48" s="134"/>
      <c r="BE48" s="139"/>
      <c r="BF48" s="134"/>
      <c r="BG48" s="134"/>
      <c r="BH48" s="134"/>
      <c r="BI48" s="134"/>
      <c r="BJ48" s="134"/>
      <c r="BK48" s="134"/>
      <c r="BL48" s="139"/>
      <c r="BM48" s="134"/>
      <c r="BN48" s="134"/>
    </row>
    <row r="49" s="118" customFormat="1" ht="15" customHeight="1" spans="1:66">
      <c r="A49" s="135" t="s">
        <v>79</v>
      </c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9"/>
      <c r="AB49" s="134"/>
      <c r="AC49" s="134"/>
      <c r="AD49" s="134"/>
      <c r="AE49" s="134"/>
      <c r="AF49" s="134"/>
      <c r="AG49" s="134"/>
      <c r="AH49" s="139"/>
      <c r="AI49" s="134"/>
      <c r="AJ49" s="134"/>
      <c r="AK49" s="134"/>
      <c r="AL49" s="134"/>
      <c r="AM49" s="134"/>
      <c r="AN49" s="134"/>
      <c r="AO49" s="134"/>
      <c r="AP49" s="134"/>
      <c r="AQ49" s="139"/>
      <c r="AR49" s="134"/>
      <c r="AS49" s="134"/>
      <c r="AT49" s="134"/>
      <c r="AU49" s="134"/>
      <c r="AV49" s="134"/>
      <c r="AW49" s="134"/>
      <c r="AX49" s="139"/>
      <c r="AY49" s="134"/>
      <c r="AZ49" s="134"/>
      <c r="BA49" s="134"/>
      <c r="BB49" s="134"/>
      <c r="BC49" s="134"/>
      <c r="BD49" s="134"/>
      <c r="BE49" s="139"/>
      <c r="BF49" s="134"/>
      <c r="BG49" s="134"/>
      <c r="BH49" s="134"/>
      <c r="BI49" s="134"/>
      <c r="BJ49" s="134"/>
      <c r="BK49" s="134"/>
      <c r="BL49" s="139"/>
      <c r="BM49" s="134"/>
      <c r="BN49" s="134"/>
    </row>
    <row r="50" s="118" customFormat="1" ht="15" customHeight="1" spans="1:66">
      <c r="A50" s="135" t="s">
        <v>80</v>
      </c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9"/>
      <c r="AB50" s="134"/>
      <c r="AC50" s="134"/>
      <c r="AD50" s="134"/>
      <c r="AE50" s="134"/>
      <c r="AF50" s="134"/>
      <c r="AG50" s="134"/>
      <c r="AH50" s="139"/>
      <c r="AI50" s="134"/>
      <c r="AJ50" s="134"/>
      <c r="AK50" s="134"/>
      <c r="AL50" s="134"/>
      <c r="AM50" s="134"/>
      <c r="AN50" s="134"/>
      <c r="AO50" s="134"/>
      <c r="AP50" s="134"/>
      <c r="AQ50" s="139"/>
      <c r="AR50" s="134"/>
      <c r="AS50" s="134"/>
      <c r="AT50" s="134"/>
      <c r="AU50" s="134"/>
      <c r="AV50" s="134"/>
      <c r="AW50" s="134"/>
      <c r="AX50" s="139"/>
      <c r="AY50" s="134"/>
      <c r="AZ50" s="134"/>
      <c r="BA50" s="134"/>
      <c r="BB50" s="134"/>
      <c r="BC50" s="134"/>
      <c r="BD50" s="134"/>
      <c r="BE50" s="139"/>
      <c r="BF50" s="134"/>
      <c r="BG50" s="134"/>
      <c r="BH50" s="134"/>
      <c r="BI50" s="134"/>
      <c r="BJ50" s="134"/>
      <c r="BK50" s="134"/>
      <c r="BL50" s="139"/>
      <c r="BM50" s="134"/>
      <c r="BN50" s="134"/>
    </row>
    <row r="51" s="118" customFormat="1" ht="15" customHeight="1" spans="1:66">
      <c r="A51" s="135" t="s">
        <v>81</v>
      </c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9"/>
      <c r="AB51" s="134"/>
      <c r="AC51" s="134"/>
      <c r="AD51" s="134"/>
      <c r="AE51" s="134"/>
      <c r="AF51" s="134"/>
      <c r="AG51" s="134"/>
      <c r="AH51" s="139"/>
      <c r="AI51" s="134"/>
      <c r="AJ51" s="134"/>
      <c r="AK51" s="134"/>
      <c r="AL51" s="134"/>
      <c r="AM51" s="134"/>
      <c r="AN51" s="134"/>
      <c r="AO51" s="134"/>
      <c r="AP51" s="134"/>
      <c r="AQ51" s="139"/>
      <c r="AR51" s="134"/>
      <c r="AS51" s="134"/>
      <c r="AT51" s="134"/>
      <c r="AU51" s="134"/>
      <c r="AV51" s="134"/>
      <c r="AW51" s="134"/>
      <c r="AX51" s="139"/>
      <c r="AY51" s="134"/>
      <c r="AZ51" s="134"/>
      <c r="BA51" s="134"/>
      <c r="BB51" s="134"/>
      <c r="BC51" s="134"/>
      <c r="BD51" s="134"/>
      <c r="BE51" s="139"/>
      <c r="BF51" s="134"/>
      <c r="BG51" s="134"/>
      <c r="BH51" s="134"/>
      <c r="BI51" s="134"/>
      <c r="BJ51" s="134"/>
      <c r="BK51" s="134"/>
      <c r="BL51" s="139"/>
      <c r="BM51" s="134"/>
      <c r="BN51" s="134"/>
    </row>
    <row r="52" s="118" customFormat="1" ht="15" customHeight="1" spans="1:66">
      <c r="A52" s="135" t="s">
        <v>82</v>
      </c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9"/>
      <c r="AB52" s="134"/>
      <c r="AC52" s="134"/>
      <c r="AD52" s="134"/>
      <c r="AE52" s="134"/>
      <c r="AF52" s="134"/>
      <c r="AG52" s="134"/>
      <c r="AH52" s="139"/>
      <c r="AI52" s="134"/>
      <c r="AJ52" s="134"/>
      <c r="AK52" s="134"/>
      <c r="AL52" s="134"/>
      <c r="AM52" s="134"/>
      <c r="AN52" s="134"/>
      <c r="AO52" s="134"/>
      <c r="AP52" s="134"/>
      <c r="AQ52" s="139"/>
      <c r="AR52" s="134"/>
      <c r="AS52" s="134"/>
      <c r="AT52" s="134"/>
      <c r="AU52" s="134"/>
      <c r="AV52" s="134"/>
      <c r="AW52" s="134"/>
      <c r="AX52" s="139"/>
      <c r="AY52" s="134"/>
      <c r="AZ52" s="134"/>
      <c r="BA52" s="134"/>
      <c r="BB52" s="134"/>
      <c r="BC52" s="134"/>
      <c r="BD52" s="134"/>
      <c r="BE52" s="139"/>
      <c r="BF52" s="134"/>
      <c r="BG52" s="134"/>
      <c r="BH52" s="134"/>
      <c r="BI52" s="134"/>
      <c r="BJ52" s="134"/>
      <c r="BK52" s="134"/>
      <c r="BL52" s="139"/>
      <c r="BM52" s="134"/>
      <c r="BN52" s="134"/>
    </row>
    <row r="53" s="118" customFormat="1" ht="15" customHeight="1" spans="1:66">
      <c r="A53" s="135" t="s">
        <v>83</v>
      </c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9"/>
      <c r="AB53" s="134"/>
      <c r="AC53" s="134"/>
      <c r="AD53" s="134"/>
      <c r="AE53" s="134"/>
      <c r="AF53" s="134"/>
      <c r="AG53" s="134"/>
      <c r="AH53" s="139"/>
      <c r="AI53" s="134"/>
      <c r="AJ53" s="134"/>
      <c r="AK53" s="134"/>
      <c r="AL53" s="134"/>
      <c r="AM53" s="134"/>
      <c r="AN53" s="134"/>
      <c r="AO53" s="134"/>
      <c r="AP53" s="134"/>
      <c r="AQ53" s="139"/>
      <c r="AR53" s="134"/>
      <c r="AS53" s="134"/>
      <c r="AT53" s="134"/>
      <c r="AU53" s="134"/>
      <c r="AV53" s="134"/>
      <c r="AW53" s="134"/>
      <c r="AX53" s="139"/>
      <c r="AY53" s="134"/>
      <c r="AZ53" s="134"/>
      <c r="BA53" s="134"/>
      <c r="BB53" s="134"/>
      <c r="BC53" s="134"/>
      <c r="BD53" s="134"/>
      <c r="BE53" s="139"/>
      <c r="BF53" s="134"/>
      <c r="BG53" s="134"/>
      <c r="BH53" s="134"/>
      <c r="BI53" s="134"/>
      <c r="BJ53" s="134"/>
      <c r="BK53" s="134"/>
      <c r="BL53" s="139"/>
      <c r="BM53" s="134"/>
      <c r="BN53" s="134"/>
    </row>
    <row r="54" s="118" customFormat="1" ht="15" customHeight="1" spans="1:66">
      <c r="A54" s="135" t="s">
        <v>84</v>
      </c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9"/>
      <c r="AB54" s="134"/>
      <c r="AC54" s="134"/>
      <c r="AD54" s="134"/>
      <c r="AE54" s="134"/>
      <c r="AF54" s="134"/>
      <c r="AG54" s="134"/>
      <c r="AH54" s="139"/>
      <c r="AI54" s="134"/>
      <c r="AJ54" s="134"/>
      <c r="AK54" s="134"/>
      <c r="AL54" s="134"/>
      <c r="AM54" s="134"/>
      <c r="AN54" s="134"/>
      <c r="AO54" s="134"/>
      <c r="AP54" s="134"/>
      <c r="AQ54" s="139"/>
      <c r="AR54" s="134"/>
      <c r="AS54" s="134"/>
      <c r="AT54" s="134"/>
      <c r="AU54" s="134"/>
      <c r="AV54" s="134"/>
      <c r="AW54" s="134"/>
      <c r="AX54" s="139"/>
      <c r="AY54" s="134"/>
      <c r="AZ54" s="134"/>
      <c r="BA54" s="134"/>
      <c r="BB54" s="134"/>
      <c r="BC54" s="134"/>
      <c r="BD54" s="134"/>
      <c r="BE54" s="139"/>
      <c r="BF54" s="134"/>
      <c r="BG54" s="134"/>
      <c r="BH54" s="134"/>
      <c r="BI54" s="134"/>
      <c r="BJ54" s="134"/>
      <c r="BK54" s="134"/>
      <c r="BL54" s="139"/>
      <c r="BM54" s="134"/>
      <c r="BN54" s="134"/>
    </row>
    <row r="55" s="118" customFormat="1" ht="15" customHeight="1" spans="1:66">
      <c r="A55" s="135" t="s">
        <v>85</v>
      </c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9"/>
      <c r="AB55" s="134"/>
      <c r="AC55" s="134"/>
      <c r="AD55" s="134"/>
      <c r="AE55" s="134"/>
      <c r="AF55" s="134"/>
      <c r="AG55" s="134"/>
      <c r="AH55" s="139"/>
      <c r="AI55" s="134"/>
      <c r="AJ55" s="134"/>
      <c r="AK55" s="134"/>
      <c r="AL55" s="134"/>
      <c r="AM55" s="134"/>
      <c r="AN55" s="134"/>
      <c r="AO55" s="134"/>
      <c r="AP55" s="134"/>
      <c r="AQ55" s="139"/>
      <c r="AR55" s="134"/>
      <c r="AS55" s="134"/>
      <c r="AT55" s="134"/>
      <c r="AU55" s="134"/>
      <c r="AV55" s="134"/>
      <c r="AW55" s="134"/>
      <c r="AX55" s="139"/>
      <c r="AY55" s="134"/>
      <c r="AZ55" s="134"/>
      <c r="BA55" s="134"/>
      <c r="BB55" s="134"/>
      <c r="BC55" s="134"/>
      <c r="BD55" s="134"/>
      <c r="BE55" s="139"/>
      <c r="BF55" s="134"/>
      <c r="BG55" s="134"/>
      <c r="BH55" s="134"/>
      <c r="BI55" s="134"/>
      <c r="BJ55" s="134"/>
      <c r="BK55" s="134"/>
      <c r="BL55" s="139"/>
      <c r="BM55" s="134"/>
      <c r="BN55" s="134"/>
    </row>
    <row r="56" s="118" customFormat="1" ht="15" customHeight="1" spans="1:66">
      <c r="A56" s="135" t="s">
        <v>86</v>
      </c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9"/>
      <c r="AB56" s="134"/>
      <c r="AC56" s="134"/>
      <c r="AD56" s="134"/>
      <c r="AE56" s="134"/>
      <c r="AF56" s="134"/>
      <c r="AG56" s="134"/>
      <c r="AH56" s="139"/>
      <c r="AI56" s="134"/>
      <c r="AJ56" s="134"/>
      <c r="AK56" s="134"/>
      <c r="AL56" s="134"/>
      <c r="AM56" s="134"/>
      <c r="AN56" s="134"/>
      <c r="AO56" s="134"/>
      <c r="AP56" s="134"/>
      <c r="AQ56" s="139"/>
      <c r="AR56" s="134"/>
      <c r="AS56" s="134"/>
      <c r="AT56" s="134"/>
      <c r="AU56" s="134"/>
      <c r="AV56" s="134"/>
      <c r="AW56" s="134"/>
      <c r="AX56" s="139"/>
      <c r="AY56" s="134"/>
      <c r="AZ56" s="134"/>
      <c r="BA56" s="134"/>
      <c r="BB56" s="134"/>
      <c r="BC56" s="134"/>
      <c r="BD56" s="134"/>
      <c r="BE56" s="139"/>
      <c r="BF56" s="134"/>
      <c r="BG56" s="134"/>
      <c r="BH56" s="134"/>
      <c r="BI56" s="134"/>
      <c r="BJ56" s="134"/>
      <c r="BK56" s="134"/>
      <c r="BL56" s="139"/>
      <c r="BM56" s="134"/>
      <c r="BN56" s="134"/>
    </row>
    <row r="57" s="118" customFormat="1" ht="15" customHeight="1" spans="1:66">
      <c r="A57" s="135" t="s">
        <v>87</v>
      </c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9"/>
      <c r="AB57" s="134"/>
      <c r="AC57" s="134"/>
      <c r="AD57" s="134"/>
      <c r="AE57" s="134"/>
      <c r="AF57" s="134"/>
      <c r="AG57" s="134"/>
      <c r="AH57" s="139"/>
      <c r="AI57" s="134"/>
      <c r="AJ57" s="134"/>
      <c r="AK57" s="134"/>
      <c r="AL57" s="134"/>
      <c r="AM57" s="134"/>
      <c r="AN57" s="134"/>
      <c r="AO57" s="134"/>
      <c r="AP57" s="134"/>
      <c r="AQ57" s="139"/>
      <c r="AR57" s="134"/>
      <c r="AS57" s="134"/>
      <c r="AT57" s="134"/>
      <c r="AU57" s="134"/>
      <c r="AV57" s="134"/>
      <c r="AW57" s="134"/>
      <c r="AX57" s="139"/>
      <c r="AY57" s="134"/>
      <c r="AZ57" s="134"/>
      <c r="BA57" s="134"/>
      <c r="BB57" s="134"/>
      <c r="BC57" s="134"/>
      <c r="BD57" s="134"/>
      <c r="BE57" s="139"/>
      <c r="BF57" s="134"/>
      <c r="BG57" s="134"/>
      <c r="BH57" s="134"/>
      <c r="BI57" s="134"/>
      <c r="BJ57" s="134"/>
      <c r="BK57" s="134"/>
      <c r="BL57" s="139"/>
      <c r="BM57" s="134"/>
      <c r="BN57" s="134"/>
    </row>
    <row r="58" s="118" customFormat="1" ht="15" customHeight="1" spans="1:66">
      <c r="A58" s="135" t="s">
        <v>88</v>
      </c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9"/>
      <c r="AB58" s="134"/>
      <c r="AC58" s="134"/>
      <c r="AD58" s="134"/>
      <c r="AE58" s="134"/>
      <c r="AF58" s="134"/>
      <c r="AG58" s="134"/>
      <c r="AH58" s="139"/>
      <c r="AI58" s="134"/>
      <c r="AJ58" s="134"/>
      <c r="AK58" s="134"/>
      <c r="AL58" s="134"/>
      <c r="AM58" s="134"/>
      <c r="AN58" s="134"/>
      <c r="AO58" s="134"/>
      <c r="AP58" s="134"/>
      <c r="AQ58" s="139"/>
      <c r="AR58" s="134"/>
      <c r="AS58" s="134"/>
      <c r="AT58" s="134"/>
      <c r="AU58" s="134"/>
      <c r="AV58" s="134"/>
      <c r="AW58" s="134"/>
      <c r="AX58" s="139"/>
      <c r="AY58" s="134"/>
      <c r="AZ58" s="134"/>
      <c r="BA58" s="134"/>
      <c r="BB58" s="134"/>
      <c r="BC58" s="134"/>
      <c r="BD58" s="134"/>
      <c r="BE58" s="139"/>
      <c r="BF58" s="134"/>
      <c r="BG58" s="134"/>
      <c r="BH58" s="134"/>
      <c r="BI58" s="134"/>
      <c r="BJ58" s="134"/>
      <c r="BK58" s="134"/>
      <c r="BL58" s="139"/>
      <c r="BM58" s="134"/>
      <c r="BN58" s="134"/>
    </row>
    <row r="59" s="118" customFormat="1" ht="15" customHeight="1" spans="1:66">
      <c r="A59" s="135" t="s">
        <v>89</v>
      </c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9"/>
      <c r="AB59" s="134"/>
      <c r="AC59" s="134"/>
      <c r="AD59" s="134"/>
      <c r="AE59" s="134"/>
      <c r="AF59" s="134"/>
      <c r="AG59" s="134"/>
      <c r="AH59" s="139"/>
      <c r="AI59" s="134"/>
      <c r="AJ59" s="134"/>
      <c r="AK59" s="134"/>
      <c r="AL59" s="134"/>
      <c r="AM59" s="134"/>
      <c r="AN59" s="134"/>
      <c r="AO59" s="134"/>
      <c r="AP59" s="134"/>
      <c r="AQ59" s="139"/>
      <c r="AR59" s="134"/>
      <c r="AS59" s="134"/>
      <c r="AT59" s="134"/>
      <c r="AU59" s="134"/>
      <c r="AV59" s="134"/>
      <c r="AW59" s="134"/>
      <c r="AX59" s="139"/>
      <c r="AY59" s="134"/>
      <c r="AZ59" s="134"/>
      <c r="BA59" s="134"/>
      <c r="BB59" s="134"/>
      <c r="BC59" s="134"/>
      <c r="BD59" s="134"/>
      <c r="BE59" s="139"/>
      <c r="BF59" s="134"/>
      <c r="BG59" s="134"/>
      <c r="BH59" s="134"/>
      <c r="BI59" s="134"/>
      <c r="BJ59" s="134"/>
      <c r="BK59" s="134"/>
      <c r="BL59" s="139"/>
      <c r="BM59" s="134"/>
      <c r="BN59" s="134"/>
    </row>
    <row r="60" s="118" customFormat="1" ht="15" customHeight="1" spans="1:66">
      <c r="A60" s="135" t="s">
        <v>90</v>
      </c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9"/>
      <c r="AB60" s="134"/>
      <c r="AC60" s="134"/>
      <c r="AD60" s="134"/>
      <c r="AE60" s="134"/>
      <c r="AF60" s="134"/>
      <c r="AG60" s="134"/>
      <c r="AH60" s="139"/>
      <c r="AI60" s="134"/>
      <c r="AJ60" s="134"/>
      <c r="AK60" s="134"/>
      <c r="AL60" s="134"/>
      <c r="AM60" s="134"/>
      <c r="AN60" s="134"/>
      <c r="AO60" s="134"/>
      <c r="AP60" s="134"/>
      <c r="AQ60" s="139"/>
      <c r="AR60" s="134"/>
      <c r="AS60" s="134"/>
      <c r="AT60" s="134"/>
      <c r="AU60" s="134"/>
      <c r="AV60" s="134"/>
      <c r="AW60" s="134"/>
      <c r="AX60" s="139"/>
      <c r="AY60" s="134"/>
      <c r="AZ60" s="134"/>
      <c r="BA60" s="134"/>
      <c r="BB60" s="134"/>
      <c r="BC60" s="134"/>
      <c r="BD60" s="134"/>
      <c r="BE60" s="139"/>
      <c r="BF60" s="134"/>
      <c r="BG60" s="134"/>
      <c r="BH60" s="134"/>
      <c r="BI60" s="134"/>
      <c r="BJ60" s="134"/>
      <c r="BK60" s="134"/>
      <c r="BL60" s="139"/>
      <c r="BM60" s="134"/>
      <c r="BN60" s="134"/>
    </row>
    <row r="61" s="118" customFormat="1" ht="15" customHeight="1" spans="1:66">
      <c r="A61" s="135" t="s">
        <v>91</v>
      </c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9"/>
      <c r="AB61" s="134"/>
      <c r="AC61" s="134"/>
      <c r="AD61" s="134"/>
      <c r="AE61" s="134"/>
      <c r="AF61" s="134"/>
      <c r="AG61" s="134"/>
      <c r="AH61" s="139"/>
      <c r="AI61" s="134"/>
      <c r="AJ61" s="134"/>
      <c r="AK61" s="134"/>
      <c r="AL61" s="134"/>
      <c r="AM61" s="134"/>
      <c r="AN61" s="134"/>
      <c r="AO61" s="134"/>
      <c r="AP61" s="134"/>
      <c r="AQ61" s="139"/>
      <c r="AR61" s="134"/>
      <c r="AS61" s="134"/>
      <c r="AT61" s="134"/>
      <c r="AU61" s="134"/>
      <c r="AV61" s="134"/>
      <c r="AW61" s="134"/>
      <c r="AX61" s="139"/>
      <c r="AY61" s="134"/>
      <c r="AZ61" s="134"/>
      <c r="BA61" s="134"/>
      <c r="BB61" s="134"/>
      <c r="BC61" s="134"/>
      <c r="BD61" s="134"/>
      <c r="BE61" s="139"/>
      <c r="BF61" s="134"/>
      <c r="BG61" s="134"/>
      <c r="BH61" s="134"/>
      <c r="BI61" s="134"/>
      <c r="BJ61" s="134"/>
      <c r="BK61" s="134"/>
      <c r="BL61" s="139"/>
      <c r="BM61" s="134"/>
      <c r="BN61" s="134"/>
    </row>
    <row r="62" s="118" customFormat="1" ht="15" customHeight="1" spans="1:66">
      <c r="A62" s="135" t="s">
        <v>92</v>
      </c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9"/>
      <c r="AB62" s="134"/>
      <c r="AC62" s="134"/>
      <c r="AD62" s="134"/>
      <c r="AE62" s="134"/>
      <c r="AF62" s="134"/>
      <c r="AG62" s="134"/>
      <c r="AH62" s="139"/>
      <c r="AI62" s="134"/>
      <c r="AJ62" s="134"/>
      <c r="AK62" s="134"/>
      <c r="AL62" s="134"/>
      <c r="AM62" s="134"/>
      <c r="AN62" s="134"/>
      <c r="AO62" s="134"/>
      <c r="AP62" s="134"/>
      <c r="AQ62" s="139"/>
      <c r="AR62" s="134"/>
      <c r="AS62" s="134"/>
      <c r="AT62" s="134"/>
      <c r="AU62" s="134"/>
      <c r="AV62" s="134"/>
      <c r="AW62" s="134"/>
      <c r="AX62" s="139"/>
      <c r="AY62" s="134"/>
      <c r="AZ62" s="134"/>
      <c r="BA62" s="134"/>
      <c r="BB62" s="134"/>
      <c r="BC62" s="134"/>
      <c r="BD62" s="134"/>
      <c r="BE62" s="139"/>
      <c r="BF62" s="134"/>
      <c r="BG62" s="134"/>
      <c r="BH62" s="134"/>
      <c r="BI62" s="134"/>
      <c r="BJ62" s="134"/>
      <c r="BK62" s="134"/>
      <c r="BL62" s="139"/>
      <c r="BM62" s="134"/>
      <c r="BN62" s="134"/>
    </row>
    <row r="63" s="118" customFormat="1" ht="15" customHeight="1" spans="1:66">
      <c r="A63" s="136" t="s">
        <v>93</v>
      </c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9"/>
      <c r="AB63" s="134"/>
      <c r="AC63" s="134"/>
      <c r="AD63" s="134"/>
      <c r="AE63" s="134"/>
      <c r="AF63" s="134"/>
      <c r="AG63" s="134"/>
      <c r="AH63" s="139"/>
      <c r="AI63" s="134"/>
      <c r="AJ63" s="134"/>
      <c r="AK63" s="134"/>
      <c r="AL63" s="134"/>
      <c r="AM63" s="134"/>
      <c r="AN63" s="134"/>
      <c r="AO63" s="134"/>
      <c r="AP63" s="134"/>
      <c r="AQ63" s="139"/>
      <c r="AR63" s="134"/>
      <c r="AS63" s="134"/>
      <c r="AT63" s="134"/>
      <c r="AU63" s="134"/>
      <c r="AV63" s="134"/>
      <c r="AW63" s="134"/>
      <c r="AX63" s="139"/>
      <c r="AY63" s="134"/>
      <c r="AZ63" s="134"/>
      <c r="BA63" s="134"/>
      <c r="BB63" s="134"/>
      <c r="BC63" s="134"/>
      <c r="BD63" s="134"/>
      <c r="BE63" s="139"/>
      <c r="BF63" s="134"/>
      <c r="BG63" s="134"/>
      <c r="BH63" s="134"/>
      <c r="BI63" s="134"/>
      <c r="BJ63" s="134"/>
      <c r="BK63" s="134"/>
      <c r="BL63" s="139"/>
      <c r="BM63" s="134"/>
      <c r="BN63" s="134"/>
    </row>
    <row r="64" s="118" customFormat="1" ht="15" customHeight="1" spans="1:66">
      <c r="A64" s="136" t="s">
        <v>94</v>
      </c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9"/>
      <c r="AB64" s="134"/>
      <c r="AC64" s="134"/>
      <c r="AD64" s="134"/>
      <c r="AE64" s="134"/>
      <c r="AF64" s="134"/>
      <c r="AG64" s="134"/>
      <c r="AH64" s="139"/>
      <c r="AI64" s="134"/>
      <c r="AJ64" s="134"/>
      <c r="AK64" s="134"/>
      <c r="AL64" s="134"/>
      <c r="AM64" s="134"/>
      <c r="AN64" s="134"/>
      <c r="AO64" s="134"/>
      <c r="AP64" s="134"/>
      <c r="AQ64" s="139"/>
      <c r="AR64" s="134"/>
      <c r="AS64" s="134"/>
      <c r="AT64" s="134"/>
      <c r="AU64" s="134"/>
      <c r="AV64" s="134"/>
      <c r="AW64" s="134"/>
      <c r="AX64" s="139"/>
      <c r="AY64" s="134"/>
      <c r="AZ64" s="134"/>
      <c r="BA64" s="134"/>
      <c r="BB64" s="134"/>
      <c r="BC64" s="134"/>
      <c r="BD64" s="134"/>
      <c r="BE64" s="139"/>
      <c r="BF64" s="134"/>
      <c r="BG64" s="134"/>
      <c r="BH64" s="134"/>
      <c r="BI64" s="134"/>
      <c r="BJ64" s="134"/>
      <c r="BK64" s="134"/>
      <c r="BL64" s="139"/>
      <c r="BM64" s="134"/>
      <c r="BN64" s="134"/>
    </row>
    <row r="65" s="118" customFormat="1" ht="15" customHeight="1" spans="1:66">
      <c r="A65" s="136" t="s">
        <v>95</v>
      </c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9"/>
      <c r="AB65" s="134"/>
      <c r="AC65" s="134"/>
      <c r="AD65" s="134"/>
      <c r="AE65" s="134"/>
      <c r="AF65" s="134"/>
      <c r="AG65" s="134"/>
      <c r="AH65" s="139"/>
      <c r="AI65" s="134"/>
      <c r="AJ65" s="134"/>
      <c r="AK65" s="134"/>
      <c r="AL65" s="134"/>
      <c r="AM65" s="134"/>
      <c r="AN65" s="134"/>
      <c r="AO65" s="134"/>
      <c r="AP65" s="134"/>
      <c r="AQ65" s="139"/>
      <c r="AR65" s="134"/>
      <c r="AS65" s="134"/>
      <c r="AT65" s="134"/>
      <c r="AU65" s="134"/>
      <c r="AV65" s="134"/>
      <c r="AW65" s="134"/>
      <c r="AX65" s="139"/>
      <c r="AY65" s="134"/>
      <c r="AZ65" s="134"/>
      <c r="BA65" s="134"/>
      <c r="BB65" s="134"/>
      <c r="BC65" s="134"/>
      <c r="BD65" s="134"/>
      <c r="BE65" s="139"/>
      <c r="BF65" s="134"/>
      <c r="BG65" s="134"/>
      <c r="BH65" s="134"/>
      <c r="BI65" s="134"/>
      <c r="BJ65" s="134"/>
      <c r="BK65" s="134"/>
      <c r="BL65" s="139"/>
      <c r="BM65" s="134"/>
      <c r="BN65" s="134"/>
    </row>
    <row r="66" s="118" customFormat="1" ht="15" customHeight="1" spans="1:66">
      <c r="A66" s="136" t="s">
        <v>96</v>
      </c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9"/>
      <c r="AB66" s="134"/>
      <c r="AC66" s="134"/>
      <c r="AD66" s="134"/>
      <c r="AE66" s="134"/>
      <c r="AF66" s="134"/>
      <c r="AG66" s="134"/>
      <c r="AH66" s="139"/>
      <c r="AI66" s="134"/>
      <c r="AJ66" s="134"/>
      <c r="AK66" s="134"/>
      <c r="AL66" s="134"/>
      <c r="AM66" s="134"/>
      <c r="AN66" s="134"/>
      <c r="AO66" s="134"/>
      <c r="AP66" s="134"/>
      <c r="AQ66" s="139"/>
      <c r="AR66" s="134"/>
      <c r="AS66" s="134"/>
      <c r="AT66" s="134"/>
      <c r="AU66" s="134"/>
      <c r="AV66" s="134"/>
      <c r="AW66" s="134"/>
      <c r="AX66" s="139"/>
      <c r="AY66" s="134"/>
      <c r="AZ66" s="134"/>
      <c r="BA66" s="134"/>
      <c r="BB66" s="134"/>
      <c r="BC66" s="134"/>
      <c r="BD66" s="134"/>
      <c r="BE66" s="139"/>
      <c r="BF66" s="134"/>
      <c r="BG66" s="134"/>
      <c r="BH66" s="134"/>
      <c r="BI66" s="134"/>
      <c r="BJ66" s="134"/>
      <c r="BK66" s="134"/>
      <c r="BL66" s="139"/>
      <c r="BM66" s="134"/>
      <c r="BN66" s="134"/>
    </row>
    <row r="67" s="118" customFormat="1" ht="15" customHeight="1" spans="1:66">
      <c r="A67" s="136" t="s">
        <v>97</v>
      </c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9"/>
      <c r="AB67" s="134"/>
      <c r="AC67" s="134"/>
      <c r="AD67" s="134"/>
      <c r="AE67" s="134"/>
      <c r="AF67" s="134"/>
      <c r="AG67" s="134"/>
      <c r="AH67" s="139"/>
      <c r="AI67" s="134"/>
      <c r="AJ67" s="134"/>
      <c r="AK67" s="134"/>
      <c r="AL67" s="134"/>
      <c r="AM67" s="134"/>
      <c r="AN67" s="134"/>
      <c r="AO67" s="134"/>
      <c r="AP67" s="134"/>
      <c r="AQ67" s="139"/>
      <c r="AR67" s="134"/>
      <c r="AS67" s="134"/>
      <c r="AT67" s="134"/>
      <c r="AU67" s="134"/>
      <c r="AV67" s="134"/>
      <c r="AW67" s="134"/>
      <c r="AX67" s="139"/>
      <c r="AY67" s="134"/>
      <c r="AZ67" s="134"/>
      <c r="BA67" s="134"/>
      <c r="BB67" s="134"/>
      <c r="BC67" s="134"/>
      <c r="BD67" s="134"/>
      <c r="BE67" s="139"/>
      <c r="BF67" s="134"/>
      <c r="BG67" s="134"/>
      <c r="BH67" s="134"/>
      <c r="BI67" s="134"/>
      <c r="BJ67" s="134"/>
      <c r="BK67" s="134"/>
      <c r="BL67" s="139"/>
      <c r="BM67" s="134"/>
      <c r="BN67" s="134"/>
    </row>
    <row r="68" s="118" customFormat="1" ht="15" customHeight="1" spans="1:66">
      <c r="A68" s="136" t="s">
        <v>98</v>
      </c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9"/>
      <c r="AB68" s="134"/>
      <c r="AC68" s="134"/>
      <c r="AD68" s="134"/>
      <c r="AE68" s="134"/>
      <c r="AF68" s="134"/>
      <c r="AG68" s="134"/>
      <c r="AH68" s="139"/>
      <c r="AI68" s="134"/>
      <c r="AJ68" s="134"/>
      <c r="AK68" s="134"/>
      <c r="AL68" s="134"/>
      <c r="AM68" s="134"/>
      <c r="AN68" s="134"/>
      <c r="AO68" s="134"/>
      <c r="AP68" s="134"/>
      <c r="AQ68" s="139"/>
      <c r="AR68" s="134"/>
      <c r="AS68" s="134"/>
      <c r="AT68" s="134"/>
      <c r="AU68" s="134"/>
      <c r="AV68" s="134"/>
      <c r="AW68" s="134"/>
      <c r="AX68" s="139"/>
      <c r="AY68" s="134"/>
      <c r="AZ68" s="134"/>
      <c r="BA68" s="134"/>
      <c r="BB68" s="134"/>
      <c r="BC68" s="134"/>
      <c r="BD68" s="134"/>
      <c r="BE68" s="139"/>
      <c r="BF68" s="134"/>
      <c r="BG68" s="134"/>
      <c r="BH68" s="134"/>
      <c r="BI68" s="134"/>
      <c r="BJ68" s="134"/>
      <c r="BK68" s="134"/>
      <c r="BL68" s="139"/>
      <c r="BM68" s="134"/>
      <c r="BN68" s="134"/>
    </row>
    <row r="69" s="118" customFormat="1" ht="15" customHeight="1" spans="1:66">
      <c r="A69" s="136" t="s">
        <v>99</v>
      </c>
      <c r="B69" s="134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9"/>
      <c r="AB69" s="134"/>
      <c r="AC69" s="134"/>
      <c r="AD69" s="134"/>
      <c r="AE69" s="134"/>
      <c r="AF69" s="134"/>
      <c r="AG69" s="134"/>
      <c r="AH69" s="139"/>
      <c r="AI69" s="134"/>
      <c r="AJ69" s="134"/>
      <c r="AK69" s="134"/>
      <c r="AL69" s="134"/>
      <c r="AM69" s="134"/>
      <c r="AN69" s="134"/>
      <c r="AO69" s="134"/>
      <c r="AP69" s="134"/>
      <c r="AQ69" s="139"/>
      <c r="AR69" s="134"/>
      <c r="AS69" s="134"/>
      <c r="AT69" s="134"/>
      <c r="AU69" s="134"/>
      <c r="AV69" s="134"/>
      <c r="AW69" s="134"/>
      <c r="AX69" s="139"/>
      <c r="AY69" s="134"/>
      <c r="AZ69" s="134"/>
      <c r="BA69" s="134"/>
      <c r="BB69" s="134"/>
      <c r="BC69" s="134"/>
      <c r="BD69" s="134"/>
      <c r="BE69" s="139"/>
      <c r="BF69" s="134"/>
      <c r="BG69" s="134"/>
      <c r="BH69" s="134"/>
      <c r="BI69" s="134"/>
      <c r="BJ69" s="134"/>
      <c r="BK69" s="134"/>
      <c r="BL69" s="139"/>
      <c r="BM69" s="134"/>
      <c r="BN69" s="134"/>
    </row>
    <row r="70" s="118" customFormat="1" ht="15" customHeight="1" spans="1:66">
      <c r="A70" s="136" t="s">
        <v>100</v>
      </c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9"/>
      <c r="AB70" s="134"/>
      <c r="AC70" s="134"/>
      <c r="AD70" s="134"/>
      <c r="AE70" s="134"/>
      <c r="AF70" s="134"/>
      <c r="AG70" s="134"/>
      <c r="AH70" s="139"/>
      <c r="AI70" s="134"/>
      <c r="AJ70" s="134"/>
      <c r="AK70" s="134"/>
      <c r="AL70" s="134"/>
      <c r="AM70" s="134"/>
      <c r="AN70" s="134"/>
      <c r="AO70" s="134"/>
      <c r="AP70" s="134"/>
      <c r="AQ70" s="139"/>
      <c r="AR70" s="134"/>
      <c r="AS70" s="134"/>
      <c r="AT70" s="134"/>
      <c r="AU70" s="134"/>
      <c r="AV70" s="134"/>
      <c r="AW70" s="134"/>
      <c r="AX70" s="139"/>
      <c r="AY70" s="134"/>
      <c r="AZ70" s="134"/>
      <c r="BA70" s="134"/>
      <c r="BB70" s="134"/>
      <c r="BC70" s="134"/>
      <c r="BD70" s="134"/>
      <c r="BE70" s="139"/>
      <c r="BF70" s="134"/>
      <c r="BG70" s="134"/>
      <c r="BH70" s="134"/>
      <c r="BI70" s="134"/>
      <c r="BJ70" s="134"/>
      <c r="BK70" s="134"/>
      <c r="BL70" s="139"/>
      <c r="BM70" s="134"/>
      <c r="BN70" s="134"/>
    </row>
    <row r="71" s="118" customFormat="1" ht="15" customHeight="1" spans="1:66">
      <c r="A71" s="136" t="s">
        <v>101</v>
      </c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9"/>
      <c r="AB71" s="134"/>
      <c r="AC71" s="134"/>
      <c r="AD71" s="134"/>
      <c r="AE71" s="134"/>
      <c r="AF71" s="134"/>
      <c r="AG71" s="134"/>
      <c r="AH71" s="139"/>
      <c r="AI71" s="134"/>
      <c r="AJ71" s="134"/>
      <c r="AK71" s="134"/>
      <c r="AL71" s="134"/>
      <c r="AM71" s="134"/>
      <c r="AN71" s="134"/>
      <c r="AO71" s="134"/>
      <c r="AP71" s="134"/>
      <c r="AQ71" s="139"/>
      <c r="AR71" s="134"/>
      <c r="AS71" s="134"/>
      <c r="AT71" s="134"/>
      <c r="AU71" s="134"/>
      <c r="AV71" s="134"/>
      <c r="AW71" s="134"/>
      <c r="AX71" s="139"/>
      <c r="AY71" s="134"/>
      <c r="AZ71" s="134"/>
      <c r="BA71" s="134"/>
      <c r="BB71" s="134"/>
      <c r="BC71" s="134"/>
      <c r="BD71" s="134"/>
      <c r="BE71" s="139"/>
      <c r="BF71" s="134"/>
      <c r="BG71" s="134"/>
      <c r="BH71" s="134"/>
      <c r="BI71" s="134"/>
      <c r="BJ71" s="134"/>
      <c r="BK71" s="134"/>
      <c r="BL71" s="139"/>
      <c r="BM71" s="134"/>
      <c r="BN71" s="134"/>
    </row>
    <row r="72" s="118" customFormat="1" ht="15" customHeight="1" spans="1:66">
      <c r="A72" s="136" t="s">
        <v>102</v>
      </c>
      <c r="B72" s="134"/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9"/>
      <c r="AB72" s="134"/>
      <c r="AC72" s="134"/>
      <c r="AD72" s="134"/>
      <c r="AE72" s="134"/>
      <c r="AF72" s="134"/>
      <c r="AG72" s="134"/>
      <c r="AH72" s="139"/>
      <c r="AI72" s="134"/>
      <c r="AJ72" s="134"/>
      <c r="AK72" s="134"/>
      <c r="AL72" s="134"/>
      <c r="AM72" s="134"/>
      <c r="AN72" s="134"/>
      <c r="AO72" s="134"/>
      <c r="AP72" s="134"/>
      <c r="AQ72" s="139"/>
      <c r="AR72" s="134"/>
      <c r="AS72" s="134"/>
      <c r="AT72" s="134"/>
      <c r="AU72" s="134"/>
      <c r="AV72" s="134"/>
      <c r="AW72" s="134"/>
      <c r="AX72" s="139"/>
      <c r="AY72" s="134"/>
      <c r="AZ72" s="134"/>
      <c r="BA72" s="134"/>
      <c r="BB72" s="134"/>
      <c r="BC72" s="134"/>
      <c r="BD72" s="134"/>
      <c r="BE72" s="139"/>
      <c r="BF72" s="134"/>
      <c r="BG72" s="134"/>
      <c r="BH72" s="134"/>
      <c r="BI72" s="134"/>
      <c r="BJ72" s="134"/>
      <c r="BK72" s="134"/>
      <c r="BL72" s="139"/>
      <c r="BM72" s="134"/>
      <c r="BN72" s="134"/>
    </row>
    <row r="73" s="118" customFormat="1" ht="15" customHeight="1" spans="1:66">
      <c r="A73" s="136" t="s">
        <v>103</v>
      </c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9"/>
      <c r="AB73" s="134"/>
      <c r="AC73" s="134"/>
      <c r="AD73" s="134"/>
      <c r="AE73" s="134"/>
      <c r="AF73" s="134"/>
      <c r="AG73" s="134"/>
      <c r="AH73" s="139"/>
      <c r="AI73" s="134"/>
      <c r="AJ73" s="134"/>
      <c r="AK73" s="134"/>
      <c r="AL73" s="134"/>
      <c r="AM73" s="134"/>
      <c r="AN73" s="134"/>
      <c r="AO73" s="134"/>
      <c r="AP73" s="134"/>
      <c r="AQ73" s="139"/>
      <c r="AR73" s="134"/>
      <c r="AS73" s="134"/>
      <c r="AT73" s="134"/>
      <c r="AU73" s="134"/>
      <c r="AV73" s="134"/>
      <c r="AW73" s="134"/>
      <c r="AX73" s="139"/>
      <c r="AY73" s="134"/>
      <c r="AZ73" s="134"/>
      <c r="BA73" s="134"/>
      <c r="BB73" s="134"/>
      <c r="BC73" s="134"/>
      <c r="BD73" s="134"/>
      <c r="BE73" s="139"/>
      <c r="BF73" s="134"/>
      <c r="BG73" s="134"/>
      <c r="BH73" s="134"/>
      <c r="BI73" s="134"/>
      <c r="BJ73" s="134"/>
      <c r="BK73" s="134"/>
      <c r="BL73" s="139"/>
      <c r="BM73" s="134"/>
      <c r="BN73" s="134"/>
    </row>
    <row r="74" s="118" customFormat="1" ht="15" customHeight="1" spans="1:66">
      <c r="A74" s="136" t="s">
        <v>104</v>
      </c>
      <c r="B74" s="134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9"/>
      <c r="AB74" s="134"/>
      <c r="AC74" s="134"/>
      <c r="AD74" s="134"/>
      <c r="AE74" s="134"/>
      <c r="AF74" s="134"/>
      <c r="AG74" s="134"/>
      <c r="AH74" s="139"/>
      <c r="AI74" s="134"/>
      <c r="AJ74" s="134"/>
      <c r="AK74" s="134"/>
      <c r="AL74" s="134"/>
      <c r="AM74" s="134"/>
      <c r="AN74" s="134"/>
      <c r="AO74" s="134"/>
      <c r="AP74" s="134"/>
      <c r="AQ74" s="139"/>
      <c r="AR74" s="134"/>
      <c r="AS74" s="134"/>
      <c r="AT74" s="134"/>
      <c r="AU74" s="134"/>
      <c r="AV74" s="134"/>
      <c r="AW74" s="134"/>
      <c r="AX74" s="139"/>
      <c r="AY74" s="134"/>
      <c r="AZ74" s="134"/>
      <c r="BA74" s="134"/>
      <c r="BB74" s="134"/>
      <c r="BC74" s="134"/>
      <c r="BD74" s="134"/>
      <c r="BE74" s="139"/>
      <c r="BF74" s="134"/>
      <c r="BG74" s="134"/>
      <c r="BH74" s="134"/>
      <c r="BI74" s="134"/>
      <c r="BJ74" s="134"/>
      <c r="BK74" s="134"/>
      <c r="BL74" s="139"/>
      <c r="BM74" s="134"/>
      <c r="BN74" s="134"/>
    </row>
    <row r="75" s="118" customFormat="1" ht="15" customHeight="1" spans="1:66">
      <c r="A75" s="136" t="s">
        <v>105</v>
      </c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9"/>
      <c r="AB75" s="134"/>
      <c r="AC75" s="134"/>
      <c r="AD75" s="134"/>
      <c r="AE75" s="134"/>
      <c r="AF75" s="134"/>
      <c r="AG75" s="134"/>
      <c r="AH75" s="139"/>
      <c r="AI75" s="134"/>
      <c r="AJ75" s="134"/>
      <c r="AK75" s="134"/>
      <c r="AL75" s="134"/>
      <c r="AM75" s="134"/>
      <c r="AN75" s="134"/>
      <c r="AO75" s="134"/>
      <c r="AP75" s="134"/>
      <c r="AQ75" s="139"/>
      <c r="AR75" s="134"/>
      <c r="AS75" s="134"/>
      <c r="AT75" s="134"/>
      <c r="AU75" s="134"/>
      <c r="AV75" s="134"/>
      <c r="AW75" s="134"/>
      <c r="AX75" s="139"/>
      <c r="AY75" s="134"/>
      <c r="AZ75" s="134"/>
      <c r="BA75" s="134"/>
      <c r="BB75" s="134"/>
      <c r="BC75" s="134"/>
      <c r="BD75" s="134"/>
      <c r="BE75" s="139"/>
      <c r="BF75" s="134"/>
      <c r="BG75" s="134"/>
      <c r="BH75" s="134"/>
      <c r="BI75" s="134"/>
      <c r="BJ75" s="134"/>
      <c r="BK75" s="134"/>
      <c r="BL75" s="139"/>
      <c r="BM75" s="134"/>
      <c r="BN75" s="134"/>
    </row>
    <row r="76" s="118" customFormat="1" ht="15" customHeight="1" spans="1:66">
      <c r="A76" s="136" t="s">
        <v>106</v>
      </c>
      <c r="B76" s="134"/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9"/>
      <c r="AB76" s="134"/>
      <c r="AC76" s="134"/>
      <c r="AD76" s="134"/>
      <c r="AE76" s="134"/>
      <c r="AF76" s="134"/>
      <c r="AG76" s="134"/>
      <c r="AH76" s="139"/>
      <c r="AI76" s="134"/>
      <c r="AJ76" s="134"/>
      <c r="AK76" s="134"/>
      <c r="AL76" s="134"/>
      <c r="AM76" s="134"/>
      <c r="AN76" s="134"/>
      <c r="AO76" s="134"/>
      <c r="AP76" s="134"/>
      <c r="AQ76" s="139"/>
      <c r="AR76" s="134"/>
      <c r="AS76" s="134"/>
      <c r="AT76" s="134"/>
      <c r="AU76" s="134"/>
      <c r="AV76" s="134"/>
      <c r="AW76" s="134"/>
      <c r="AX76" s="139"/>
      <c r="AY76" s="134"/>
      <c r="AZ76" s="134"/>
      <c r="BA76" s="134"/>
      <c r="BB76" s="134"/>
      <c r="BC76" s="134"/>
      <c r="BD76" s="134"/>
      <c r="BE76" s="139"/>
      <c r="BF76" s="134"/>
      <c r="BG76" s="134"/>
      <c r="BH76" s="134"/>
      <c r="BI76" s="134"/>
      <c r="BJ76" s="134"/>
      <c r="BK76" s="134"/>
      <c r="BL76" s="139"/>
      <c r="BM76" s="134"/>
      <c r="BN76" s="134"/>
    </row>
    <row r="77" s="118" customFormat="1" ht="15" customHeight="1" spans="1:66">
      <c r="A77" s="136" t="s">
        <v>107</v>
      </c>
      <c r="B77" s="134"/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9"/>
      <c r="AB77" s="134"/>
      <c r="AC77" s="134"/>
      <c r="AD77" s="134"/>
      <c r="AE77" s="134"/>
      <c r="AF77" s="134"/>
      <c r="AG77" s="134"/>
      <c r="AH77" s="139"/>
      <c r="AI77" s="134"/>
      <c r="AJ77" s="134"/>
      <c r="AK77" s="134"/>
      <c r="AL77" s="134"/>
      <c r="AM77" s="134"/>
      <c r="AN77" s="134"/>
      <c r="AO77" s="134"/>
      <c r="AP77" s="134"/>
      <c r="AQ77" s="139"/>
      <c r="AR77" s="134"/>
      <c r="AS77" s="134"/>
      <c r="AT77" s="134"/>
      <c r="AU77" s="134"/>
      <c r="AV77" s="134"/>
      <c r="AW77" s="134"/>
      <c r="AX77" s="139"/>
      <c r="AY77" s="134"/>
      <c r="AZ77" s="134"/>
      <c r="BA77" s="134"/>
      <c r="BB77" s="134"/>
      <c r="BC77" s="134"/>
      <c r="BD77" s="134"/>
      <c r="BE77" s="139"/>
      <c r="BF77" s="134"/>
      <c r="BG77" s="134"/>
      <c r="BH77" s="134"/>
      <c r="BI77" s="134"/>
      <c r="BJ77" s="134"/>
      <c r="BK77" s="134"/>
      <c r="BL77" s="139"/>
      <c r="BM77" s="134"/>
      <c r="BN77" s="134"/>
    </row>
    <row r="78" s="118" customFormat="1" ht="15" customHeight="1" spans="1:66">
      <c r="A78" s="136" t="s">
        <v>108</v>
      </c>
      <c r="B78" s="134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9"/>
      <c r="AB78" s="134"/>
      <c r="AC78" s="134"/>
      <c r="AD78" s="134"/>
      <c r="AE78" s="134"/>
      <c r="AF78" s="134"/>
      <c r="AG78" s="134"/>
      <c r="AH78" s="139"/>
      <c r="AI78" s="134"/>
      <c r="AJ78" s="134"/>
      <c r="AK78" s="134"/>
      <c r="AL78" s="134"/>
      <c r="AM78" s="134"/>
      <c r="AN78" s="134"/>
      <c r="AO78" s="134"/>
      <c r="AP78" s="134"/>
      <c r="AQ78" s="139"/>
      <c r="AR78" s="134"/>
      <c r="AS78" s="134"/>
      <c r="AT78" s="134"/>
      <c r="AU78" s="134"/>
      <c r="AV78" s="134"/>
      <c r="AW78" s="134"/>
      <c r="AX78" s="139"/>
      <c r="AY78" s="134"/>
      <c r="AZ78" s="134"/>
      <c r="BA78" s="134"/>
      <c r="BB78" s="134"/>
      <c r="BC78" s="134"/>
      <c r="BD78" s="134"/>
      <c r="BE78" s="139"/>
      <c r="BF78" s="134"/>
      <c r="BG78" s="134"/>
      <c r="BH78" s="134"/>
      <c r="BI78" s="134"/>
      <c r="BJ78" s="134"/>
      <c r="BK78" s="134"/>
      <c r="BL78" s="139"/>
      <c r="BM78" s="134"/>
      <c r="BN78" s="134"/>
    </row>
    <row r="79" s="118" customFormat="1" ht="15" customHeight="1" spans="1:66">
      <c r="A79" s="136" t="s">
        <v>109</v>
      </c>
      <c r="B79" s="134"/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9"/>
      <c r="AB79" s="134"/>
      <c r="AC79" s="134"/>
      <c r="AD79" s="134"/>
      <c r="AE79" s="134"/>
      <c r="AF79" s="134"/>
      <c r="AG79" s="134"/>
      <c r="AH79" s="139"/>
      <c r="AI79" s="134"/>
      <c r="AJ79" s="134"/>
      <c r="AK79" s="134"/>
      <c r="AL79" s="134"/>
      <c r="AM79" s="134"/>
      <c r="AN79" s="134"/>
      <c r="AO79" s="134"/>
      <c r="AP79" s="134"/>
      <c r="AQ79" s="139"/>
      <c r="AR79" s="134"/>
      <c r="AS79" s="134"/>
      <c r="AT79" s="134"/>
      <c r="AU79" s="134"/>
      <c r="AV79" s="134"/>
      <c r="AW79" s="134"/>
      <c r="AX79" s="139"/>
      <c r="AY79" s="134"/>
      <c r="AZ79" s="134"/>
      <c r="BA79" s="134"/>
      <c r="BB79" s="134"/>
      <c r="BC79" s="134"/>
      <c r="BD79" s="134"/>
      <c r="BE79" s="139"/>
      <c r="BF79" s="134"/>
      <c r="BG79" s="134"/>
      <c r="BH79" s="134"/>
      <c r="BI79" s="134"/>
      <c r="BJ79" s="134"/>
      <c r="BK79" s="134"/>
      <c r="BL79" s="139"/>
      <c r="BM79" s="134"/>
      <c r="BN79" s="134"/>
    </row>
    <row r="80" s="118" customFormat="1" ht="15" customHeight="1" spans="1:66">
      <c r="A80" s="136" t="s">
        <v>110</v>
      </c>
      <c r="B80" s="134"/>
      <c r="C80" s="134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9"/>
      <c r="AB80" s="134"/>
      <c r="AC80" s="134"/>
      <c r="AD80" s="134"/>
      <c r="AE80" s="134"/>
      <c r="AF80" s="134"/>
      <c r="AG80" s="134"/>
      <c r="AH80" s="139"/>
      <c r="AI80" s="134"/>
      <c r="AJ80" s="134"/>
      <c r="AK80" s="134"/>
      <c r="AL80" s="134"/>
      <c r="AM80" s="134"/>
      <c r="AN80" s="134"/>
      <c r="AO80" s="134"/>
      <c r="AP80" s="134"/>
      <c r="AQ80" s="139"/>
      <c r="AR80" s="134"/>
      <c r="AS80" s="134"/>
      <c r="AT80" s="134"/>
      <c r="AU80" s="134"/>
      <c r="AV80" s="134"/>
      <c r="AW80" s="134"/>
      <c r="AX80" s="139"/>
      <c r="AY80" s="134"/>
      <c r="AZ80" s="134"/>
      <c r="BA80" s="134"/>
      <c r="BB80" s="134"/>
      <c r="BC80" s="134"/>
      <c r="BD80" s="134"/>
      <c r="BE80" s="139"/>
      <c r="BF80" s="134"/>
      <c r="BG80" s="134"/>
      <c r="BH80" s="134"/>
      <c r="BI80" s="134"/>
      <c r="BJ80" s="134"/>
      <c r="BK80" s="134"/>
      <c r="BL80" s="139"/>
      <c r="BM80" s="134"/>
      <c r="BN80" s="134"/>
    </row>
    <row r="81" s="118" customFormat="1" ht="15" customHeight="1" spans="1:66">
      <c r="A81" s="136" t="s">
        <v>111</v>
      </c>
      <c r="B81" s="134"/>
      <c r="C81" s="134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9"/>
      <c r="AB81" s="134"/>
      <c r="AC81" s="134"/>
      <c r="AD81" s="134"/>
      <c r="AE81" s="134"/>
      <c r="AF81" s="134"/>
      <c r="AG81" s="134"/>
      <c r="AH81" s="139"/>
      <c r="AI81" s="134"/>
      <c r="AJ81" s="134"/>
      <c r="AK81" s="134"/>
      <c r="AL81" s="134"/>
      <c r="AM81" s="134"/>
      <c r="AN81" s="134"/>
      <c r="AO81" s="134"/>
      <c r="AP81" s="134"/>
      <c r="AQ81" s="139"/>
      <c r="AR81" s="134"/>
      <c r="AS81" s="134"/>
      <c r="AT81" s="134"/>
      <c r="AU81" s="134"/>
      <c r="AV81" s="134"/>
      <c r="AW81" s="134"/>
      <c r="AX81" s="139"/>
      <c r="AY81" s="134"/>
      <c r="AZ81" s="134"/>
      <c r="BA81" s="134"/>
      <c r="BB81" s="134"/>
      <c r="BC81" s="134"/>
      <c r="BD81" s="134"/>
      <c r="BE81" s="139"/>
      <c r="BF81" s="134"/>
      <c r="BG81" s="134"/>
      <c r="BH81" s="134"/>
      <c r="BI81" s="134"/>
      <c r="BJ81" s="134"/>
      <c r="BK81" s="134"/>
      <c r="BL81" s="139"/>
      <c r="BM81" s="134"/>
      <c r="BN81" s="134"/>
    </row>
    <row r="82" s="118" customFormat="1" ht="15" customHeight="1" spans="1:66">
      <c r="A82" s="136" t="s">
        <v>112</v>
      </c>
      <c r="B82" s="134"/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9"/>
      <c r="AB82" s="134"/>
      <c r="AC82" s="134"/>
      <c r="AD82" s="134"/>
      <c r="AE82" s="134"/>
      <c r="AF82" s="134"/>
      <c r="AG82" s="134"/>
      <c r="AH82" s="139"/>
      <c r="AI82" s="134"/>
      <c r="AJ82" s="134"/>
      <c r="AK82" s="134"/>
      <c r="AL82" s="134"/>
      <c r="AM82" s="134"/>
      <c r="AN82" s="134"/>
      <c r="AO82" s="134"/>
      <c r="AP82" s="134"/>
      <c r="AQ82" s="139"/>
      <c r="AR82" s="134"/>
      <c r="AS82" s="134"/>
      <c r="AT82" s="134"/>
      <c r="AU82" s="134"/>
      <c r="AV82" s="134"/>
      <c r="AW82" s="134"/>
      <c r="AX82" s="139"/>
      <c r="AY82" s="134"/>
      <c r="AZ82" s="134"/>
      <c r="BA82" s="134"/>
      <c r="BB82" s="134"/>
      <c r="BC82" s="134"/>
      <c r="BD82" s="134"/>
      <c r="BE82" s="139"/>
      <c r="BF82" s="134"/>
      <c r="BG82" s="134"/>
      <c r="BH82" s="134"/>
      <c r="BI82" s="134"/>
      <c r="BJ82" s="134"/>
      <c r="BK82" s="134"/>
      <c r="BL82" s="139"/>
      <c r="BM82" s="134"/>
      <c r="BN82" s="134"/>
    </row>
    <row r="83" s="118" customFormat="1" ht="15" customHeight="1" spans="1:66">
      <c r="A83" s="136" t="s">
        <v>113</v>
      </c>
      <c r="B83" s="134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9"/>
      <c r="AB83" s="134"/>
      <c r="AC83" s="134"/>
      <c r="AD83" s="134"/>
      <c r="AE83" s="134"/>
      <c r="AF83" s="134"/>
      <c r="AG83" s="134"/>
      <c r="AH83" s="139"/>
      <c r="AI83" s="134"/>
      <c r="AJ83" s="134"/>
      <c r="AK83" s="134"/>
      <c r="AL83" s="134"/>
      <c r="AM83" s="134"/>
      <c r="AN83" s="134"/>
      <c r="AO83" s="134"/>
      <c r="AP83" s="134"/>
      <c r="AQ83" s="139"/>
      <c r="AR83" s="134"/>
      <c r="AS83" s="134"/>
      <c r="AT83" s="134"/>
      <c r="AU83" s="134"/>
      <c r="AV83" s="134"/>
      <c r="AW83" s="134"/>
      <c r="AX83" s="139"/>
      <c r="AY83" s="134"/>
      <c r="AZ83" s="134"/>
      <c r="BA83" s="134"/>
      <c r="BB83" s="134"/>
      <c r="BC83" s="134"/>
      <c r="BD83" s="134"/>
      <c r="BE83" s="139"/>
      <c r="BF83" s="134"/>
      <c r="BG83" s="134"/>
      <c r="BH83" s="134"/>
      <c r="BI83" s="134"/>
      <c r="BJ83" s="134"/>
      <c r="BK83" s="134"/>
      <c r="BL83" s="139"/>
      <c r="BM83" s="134"/>
      <c r="BN83" s="134"/>
    </row>
    <row r="84" s="118" customFormat="1" ht="15" customHeight="1" spans="1:66">
      <c r="A84" s="136" t="s">
        <v>114</v>
      </c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9"/>
      <c r="AB84" s="134"/>
      <c r="AC84" s="134"/>
      <c r="AD84" s="134"/>
      <c r="AE84" s="134"/>
      <c r="AF84" s="134"/>
      <c r="AG84" s="134"/>
      <c r="AH84" s="139"/>
      <c r="AI84" s="134"/>
      <c r="AJ84" s="134"/>
      <c r="AK84" s="134"/>
      <c r="AL84" s="134"/>
      <c r="AM84" s="134"/>
      <c r="AN84" s="134"/>
      <c r="AO84" s="134"/>
      <c r="AP84" s="134"/>
      <c r="AQ84" s="139"/>
      <c r="AR84" s="134"/>
      <c r="AS84" s="134"/>
      <c r="AT84" s="134"/>
      <c r="AU84" s="134"/>
      <c r="AV84" s="134"/>
      <c r="AW84" s="134"/>
      <c r="AX84" s="139"/>
      <c r="AY84" s="134"/>
      <c r="AZ84" s="134"/>
      <c r="BA84" s="134"/>
      <c r="BB84" s="134"/>
      <c r="BC84" s="134"/>
      <c r="BD84" s="134"/>
      <c r="BE84" s="139"/>
      <c r="BF84" s="134"/>
      <c r="BG84" s="134"/>
      <c r="BH84" s="134"/>
      <c r="BI84" s="134"/>
      <c r="BJ84" s="134"/>
      <c r="BK84" s="134"/>
      <c r="BL84" s="139"/>
      <c r="BM84" s="134"/>
      <c r="BN84" s="134"/>
    </row>
    <row r="85" s="118" customFormat="1" ht="15" customHeight="1" spans="1:66">
      <c r="A85" s="136" t="s">
        <v>115</v>
      </c>
      <c r="B85" s="134"/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9"/>
      <c r="AB85" s="134"/>
      <c r="AC85" s="134"/>
      <c r="AD85" s="134"/>
      <c r="AE85" s="134"/>
      <c r="AF85" s="134"/>
      <c r="AG85" s="134"/>
      <c r="AH85" s="139"/>
      <c r="AI85" s="134"/>
      <c r="AJ85" s="134"/>
      <c r="AK85" s="134"/>
      <c r="AL85" s="134"/>
      <c r="AM85" s="134"/>
      <c r="AN85" s="134"/>
      <c r="AO85" s="134"/>
      <c r="AP85" s="134"/>
      <c r="AQ85" s="139"/>
      <c r="AR85" s="134"/>
      <c r="AS85" s="134"/>
      <c r="AT85" s="134"/>
      <c r="AU85" s="134"/>
      <c r="AV85" s="134"/>
      <c r="AW85" s="134"/>
      <c r="AX85" s="139"/>
      <c r="AY85" s="134"/>
      <c r="AZ85" s="134"/>
      <c r="BA85" s="134"/>
      <c r="BB85" s="134"/>
      <c r="BC85" s="134"/>
      <c r="BD85" s="134"/>
      <c r="BE85" s="139"/>
      <c r="BF85" s="134"/>
      <c r="BG85" s="134"/>
      <c r="BH85" s="134"/>
      <c r="BI85" s="134"/>
      <c r="BJ85" s="134"/>
      <c r="BK85" s="134"/>
      <c r="BL85" s="139"/>
      <c r="BM85" s="134"/>
      <c r="BN85" s="134"/>
    </row>
    <row r="86" s="118" customFormat="1" ht="15" customHeight="1" spans="1:66">
      <c r="A86" s="136" t="s">
        <v>116</v>
      </c>
      <c r="B86" s="134"/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9"/>
      <c r="AB86" s="134"/>
      <c r="AC86" s="134"/>
      <c r="AD86" s="134"/>
      <c r="AE86" s="134"/>
      <c r="AF86" s="134"/>
      <c r="AG86" s="134"/>
      <c r="AH86" s="139"/>
      <c r="AI86" s="134"/>
      <c r="AJ86" s="134"/>
      <c r="AK86" s="134"/>
      <c r="AL86" s="134"/>
      <c r="AM86" s="134"/>
      <c r="AN86" s="134"/>
      <c r="AO86" s="134"/>
      <c r="AP86" s="134"/>
      <c r="AQ86" s="139"/>
      <c r="AR86" s="134"/>
      <c r="AS86" s="134"/>
      <c r="AT86" s="134"/>
      <c r="AU86" s="134"/>
      <c r="AV86" s="134"/>
      <c r="AW86" s="134"/>
      <c r="AX86" s="139"/>
      <c r="AY86" s="134"/>
      <c r="AZ86" s="134"/>
      <c r="BA86" s="134"/>
      <c r="BB86" s="134"/>
      <c r="BC86" s="134"/>
      <c r="BD86" s="134"/>
      <c r="BE86" s="139"/>
      <c r="BF86" s="134"/>
      <c r="BG86" s="134"/>
      <c r="BH86" s="134"/>
      <c r="BI86" s="134"/>
      <c r="BJ86" s="134"/>
      <c r="BK86" s="134"/>
      <c r="BL86" s="139"/>
      <c r="BM86" s="134"/>
      <c r="BN86" s="134"/>
    </row>
    <row r="87" s="118" customFormat="1" ht="15" customHeight="1" spans="1:66">
      <c r="A87" s="136" t="s">
        <v>117</v>
      </c>
      <c r="B87" s="134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9"/>
      <c r="AB87" s="134"/>
      <c r="AC87" s="134"/>
      <c r="AD87" s="134"/>
      <c r="AE87" s="134"/>
      <c r="AF87" s="134"/>
      <c r="AG87" s="134"/>
      <c r="AH87" s="139"/>
      <c r="AI87" s="134"/>
      <c r="AJ87" s="134"/>
      <c r="AK87" s="134"/>
      <c r="AL87" s="134"/>
      <c r="AM87" s="134"/>
      <c r="AN87" s="134"/>
      <c r="AO87" s="134"/>
      <c r="AP87" s="134"/>
      <c r="AQ87" s="139"/>
      <c r="AR87" s="134"/>
      <c r="AS87" s="134"/>
      <c r="AT87" s="134"/>
      <c r="AU87" s="134"/>
      <c r="AV87" s="134"/>
      <c r="AW87" s="134"/>
      <c r="AX87" s="139"/>
      <c r="AY87" s="134"/>
      <c r="AZ87" s="134"/>
      <c r="BA87" s="134"/>
      <c r="BB87" s="134"/>
      <c r="BC87" s="134"/>
      <c r="BD87" s="134"/>
      <c r="BE87" s="139"/>
      <c r="BF87" s="134"/>
      <c r="BG87" s="134"/>
      <c r="BH87" s="134"/>
      <c r="BI87" s="134"/>
      <c r="BJ87" s="134"/>
      <c r="BK87" s="134"/>
      <c r="BL87" s="139"/>
      <c r="BM87" s="134"/>
      <c r="BN87" s="134"/>
    </row>
    <row r="88" s="118" customFormat="1" ht="15" customHeight="1" spans="1:66">
      <c r="A88" s="136" t="s">
        <v>118</v>
      </c>
      <c r="B88" s="134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9"/>
      <c r="AB88" s="134"/>
      <c r="AC88" s="134"/>
      <c r="AD88" s="134"/>
      <c r="AE88" s="134"/>
      <c r="AF88" s="134"/>
      <c r="AG88" s="134"/>
      <c r="AH88" s="139"/>
      <c r="AI88" s="134"/>
      <c r="AJ88" s="134"/>
      <c r="AK88" s="134"/>
      <c r="AL88" s="134"/>
      <c r="AM88" s="134"/>
      <c r="AN88" s="134"/>
      <c r="AO88" s="134"/>
      <c r="AP88" s="134"/>
      <c r="AQ88" s="139"/>
      <c r="AR88" s="134"/>
      <c r="AS88" s="134"/>
      <c r="AT88" s="134"/>
      <c r="AU88" s="134"/>
      <c r="AV88" s="134"/>
      <c r="AW88" s="134"/>
      <c r="AX88" s="139"/>
      <c r="AY88" s="134"/>
      <c r="AZ88" s="134"/>
      <c r="BA88" s="134"/>
      <c r="BB88" s="134"/>
      <c r="BC88" s="134"/>
      <c r="BD88" s="134"/>
      <c r="BE88" s="139"/>
      <c r="BF88" s="134"/>
      <c r="BG88" s="134"/>
      <c r="BH88" s="134"/>
      <c r="BI88" s="134"/>
      <c r="BJ88" s="134"/>
      <c r="BK88" s="134"/>
      <c r="BL88" s="139"/>
      <c r="BM88" s="134"/>
      <c r="BN88" s="134"/>
    </row>
    <row r="89" s="118" customFormat="1" ht="15" customHeight="1" spans="1:66">
      <c r="A89" s="136" t="s">
        <v>119</v>
      </c>
      <c r="B89" s="134"/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9"/>
      <c r="AB89" s="134"/>
      <c r="AC89" s="134"/>
      <c r="AD89" s="134"/>
      <c r="AE89" s="134"/>
      <c r="AF89" s="134"/>
      <c r="AG89" s="134"/>
      <c r="AH89" s="139"/>
      <c r="AI89" s="134"/>
      <c r="AJ89" s="134"/>
      <c r="AK89" s="134"/>
      <c r="AL89" s="134"/>
      <c r="AM89" s="134"/>
      <c r="AN89" s="134"/>
      <c r="AO89" s="134"/>
      <c r="AP89" s="134"/>
      <c r="AQ89" s="139"/>
      <c r="AR89" s="134"/>
      <c r="AS89" s="134"/>
      <c r="AT89" s="134"/>
      <c r="AU89" s="134"/>
      <c r="AV89" s="134"/>
      <c r="AW89" s="134"/>
      <c r="AX89" s="139"/>
      <c r="AY89" s="134"/>
      <c r="AZ89" s="134"/>
      <c r="BA89" s="134"/>
      <c r="BB89" s="134"/>
      <c r="BC89" s="134"/>
      <c r="BD89" s="134"/>
      <c r="BE89" s="139"/>
      <c r="BF89" s="134"/>
      <c r="BG89" s="134"/>
      <c r="BH89" s="134"/>
      <c r="BI89" s="134"/>
      <c r="BJ89" s="134"/>
      <c r="BK89" s="134"/>
      <c r="BL89" s="139"/>
      <c r="BM89" s="134"/>
      <c r="BN89" s="134"/>
    </row>
    <row r="90" s="118" customFormat="1" ht="15" customHeight="1" spans="1:66">
      <c r="A90" s="136" t="s">
        <v>120</v>
      </c>
      <c r="B90" s="134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9"/>
      <c r="AB90" s="134"/>
      <c r="AC90" s="134"/>
      <c r="AD90" s="134"/>
      <c r="AE90" s="134"/>
      <c r="AF90" s="134"/>
      <c r="AG90" s="134"/>
      <c r="AH90" s="139"/>
      <c r="AI90" s="134"/>
      <c r="AJ90" s="134"/>
      <c r="AK90" s="134"/>
      <c r="AL90" s="134"/>
      <c r="AM90" s="134"/>
      <c r="AN90" s="134"/>
      <c r="AO90" s="134"/>
      <c r="AP90" s="134"/>
      <c r="AQ90" s="139"/>
      <c r="AR90" s="134"/>
      <c r="AS90" s="134"/>
      <c r="AT90" s="134"/>
      <c r="AU90" s="134"/>
      <c r="AV90" s="134"/>
      <c r="AW90" s="134"/>
      <c r="AX90" s="139"/>
      <c r="AY90" s="134"/>
      <c r="AZ90" s="134"/>
      <c r="BA90" s="134"/>
      <c r="BB90" s="134"/>
      <c r="BC90" s="134"/>
      <c r="BD90" s="134"/>
      <c r="BE90" s="139"/>
      <c r="BF90" s="134"/>
      <c r="BG90" s="134"/>
      <c r="BH90" s="134"/>
      <c r="BI90" s="134"/>
      <c r="BJ90" s="134"/>
      <c r="BK90" s="134"/>
      <c r="BL90" s="139"/>
      <c r="BM90" s="134"/>
      <c r="BN90" s="134"/>
    </row>
    <row r="91" s="118" customFormat="1" ht="15" customHeight="1" spans="1:66">
      <c r="A91" s="136" t="s">
        <v>121</v>
      </c>
      <c r="B91" s="134"/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9"/>
      <c r="AB91" s="134"/>
      <c r="AC91" s="134"/>
      <c r="AD91" s="134"/>
      <c r="AE91" s="134"/>
      <c r="AF91" s="134"/>
      <c r="AG91" s="134"/>
      <c r="AH91" s="139"/>
      <c r="AI91" s="134"/>
      <c r="AJ91" s="134"/>
      <c r="AK91" s="134"/>
      <c r="AL91" s="134"/>
      <c r="AM91" s="134"/>
      <c r="AN91" s="134"/>
      <c r="AO91" s="134"/>
      <c r="AP91" s="134"/>
      <c r="AQ91" s="139"/>
      <c r="AR91" s="134"/>
      <c r="AS91" s="134"/>
      <c r="AT91" s="134"/>
      <c r="AU91" s="134"/>
      <c r="AV91" s="134"/>
      <c r="AW91" s="134"/>
      <c r="AX91" s="139"/>
      <c r="AY91" s="134"/>
      <c r="AZ91" s="134"/>
      <c r="BA91" s="134"/>
      <c r="BB91" s="134"/>
      <c r="BC91" s="134"/>
      <c r="BD91" s="134"/>
      <c r="BE91" s="139"/>
      <c r="BF91" s="134"/>
      <c r="BG91" s="134"/>
      <c r="BH91" s="134"/>
      <c r="BI91" s="134"/>
      <c r="BJ91" s="134"/>
      <c r="BK91" s="134"/>
      <c r="BL91" s="139"/>
      <c r="BM91" s="134"/>
      <c r="BN91" s="134"/>
    </row>
    <row r="92" s="118" customFormat="1" ht="15" customHeight="1" spans="1:66">
      <c r="A92" s="136" t="s">
        <v>122</v>
      </c>
      <c r="B92" s="134"/>
      <c r="C92" s="134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9"/>
      <c r="AB92" s="134"/>
      <c r="AC92" s="134"/>
      <c r="AD92" s="134"/>
      <c r="AE92" s="134"/>
      <c r="AF92" s="134"/>
      <c r="AG92" s="134"/>
      <c r="AH92" s="139"/>
      <c r="AI92" s="134"/>
      <c r="AJ92" s="134"/>
      <c r="AK92" s="134"/>
      <c r="AL92" s="134"/>
      <c r="AM92" s="134"/>
      <c r="AN92" s="134"/>
      <c r="AO92" s="134"/>
      <c r="AP92" s="134"/>
      <c r="AQ92" s="139"/>
      <c r="AR92" s="134"/>
      <c r="AS92" s="134"/>
      <c r="AT92" s="134"/>
      <c r="AU92" s="134"/>
      <c r="AV92" s="134"/>
      <c r="AW92" s="134"/>
      <c r="AX92" s="139"/>
      <c r="AY92" s="134"/>
      <c r="AZ92" s="134"/>
      <c r="BA92" s="134"/>
      <c r="BB92" s="134"/>
      <c r="BC92" s="134"/>
      <c r="BD92" s="134"/>
      <c r="BE92" s="139"/>
      <c r="BF92" s="134"/>
      <c r="BG92" s="134"/>
      <c r="BH92" s="134"/>
      <c r="BI92" s="134"/>
      <c r="BJ92" s="134"/>
      <c r="BK92" s="134"/>
      <c r="BL92" s="139"/>
      <c r="BM92" s="134"/>
      <c r="BN92" s="134"/>
    </row>
    <row r="93" s="118" customFormat="1" ht="15" customHeight="1" spans="1:66">
      <c r="A93" s="136" t="s">
        <v>123</v>
      </c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9"/>
      <c r="AB93" s="134"/>
      <c r="AC93" s="134"/>
      <c r="AD93" s="134"/>
      <c r="AE93" s="134"/>
      <c r="AF93" s="134"/>
      <c r="AG93" s="134"/>
      <c r="AH93" s="139"/>
      <c r="AI93" s="134"/>
      <c r="AJ93" s="134"/>
      <c r="AK93" s="134"/>
      <c r="AL93" s="134"/>
      <c r="AM93" s="134"/>
      <c r="AN93" s="134"/>
      <c r="AO93" s="134"/>
      <c r="AP93" s="134"/>
      <c r="AQ93" s="139"/>
      <c r="AR93" s="134"/>
      <c r="AS93" s="134"/>
      <c r="AT93" s="134"/>
      <c r="AU93" s="134"/>
      <c r="AV93" s="134"/>
      <c r="AW93" s="134"/>
      <c r="AX93" s="139"/>
      <c r="AY93" s="134"/>
      <c r="AZ93" s="134"/>
      <c r="BA93" s="134"/>
      <c r="BB93" s="134"/>
      <c r="BC93" s="134"/>
      <c r="BD93" s="134"/>
      <c r="BE93" s="139"/>
      <c r="BF93" s="134"/>
      <c r="BG93" s="134"/>
      <c r="BH93" s="134"/>
      <c r="BI93" s="134"/>
      <c r="BJ93" s="134"/>
      <c r="BK93" s="134"/>
      <c r="BL93" s="139"/>
      <c r="BM93" s="134"/>
      <c r="BN93" s="134"/>
    </row>
    <row r="94" s="118" customFormat="1" ht="15" customHeight="1" spans="1:66">
      <c r="A94" s="136" t="s">
        <v>124</v>
      </c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9"/>
      <c r="AB94" s="134"/>
      <c r="AC94" s="134"/>
      <c r="AD94" s="134"/>
      <c r="AE94" s="134"/>
      <c r="AF94" s="134"/>
      <c r="AG94" s="134"/>
      <c r="AH94" s="139"/>
      <c r="AI94" s="134"/>
      <c r="AJ94" s="134"/>
      <c r="AK94" s="134"/>
      <c r="AL94" s="134"/>
      <c r="AM94" s="134"/>
      <c r="AN94" s="134"/>
      <c r="AO94" s="134"/>
      <c r="AP94" s="134"/>
      <c r="AQ94" s="139"/>
      <c r="AR94" s="134"/>
      <c r="AS94" s="134"/>
      <c r="AT94" s="134"/>
      <c r="AU94" s="134"/>
      <c r="AV94" s="134"/>
      <c r="AW94" s="134"/>
      <c r="AX94" s="139"/>
      <c r="AY94" s="134"/>
      <c r="AZ94" s="134"/>
      <c r="BA94" s="134"/>
      <c r="BB94" s="134"/>
      <c r="BC94" s="134"/>
      <c r="BD94" s="134"/>
      <c r="BE94" s="139"/>
      <c r="BF94" s="134"/>
      <c r="BG94" s="134"/>
      <c r="BH94" s="134"/>
      <c r="BI94" s="134"/>
      <c r="BJ94" s="134"/>
      <c r="BK94" s="134"/>
      <c r="BL94" s="139"/>
      <c r="BM94" s="134"/>
      <c r="BN94" s="134"/>
    </row>
    <row r="95" s="118" customFormat="1" ht="15" customHeight="1" spans="1:66">
      <c r="A95" s="136" t="s">
        <v>125</v>
      </c>
      <c r="B95" s="134"/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9"/>
      <c r="AB95" s="134"/>
      <c r="AC95" s="134"/>
      <c r="AD95" s="134"/>
      <c r="AE95" s="134"/>
      <c r="AF95" s="134"/>
      <c r="AG95" s="134"/>
      <c r="AH95" s="139"/>
      <c r="AI95" s="134"/>
      <c r="AJ95" s="134"/>
      <c r="AK95" s="134"/>
      <c r="AL95" s="134"/>
      <c r="AM95" s="134"/>
      <c r="AN95" s="134"/>
      <c r="AO95" s="134"/>
      <c r="AP95" s="134"/>
      <c r="AQ95" s="139"/>
      <c r="AR95" s="134"/>
      <c r="AS95" s="134"/>
      <c r="AT95" s="134"/>
      <c r="AU95" s="134"/>
      <c r="AV95" s="134"/>
      <c r="AW95" s="134"/>
      <c r="AX95" s="139"/>
      <c r="AY95" s="134"/>
      <c r="AZ95" s="134"/>
      <c r="BA95" s="134"/>
      <c r="BB95" s="134"/>
      <c r="BC95" s="134"/>
      <c r="BD95" s="134"/>
      <c r="BE95" s="139"/>
      <c r="BF95" s="134"/>
      <c r="BG95" s="134"/>
      <c r="BH95" s="134"/>
      <c r="BI95" s="134"/>
      <c r="BJ95" s="134"/>
      <c r="BK95" s="134"/>
      <c r="BL95" s="139"/>
      <c r="BM95" s="134"/>
      <c r="BN95" s="134"/>
    </row>
    <row r="96" s="118" customFormat="1" ht="15" customHeight="1" spans="1:66">
      <c r="A96" s="136" t="s">
        <v>126</v>
      </c>
      <c r="B96" s="134"/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9"/>
      <c r="AB96" s="134"/>
      <c r="AC96" s="134"/>
      <c r="AD96" s="134"/>
      <c r="AE96" s="134"/>
      <c r="AF96" s="134"/>
      <c r="AG96" s="134"/>
      <c r="AH96" s="139"/>
      <c r="AI96" s="134"/>
      <c r="AJ96" s="134"/>
      <c r="AK96" s="134"/>
      <c r="AL96" s="134"/>
      <c r="AM96" s="134"/>
      <c r="AN96" s="134"/>
      <c r="AO96" s="134"/>
      <c r="AP96" s="134"/>
      <c r="AQ96" s="139"/>
      <c r="AR96" s="134"/>
      <c r="AS96" s="134"/>
      <c r="AT96" s="134"/>
      <c r="AU96" s="134"/>
      <c r="AV96" s="134"/>
      <c r="AW96" s="134"/>
      <c r="AX96" s="139"/>
      <c r="AY96" s="134"/>
      <c r="AZ96" s="134"/>
      <c r="BA96" s="134"/>
      <c r="BB96" s="134"/>
      <c r="BC96" s="134"/>
      <c r="BD96" s="134"/>
      <c r="BE96" s="139"/>
      <c r="BF96" s="134"/>
      <c r="BG96" s="134"/>
      <c r="BH96" s="134"/>
      <c r="BI96" s="134"/>
      <c r="BJ96" s="134"/>
      <c r="BK96" s="134"/>
      <c r="BL96" s="139"/>
      <c r="BM96" s="134"/>
      <c r="BN96" s="134"/>
    </row>
    <row r="97" s="118" customFormat="1" ht="15" customHeight="1" spans="1:66">
      <c r="A97" s="136" t="s">
        <v>127</v>
      </c>
      <c r="B97" s="134"/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9"/>
      <c r="AB97" s="134"/>
      <c r="AC97" s="134"/>
      <c r="AD97" s="134"/>
      <c r="AE97" s="134"/>
      <c r="AF97" s="134"/>
      <c r="AG97" s="134"/>
      <c r="AH97" s="139"/>
      <c r="AI97" s="134"/>
      <c r="AJ97" s="134"/>
      <c r="AK97" s="134"/>
      <c r="AL97" s="134"/>
      <c r="AM97" s="134"/>
      <c r="AN97" s="134"/>
      <c r="AO97" s="134"/>
      <c r="AP97" s="134"/>
      <c r="AQ97" s="139"/>
      <c r="AR97" s="134"/>
      <c r="AS97" s="134"/>
      <c r="AT97" s="134"/>
      <c r="AU97" s="134"/>
      <c r="AV97" s="134"/>
      <c r="AW97" s="134"/>
      <c r="AX97" s="139"/>
      <c r="AY97" s="134"/>
      <c r="AZ97" s="134"/>
      <c r="BA97" s="134"/>
      <c r="BB97" s="134"/>
      <c r="BC97" s="134"/>
      <c r="BD97" s="134"/>
      <c r="BE97" s="139"/>
      <c r="BF97" s="134"/>
      <c r="BG97" s="134"/>
      <c r="BH97" s="134"/>
      <c r="BI97" s="134"/>
      <c r="BJ97" s="134"/>
      <c r="BK97" s="134"/>
      <c r="BL97" s="139"/>
      <c r="BM97" s="134"/>
      <c r="BN97" s="134"/>
    </row>
    <row r="98" s="118" customFormat="1" ht="15" customHeight="1" spans="1:66">
      <c r="A98" s="136" t="s">
        <v>128</v>
      </c>
      <c r="B98" s="134"/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9"/>
      <c r="AB98" s="134"/>
      <c r="AC98" s="134"/>
      <c r="AD98" s="134"/>
      <c r="AE98" s="134"/>
      <c r="AF98" s="134"/>
      <c r="AG98" s="134"/>
      <c r="AH98" s="139"/>
      <c r="AI98" s="134"/>
      <c r="AJ98" s="134"/>
      <c r="AK98" s="134"/>
      <c r="AL98" s="134"/>
      <c r="AM98" s="134"/>
      <c r="AN98" s="134"/>
      <c r="AO98" s="134"/>
      <c r="AP98" s="134"/>
      <c r="AQ98" s="139"/>
      <c r="AR98" s="134"/>
      <c r="AS98" s="134"/>
      <c r="AT98" s="134"/>
      <c r="AU98" s="134"/>
      <c r="AV98" s="134"/>
      <c r="AW98" s="134"/>
      <c r="AX98" s="139"/>
      <c r="AY98" s="134"/>
      <c r="AZ98" s="134"/>
      <c r="BA98" s="134"/>
      <c r="BB98" s="134"/>
      <c r="BC98" s="134"/>
      <c r="BD98" s="134"/>
      <c r="BE98" s="139"/>
      <c r="BF98" s="134"/>
      <c r="BG98" s="134"/>
      <c r="BH98" s="134"/>
      <c r="BI98" s="134"/>
      <c r="BJ98" s="134"/>
      <c r="BK98" s="134"/>
      <c r="BL98" s="139"/>
      <c r="BM98" s="134"/>
      <c r="BN98" s="134"/>
    </row>
    <row r="99" s="118" customFormat="1" ht="15" customHeight="1" spans="1:66">
      <c r="A99" s="136" t="s">
        <v>129</v>
      </c>
      <c r="B99" s="134"/>
      <c r="C99" s="134"/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9"/>
      <c r="AB99" s="134"/>
      <c r="AC99" s="134"/>
      <c r="AD99" s="134"/>
      <c r="AE99" s="134"/>
      <c r="AF99" s="134"/>
      <c r="AG99" s="134"/>
      <c r="AH99" s="139"/>
      <c r="AI99" s="134"/>
      <c r="AJ99" s="134"/>
      <c r="AK99" s="134"/>
      <c r="AL99" s="134"/>
      <c r="AM99" s="134"/>
      <c r="AN99" s="134"/>
      <c r="AO99" s="134"/>
      <c r="AP99" s="134"/>
      <c r="AQ99" s="139"/>
      <c r="AR99" s="134"/>
      <c r="AS99" s="134"/>
      <c r="AT99" s="134"/>
      <c r="AU99" s="134"/>
      <c r="AV99" s="134"/>
      <c r="AW99" s="134"/>
      <c r="AX99" s="139"/>
      <c r="AY99" s="134"/>
      <c r="AZ99" s="134"/>
      <c r="BA99" s="134"/>
      <c r="BB99" s="134"/>
      <c r="BC99" s="134"/>
      <c r="BD99" s="134"/>
      <c r="BE99" s="139"/>
      <c r="BF99" s="134"/>
      <c r="BG99" s="134"/>
      <c r="BH99" s="134"/>
      <c r="BI99" s="134"/>
      <c r="BJ99" s="134"/>
      <c r="BK99" s="134"/>
      <c r="BL99" s="139"/>
      <c r="BM99" s="134"/>
      <c r="BN99" s="134"/>
    </row>
    <row r="100" s="118" customFormat="1" ht="15" customHeight="1" spans="1:66">
      <c r="A100" s="136" t="s">
        <v>130</v>
      </c>
      <c r="B100" s="134"/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9"/>
      <c r="AB100" s="134"/>
      <c r="AC100" s="134"/>
      <c r="AD100" s="134"/>
      <c r="AE100" s="134"/>
      <c r="AF100" s="134"/>
      <c r="AG100" s="134"/>
      <c r="AH100" s="139"/>
      <c r="AI100" s="134"/>
      <c r="AJ100" s="134"/>
      <c r="AK100" s="134"/>
      <c r="AL100" s="134"/>
      <c r="AM100" s="134"/>
      <c r="AN100" s="134"/>
      <c r="AO100" s="134"/>
      <c r="AP100" s="134"/>
      <c r="AQ100" s="139"/>
      <c r="AR100" s="134"/>
      <c r="AS100" s="134"/>
      <c r="AT100" s="134"/>
      <c r="AU100" s="134"/>
      <c r="AV100" s="134"/>
      <c r="AW100" s="134"/>
      <c r="AX100" s="139"/>
      <c r="AY100" s="134"/>
      <c r="AZ100" s="134"/>
      <c r="BA100" s="134"/>
      <c r="BB100" s="134"/>
      <c r="BC100" s="134"/>
      <c r="BD100" s="134"/>
      <c r="BE100" s="139"/>
      <c r="BF100" s="134"/>
      <c r="BG100" s="134"/>
      <c r="BH100" s="134"/>
      <c r="BI100" s="134"/>
      <c r="BJ100" s="134"/>
      <c r="BK100" s="134"/>
      <c r="BL100" s="139"/>
      <c r="BM100" s="134"/>
      <c r="BN100" s="134"/>
    </row>
    <row r="101" s="118" customFormat="1" ht="15" customHeight="1" spans="1:66">
      <c r="A101" s="136" t="s">
        <v>131</v>
      </c>
      <c r="B101" s="134"/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  <c r="AA101" s="139"/>
      <c r="AB101" s="134"/>
      <c r="AC101" s="134"/>
      <c r="AD101" s="134"/>
      <c r="AE101" s="134"/>
      <c r="AF101" s="134"/>
      <c r="AG101" s="134"/>
      <c r="AH101" s="139"/>
      <c r="AI101" s="134"/>
      <c r="AJ101" s="134"/>
      <c r="AK101" s="134"/>
      <c r="AL101" s="134"/>
      <c r="AM101" s="134"/>
      <c r="AN101" s="134"/>
      <c r="AO101" s="134"/>
      <c r="AP101" s="134"/>
      <c r="AQ101" s="139"/>
      <c r="AR101" s="134"/>
      <c r="AS101" s="134"/>
      <c r="AT101" s="134"/>
      <c r="AU101" s="134"/>
      <c r="AV101" s="134"/>
      <c r="AW101" s="134"/>
      <c r="AX101" s="139"/>
      <c r="AY101" s="134"/>
      <c r="AZ101" s="134"/>
      <c r="BA101" s="134"/>
      <c r="BB101" s="134"/>
      <c r="BC101" s="134"/>
      <c r="BD101" s="134"/>
      <c r="BE101" s="139"/>
      <c r="BF101" s="134"/>
      <c r="BG101" s="134"/>
      <c r="BH101" s="134"/>
      <c r="BI101" s="134"/>
      <c r="BJ101" s="134"/>
      <c r="BK101" s="134"/>
      <c r="BL101" s="139"/>
      <c r="BM101" s="134"/>
      <c r="BN101" s="134"/>
    </row>
    <row r="102" s="118" customFormat="1" ht="15" customHeight="1" spans="1:66">
      <c r="A102" s="136" t="s">
        <v>132</v>
      </c>
      <c r="B102" s="134"/>
      <c r="C102" s="134"/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9"/>
      <c r="AB102" s="134"/>
      <c r="AC102" s="134"/>
      <c r="AD102" s="134"/>
      <c r="AE102" s="134"/>
      <c r="AF102" s="134"/>
      <c r="AG102" s="134"/>
      <c r="AH102" s="139"/>
      <c r="AI102" s="134"/>
      <c r="AJ102" s="134"/>
      <c r="AK102" s="134"/>
      <c r="AL102" s="134"/>
      <c r="AM102" s="134"/>
      <c r="AN102" s="134"/>
      <c r="AO102" s="134"/>
      <c r="AP102" s="134"/>
      <c r="AQ102" s="139"/>
      <c r="AR102" s="134"/>
      <c r="AS102" s="134"/>
      <c r="AT102" s="134"/>
      <c r="AU102" s="134"/>
      <c r="AV102" s="134"/>
      <c r="AW102" s="134"/>
      <c r="AX102" s="139"/>
      <c r="AY102" s="134"/>
      <c r="AZ102" s="134"/>
      <c r="BA102" s="134"/>
      <c r="BB102" s="134"/>
      <c r="BC102" s="134"/>
      <c r="BD102" s="134"/>
      <c r="BE102" s="139"/>
      <c r="BF102" s="134"/>
      <c r="BG102" s="134"/>
      <c r="BH102" s="134"/>
      <c r="BI102" s="134"/>
      <c r="BJ102" s="134"/>
      <c r="BK102" s="134"/>
      <c r="BL102" s="139"/>
      <c r="BM102" s="134"/>
      <c r="BN102" s="134"/>
    </row>
    <row r="103" s="118" customFormat="1" ht="15" customHeight="1" spans="1:66">
      <c r="A103" s="136" t="s">
        <v>133</v>
      </c>
      <c r="B103" s="134"/>
      <c r="C103" s="134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9"/>
      <c r="AB103" s="134"/>
      <c r="AC103" s="134"/>
      <c r="AD103" s="134"/>
      <c r="AE103" s="134"/>
      <c r="AF103" s="134"/>
      <c r="AG103" s="134"/>
      <c r="AH103" s="139"/>
      <c r="AI103" s="134"/>
      <c r="AJ103" s="134"/>
      <c r="AK103" s="134"/>
      <c r="AL103" s="134"/>
      <c r="AM103" s="134"/>
      <c r="AN103" s="134"/>
      <c r="AO103" s="134"/>
      <c r="AP103" s="134"/>
      <c r="AQ103" s="139"/>
      <c r="AR103" s="134"/>
      <c r="AS103" s="134"/>
      <c r="AT103" s="134"/>
      <c r="AU103" s="134"/>
      <c r="AV103" s="134"/>
      <c r="AW103" s="134"/>
      <c r="AX103" s="139"/>
      <c r="AY103" s="134"/>
      <c r="AZ103" s="134"/>
      <c r="BA103" s="134"/>
      <c r="BB103" s="134"/>
      <c r="BC103" s="134"/>
      <c r="BD103" s="134"/>
      <c r="BE103" s="139"/>
      <c r="BF103" s="134"/>
      <c r="BG103" s="134"/>
      <c r="BH103" s="134"/>
      <c r="BI103" s="134"/>
      <c r="BJ103" s="134"/>
      <c r="BK103" s="134"/>
      <c r="BL103" s="139"/>
      <c r="BM103" s="134"/>
      <c r="BN103" s="134"/>
    </row>
    <row r="104" s="118" customFormat="1" ht="15" customHeight="1" spans="1:66">
      <c r="A104" s="136" t="s">
        <v>134</v>
      </c>
      <c r="B104" s="134"/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9"/>
      <c r="AB104" s="134"/>
      <c r="AC104" s="134"/>
      <c r="AD104" s="134"/>
      <c r="AE104" s="134"/>
      <c r="AF104" s="134"/>
      <c r="AG104" s="134"/>
      <c r="AH104" s="139"/>
      <c r="AI104" s="134"/>
      <c r="AJ104" s="134"/>
      <c r="AK104" s="134"/>
      <c r="AL104" s="134"/>
      <c r="AM104" s="134"/>
      <c r="AN104" s="134"/>
      <c r="AO104" s="134"/>
      <c r="AP104" s="134"/>
      <c r="AQ104" s="139"/>
      <c r="AR104" s="134"/>
      <c r="AS104" s="134"/>
      <c r="AT104" s="134"/>
      <c r="AU104" s="134"/>
      <c r="AV104" s="134"/>
      <c r="AW104" s="134"/>
      <c r="AX104" s="139"/>
      <c r="AY104" s="134"/>
      <c r="AZ104" s="134"/>
      <c r="BA104" s="134"/>
      <c r="BB104" s="134"/>
      <c r="BC104" s="134"/>
      <c r="BD104" s="134"/>
      <c r="BE104" s="139"/>
      <c r="BF104" s="134"/>
      <c r="BG104" s="134"/>
      <c r="BH104" s="134"/>
      <c r="BI104" s="134"/>
      <c r="BJ104" s="134"/>
      <c r="BK104" s="134"/>
      <c r="BL104" s="139"/>
      <c r="BM104" s="134"/>
      <c r="BN104" s="134"/>
    </row>
    <row r="105" s="118" customFormat="1" ht="15" customHeight="1" spans="1:66">
      <c r="A105" s="136" t="s">
        <v>135</v>
      </c>
      <c r="B105" s="134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9"/>
      <c r="AB105" s="134"/>
      <c r="AC105" s="134"/>
      <c r="AD105" s="134"/>
      <c r="AE105" s="134"/>
      <c r="AF105" s="134"/>
      <c r="AG105" s="134"/>
      <c r="AH105" s="139"/>
      <c r="AI105" s="134"/>
      <c r="AJ105" s="134"/>
      <c r="AK105" s="134"/>
      <c r="AL105" s="134"/>
      <c r="AM105" s="134"/>
      <c r="AN105" s="134"/>
      <c r="AO105" s="134"/>
      <c r="AP105" s="134"/>
      <c r="AQ105" s="139"/>
      <c r="AR105" s="134"/>
      <c r="AS105" s="134"/>
      <c r="AT105" s="134"/>
      <c r="AU105" s="134"/>
      <c r="AV105" s="134"/>
      <c r="AW105" s="134"/>
      <c r="AX105" s="139"/>
      <c r="AY105" s="134"/>
      <c r="AZ105" s="134"/>
      <c r="BA105" s="134"/>
      <c r="BB105" s="134"/>
      <c r="BC105" s="134"/>
      <c r="BD105" s="134"/>
      <c r="BE105" s="139"/>
      <c r="BF105" s="134"/>
      <c r="BG105" s="134"/>
      <c r="BH105" s="134"/>
      <c r="BI105" s="134"/>
      <c r="BJ105" s="134"/>
      <c r="BK105" s="134"/>
      <c r="BL105" s="139"/>
      <c r="BM105" s="134"/>
      <c r="BN105" s="134"/>
    </row>
    <row r="106" s="118" customFormat="1" ht="15" customHeight="1" spans="1:66">
      <c r="A106" s="136" t="s">
        <v>136</v>
      </c>
      <c r="B106" s="134"/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  <c r="AA106" s="139"/>
      <c r="AB106" s="134"/>
      <c r="AC106" s="134"/>
      <c r="AD106" s="134"/>
      <c r="AE106" s="134"/>
      <c r="AF106" s="134"/>
      <c r="AG106" s="134"/>
      <c r="AH106" s="139"/>
      <c r="AI106" s="134"/>
      <c r="AJ106" s="134"/>
      <c r="AK106" s="134"/>
      <c r="AL106" s="134"/>
      <c r="AM106" s="134"/>
      <c r="AN106" s="134"/>
      <c r="AO106" s="134"/>
      <c r="AP106" s="134"/>
      <c r="AQ106" s="139"/>
      <c r="AR106" s="134"/>
      <c r="AS106" s="134"/>
      <c r="AT106" s="134"/>
      <c r="AU106" s="134"/>
      <c r="AV106" s="134"/>
      <c r="AW106" s="134"/>
      <c r="AX106" s="139"/>
      <c r="AY106" s="134"/>
      <c r="AZ106" s="134"/>
      <c r="BA106" s="134"/>
      <c r="BB106" s="134"/>
      <c r="BC106" s="134"/>
      <c r="BD106" s="134"/>
      <c r="BE106" s="139"/>
      <c r="BF106" s="134"/>
      <c r="BG106" s="134"/>
      <c r="BH106" s="134"/>
      <c r="BI106" s="134"/>
      <c r="BJ106" s="134"/>
      <c r="BK106" s="134"/>
      <c r="BL106" s="139"/>
      <c r="BM106" s="134"/>
      <c r="BN106" s="134"/>
    </row>
    <row r="107" s="118" customFormat="1" ht="15" customHeight="1" spans="1:66">
      <c r="A107" s="136" t="s">
        <v>137</v>
      </c>
      <c r="B107" s="134"/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9"/>
      <c r="AB107" s="134"/>
      <c r="AC107" s="134"/>
      <c r="AD107" s="134"/>
      <c r="AE107" s="134"/>
      <c r="AF107" s="134"/>
      <c r="AG107" s="134"/>
      <c r="AH107" s="139"/>
      <c r="AI107" s="134"/>
      <c r="AJ107" s="134"/>
      <c r="AK107" s="134"/>
      <c r="AL107" s="134"/>
      <c r="AM107" s="134"/>
      <c r="AN107" s="134"/>
      <c r="AO107" s="134"/>
      <c r="AP107" s="134"/>
      <c r="AQ107" s="139"/>
      <c r="AR107" s="134"/>
      <c r="AS107" s="134"/>
      <c r="AT107" s="134"/>
      <c r="AU107" s="134"/>
      <c r="AV107" s="134"/>
      <c r="AW107" s="134"/>
      <c r="AX107" s="139"/>
      <c r="AY107" s="134"/>
      <c r="AZ107" s="134"/>
      <c r="BA107" s="134"/>
      <c r="BB107" s="134"/>
      <c r="BC107" s="134"/>
      <c r="BD107" s="134"/>
      <c r="BE107" s="139"/>
      <c r="BF107" s="134"/>
      <c r="BG107" s="134"/>
      <c r="BH107" s="134"/>
      <c r="BI107" s="134"/>
      <c r="BJ107" s="134"/>
      <c r="BK107" s="134"/>
      <c r="BL107" s="139"/>
      <c r="BM107" s="134"/>
      <c r="BN107" s="134"/>
    </row>
    <row r="108" s="118" customFormat="1" ht="15" customHeight="1" spans="1:66">
      <c r="A108" s="136" t="s">
        <v>138</v>
      </c>
      <c r="B108" s="134"/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9"/>
      <c r="AB108" s="134"/>
      <c r="AC108" s="134"/>
      <c r="AD108" s="134"/>
      <c r="AE108" s="134"/>
      <c r="AF108" s="134"/>
      <c r="AG108" s="134"/>
      <c r="AH108" s="139"/>
      <c r="AI108" s="134"/>
      <c r="AJ108" s="134"/>
      <c r="AK108" s="134"/>
      <c r="AL108" s="134"/>
      <c r="AM108" s="134"/>
      <c r="AN108" s="134"/>
      <c r="AO108" s="134"/>
      <c r="AP108" s="134"/>
      <c r="AQ108" s="139"/>
      <c r="AR108" s="134"/>
      <c r="AS108" s="134"/>
      <c r="AT108" s="134"/>
      <c r="AU108" s="134"/>
      <c r="AV108" s="134"/>
      <c r="AW108" s="134"/>
      <c r="AX108" s="139"/>
      <c r="AY108" s="134"/>
      <c r="AZ108" s="134"/>
      <c r="BA108" s="134"/>
      <c r="BB108" s="134"/>
      <c r="BC108" s="134"/>
      <c r="BD108" s="134"/>
      <c r="BE108" s="139"/>
      <c r="BF108" s="134"/>
      <c r="BG108" s="134"/>
      <c r="BH108" s="134"/>
      <c r="BI108" s="134"/>
      <c r="BJ108" s="134"/>
      <c r="BK108" s="134"/>
      <c r="BL108" s="139"/>
      <c r="BM108" s="134"/>
      <c r="BN108" s="134"/>
    </row>
    <row r="109" s="118" customFormat="1" ht="15" customHeight="1" spans="1:66">
      <c r="A109" s="136" t="s">
        <v>139</v>
      </c>
      <c r="B109" s="134"/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9"/>
      <c r="AB109" s="134"/>
      <c r="AC109" s="134"/>
      <c r="AD109" s="134"/>
      <c r="AE109" s="134"/>
      <c r="AF109" s="134"/>
      <c r="AG109" s="134"/>
      <c r="AH109" s="139"/>
      <c r="AI109" s="134"/>
      <c r="AJ109" s="134"/>
      <c r="AK109" s="134"/>
      <c r="AL109" s="134"/>
      <c r="AM109" s="134"/>
      <c r="AN109" s="134"/>
      <c r="AO109" s="134"/>
      <c r="AP109" s="134"/>
      <c r="AQ109" s="139"/>
      <c r="AR109" s="134"/>
      <c r="AS109" s="134"/>
      <c r="AT109" s="134"/>
      <c r="AU109" s="134"/>
      <c r="AV109" s="134"/>
      <c r="AW109" s="134"/>
      <c r="AX109" s="139"/>
      <c r="AY109" s="134"/>
      <c r="AZ109" s="134"/>
      <c r="BA109" s="134"/>
      <c r="BB109" s="134"/>
      <c r="BC109" s="134"/>
      <c r="BD109" s="134"/>
      <c r="BE109" s="139"/>
      <c r="BF109" s="134"/>
      <c r="BG109" s="134"/>
      <c r="BH109" s="134"/>
      <c r="BI109" s="134"/>
      <c r="BJ109" s="134"/>
      <c r="BK109" s="134"/>
      <c r="BL109" s="139"/>
      <c r="BM109" s="134"/>
      <c r="BN109" s="134"/>
    </row>
    <row r="110" s="118" customFormat="1" ht="15" customHeight="1" spans="1:66">
      <c r="A110" s="136" t="s">
        <v>140</v>
      </c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9"/>
      <c r="AB110" s="134"/>
      <c r="AC110" s="134"/>
      <c r="AD110" s="134"/>
      <c r="AE110" s="134"/>
      <c r="AF110" s="134"/>
      <c r="AG110" s="134"/>
      <c r="AH110" s="139"/>
      <c r="AI110" s="134"/>
      <c r="AJ110" s="134"/>
      <c r="AK110" s="134"/>
      <c r="AL110" s="134"/>
      <c r="AM110" s="134"/>
      <c r="AN110" s="134"/>
      <c r="AO110" s="134"/>
      <c r="AP110" s="134"/>
      <c r="AQ110" s="139"/>
      <c r="AR110" s="134"/>
      <c r="AS110" s="134"/>
      <c r="AT110" s="134"/>
      <c r="AU110" s="134"/>
      <c r="AV110" s="134"/>
      <c r="AW110" s="134"/>
      <c r="AX110" s="139"/>
      <c r="AY110" s="134"/>
      <c r="AZ110" s="134"/>
      <c r="BA110" s="134"/>
      <c r="BB110" s="134"/>
      <c r="BC110" s="134"/>
      <c r="BD110" s="134"/>
      <c r="BE110" s="139"/>
      <c r="BF110" s="134"/>
      <c r="BG110" s="134"/>
      <c r="BH110" s="134"/>
      <c r="BI110" s="134"/>
      <c r="BJ110" s="134"/>
      <c r="BK110" s="134"/>
      <c r="BL110" s="139"/>
      <c r="BM110" s="134"/>
      <c r="BN110" s="134"/>
    </row>
    <row r="111" s="118" customFormat="1" ht="15" customHeight="1" spans="1:66">
      <c r="A111" s="136" t="s">
        <v>141</v>
      </c>
      <c r="B111" s="134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9"/>
      <c r="AB111" s="134"/>
      <c r="AC111" s="134"/>
      <c r="AD111" s="134"/>
      <c r="AE111" s="134"/>
      <c r="AF111" s="134"/>
      <c r="AG111" s="134"/>
      <c r="AH111" s="139"/>
      <c r="AI111" s="134"/>
      <c r="AJ111" s="134"/>
      <c r="AK111" s="134"/>
      <c r="AL111" s="134"/>
      <c r="AM111" s="134"/>
      <c r="AN111" s="134"/>
      <c r="AO111" s="134"/>
      <c r="AP111" s="134"/>
      <c r="AQ111" s="139"/>
      <c r="AR111" s="134"/>
      <c r="AS111" s="134"/>
      <c r="AT111" s="134"/>
      <c r="AU111" s="134"/>
      <c r="AV111" s="134"/>
      <c r="AW111" s="134"/>
      <c r="AX111" s="139"/>
      <c r="AY111" s="134"/>
      <c r="AZ111" s="134"/>
      <c r="BA111" s="134"/>
      <c r="BB111" s="134"/>
      <c r="BC111" s="134"/>
      <c r="BD111" s="134"/>
      <c r="BE111" s="139"/>
      <c r="BF111" s="134"/>
      <c r="BG111" s="134"/>
      <c r="BH111" s="134"/>
      <c r="BI111" s="134"/>
      <c r="BJ111" s="134"/>
      <c r="BK111" s="134"/>
      <c r="BL111" s="139"/>
      <c r="BM111" s="134"/>
      <c r="BN111" s="134"/>
    </row>
    <row r="112" s="118" customFormat="1" ht="15" customHeight="1" spans="1:66">
      <c r="A112" s="136" t="s">
        <v>142</v>
      </c>
      <c r="B112" s="134"/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9"/>
      <c r="AB112" s="134"/>
      <c r="AC112" s="134"/>
      <c r="AD112" s="134"/>
      <c r="AE112" s="134"/>
      <c r="AF112" s="134"/>
      <c r="AG112" s="134"/>
      <c r="AH112" s="139"/>
      <c r="AI112" s="134"/>
      <c r="AJ112" s="134"/>
      <c r="AK112" s="134"/>
      <c r="AL112" s="134"/>
      <c r="AM112" s="134"/>
      <c r="AN112" s="134"/>
      <c r="AO112" s="134"/>
      <c r="AP112" s="134"/>
      <c r="AQ112" s="139"/>
      <c r="AR112" s="134"/>
      <c r="AS112" s="134"/>
      <c r="AT112" s="134"/>
      <c r="AU112" s="134"/>
      <c r="AV112" s="134"/>
      <c r="AW112" s="134"/>
      <c r="AX112" s="139"/>
      <c r="AY112" s="134"/>
      <c r="AZ112" s="134"/>
      <c r="BA112" s="134"/>
      <c r="BB112" s="134"/>
      <c r="BC112" s="134"/>
      <c r="BD112" s="134"/>
      <c r="BE112" s="139"/>
      <c r="BF112" s="134"/>
      <c r="BG112" s="134"/>
      <c r="BH112" s="134"/>
      <c r="BI112" s="134"/>
      <c r="BJ112" s="134"/>
      <c r="BK112" s="134"/>
      <c r="BL112" s="139"/>
      <c r="BM112" s="134"/>
      <c r="BN112" s="134"/>
    </row>
    <row r="113" s="118" customFormat="1" ht="15" customHeight="1" spans="1:66">
      <c r="A113" s="136" t="s">
        <v>143</v>
      </c>
      <c r="B113" s="134"/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9"/>
      <c r="AB113" s="134"/>
      <c r="AC113" s="134"/>
      <c r="AD113" s="134"/>
      <c r="AE113" s="134"/>
      <c r="AF113" s="134"/>
      <c r="AG113" s="134"/>
      <c r="AH113" s="139"/>
      <c r="AI113" s="134"/>
      <c r="AJ113" s="134"/>
      <c r="AK113" s="134"/>
      <c r="AL113" s="134"/>
      <c r="AM113" s="134"/>
      <c r="AN113" s="134"/>
      <c r="AO113" s="134"/>
      <c r="AP113" s="134"/>
      <c r="AQ113" s="139"/>
      <c r="AR113" s="134"/>
      <c r="AS113" s="134"/>
      <c r="AT113" s="134"/>
      <c r="AU113" s="134"/>
      <c r="AV113" s="134"/>
      <c r="AW113" s="134"/>
      <c r="AX113" s="139"/>
      <c r="AY113" s="134"/>
      <c r="AZ113" s="134"/>
      <c r="BA113" s="134"/>
      <c r="BB113" s="134"/>
      <c r="BC113" s="134"/>
      <c r="BD113" s="134"/>
      <c r="BE113" s="139"/>
      <c r="BF113" s="134"/>
      <c r="BG113" s="134"/>
      <c r="BH113" s="134"/>
      <c r="BI113" s="134"/>
      <c r="BJ113" s="134"/>
      <c r="BK113" s="134"/>
      <c r="BL113" s="139"/>
      <c r="BM113" s="134"/>
      <c r="BN113" s="134"/>
    </row>
    <row r="114" s="118" customFormat="1" ht="15" customHeight="1" spans="1:66">
      <c r="A114" s="136" t="s">
        <v>144</v>
      </c>
      <c r="B114" s="134"/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9"/>
      <c r="AB114" s="134"/>
      <c r="AC114" s="134"/>
      <c r="AD114" s="134"/>
      <c r="AE114" s="134"/>
      <c r="AF114" s="134"/>
      <c r="AG114" s="134"/>
      <c r="AH114" s="139"/>
      <c r="AI114" s="134"/>
      <c r="AJ114" s="134"/>
      <c r="AK114" s="134"/>
      <c r="AL114" s="134"/>
      <c r="AM114" s="134"/>
      <c r="AN114" s="134"/>
      <c r="AO114" s="134"/>
      <c r="AP114" s="134"/>
      <c r="AQ114" s="139"/>
      <c r="AR114" s="134"/>
      <c r="AS114" s="134"/>
      <c r="AT114" s="134"/>
      <c r="AU114" s="134"/>
      <c r="AV114" s="134"/>
      <c r="AW114" s="134"/>
      <c r="AX114" s="139"/>
      <c r="AY114" s="134"/>
      <c r="AZ114" s="134"/>
      <c r="BA114" s="134"/>
      <c r="BB114" s="134"/>
      <c r="BC114" s="134"/>
      <c r="BD114" s="134"/>
      <c r="BE114" s="139"/>
      <c r="BF114" s="134"/>
      <c r="BG114" s="134"/>
      <c r="BH114" s="134"/>
      <c r="BI114" s="134"/>
      <c r="BJ114" s="134"/>
      <c r="BK114" s="134"/>
      <c r="BL114" s="139"/>
      <c r="BM114" s="134"/>
      <c r="BN114" s="134"/>
    </row>
    <row r="115" s="118" customFormat="1" ht="15" customHeight="1" spans="1:66">
      <c r="A115" s="136" t="s">
        <v>145</v>
      </c>
      <c r="B115" s="134"/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9"/>
      <c r="AB115" s="134"/>
      <c r="AC115" s="134"/>
      <c r="AD115" s="134"/>
      <c r="AE115" s="134"/>
      <c r="AF115" s="134"/>
      <c r="AG115" s="134"/>
      <c r="AH115" s="139"/>
      <c r="AI115" s="134"/>
      <c r="AJ115" s="134"/>
      <c r="AK115" s="134"/>
      <c r="AL115" s="134"/>
      <c r="AM115" s="134"/>
      <c r="AN115" s="134"/>
      <c r="AO115" s="134"/>
      <c r="AP115" s="134"/>
      <c r="AQ115" s="139"/>
      <c r="AR115" s="134"/>
      <c r="AS115" s="134"/>
      <c r="AT115" s="134"/>
      <c r="AU115" s="134"/>
      <c r="AV115" s="134"/>
      <c r="AW115" s="134"/>
      <c r="AX115" s="139"/>
      <c r="AY115" s="134"/>
      <c r="AZ115" s="134"/>
      <c r="BA115" s="134"/>
      <c r="BB115" s="134"/>
      <c r="BC115" s="134"/>
      <c r="BD115" s="134"/>
      <c r="BE115" s="139"/>
      <c r="BF115" s="134"/>
      <c r="BG115" s="134"/>
      <c r="BH115" s="134"/>
      <c r="BI115" s="134"/>
      <c r="BJ115" s="134"/>
      <c r="BK115" s="134"/>
      <c r="BL115" s="139"/>
      <c r="BM115" s="134"/>
      <c r="BN115" s="134"/>
    </row>
    <row r="116" s="118" customFormat="1" ht="15" customHeight="1" spans="1:66">
      <c r="A116" s="136" t="s">
        <v>146</v>
      </c>
      <c r="B116" s="134"/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9"/>
      <c r="AB116" s="134"/>
      <c r="AC116" s="134"/>
      <c r="AD116" s="134"/>
      <c r="AE116" s="134"/>
      <c r="AF116" s="134"/>
      <c r="AG116" s="134"/>
      <c r="AH116" s="139"/>
      <c r="AI116" s="134"/>
      <c r="AJ116" s="134"/>
      <c r="AK116" s="134"/>
      <c r="AL116" s="134"/>
      <c r="AM116" s="134"/>
      <c r="AN116" s="134"/>
      <c r="AO116" s="134"/>
      <c r="AP116" s="134"/>
      <c r="AQ116" s="139"/>
      <c r="AR116" s="134"/>
      <c r="AS116" s="134"/>
      <c r="AT116" s="134"/>
      <c r="AU116" s="134"/>
      <c r="AV116" s="134"/>
      <c r="AW116" s="134"/>
      <c r="AX116" s="139"/>
      <c r="AY116" s="134"/>
      <c r="AZ116" s="134"/>
      <c r="BA116" s="134"/>
      <c r="BB116" s="134"/>
      <c r="BC116" s="134"/>
      <c r="BD116" s="134"/>
      <c r="BE116" s="139"/>
      <c r="BF116" s="134"/>
      <c r="BG116" s="134"/>
      <c r="BH116" s="134"/>
      <c r="BI116" s="134"/>
      <c r="BJ116" s="134"/>
      <c r="BK116" s="134"/>
      <c r="BL116" s="139"/>
      <c r="BM116" s="134"/>
      <c r="BN116" s="134"/>
    </row>
    <row r="117" s="118" customFormat="1" ht="15" customHeight="1" spans="1:66">
      <c r="A117" s="136" t="s">
        <v>147</v>
      </c>
      <c r="B117" s="134">
        <v>41475</v>
      </c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9"/>
      <c r="AB117" s="134"/>
      <c r="AC117" s="134"/>
      <c r="AD117" s="134"/>
      <c r="AE117" s="134"/>
      <c r="AF117" s="134"/>
      <c r="AG117" s="134"/>
      <c r="AH117" s="139"/>
      <c r="AI117" s="134"/>
      <c r="AJ117" s="134"/>
      <c r="AK117" s="134"/>
      <c r="AL117" s="134"/>
      <c r="AM117" s="134"/>
      <c r="AN117" s="134"/>
      <c r="AO117" s="134"/>
      <c r="AP117" s="134"/>
      <c r="AQ117" s="139"/>
      <c r="AR117" s="134"/>
      <c r="AS117" s="134"/>
      <c r="AT117" s="134"/>
      <c r="AU117" s="134"/>
      <c r="AV117" s="134"/>
      <c r="AW117" s="134"/>
      <c r="AX117" s="139"/>
      <c r="AY117" s="134"/>
      <c r="AZ117" s="134"/>
      <c r="BA117" s="134"/>
      <c r="BB117" s="134"/>
      <c r="BC117" s="134"/>
      <c r="BD117" s="134"/>
      <c r="BE117" s="139"/>
      <c r="BF117" s="134"/>
      <c r="BG117" s="134"/>
      <c r="BH117" s="134"/>
      <c r="BI117" s="134"/>
      <c r="BJ117" s="134"/>
      <c r="BK117" s="134"/>
      <c r="BL117" s="139"/>
      <c r="BM117" s="134"/>
      <c r="BN117" s="134"/>
    </row>
    <row r="118" s="118" customFormat="1" ht="15" customHeight="1" spans="1:66">
      <c r="A118" s="136" t="s">
        <v>148</v>
      </c>
      <c r="B118" s="134"/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9"/>
      <c r="AB118" s="134"/>
      <c r="AC118" s="134"/>
      <c r="AD118" s="134"/>
      <c r="AE118" s="134"/>
      <c r="AF118" s="134"/>
      <c r="AG118" s="134"/>
      <c r="AH118" s="139"/>
      <c r="AI118" s="134"/>
      <c r="AJ118" s="134"/>
      <c r="AK118" s="134"/>
      <c r="AL118" s="134"/>
      <c r="AM118" s="134"/>
      <c r="AN118" s="134"/>
      <c r="AO118" s="134"/>
      <c r="AP118" s="134"/>
      <c r="AQ118" s="139"/>
      <c r="AR118" s="134"/>
      <c r="AS118" s="134"/>
      <c r="AT118" s="134"/>
      <c r="AU118" s="134"/>
      <c r="AV118" s="134"/>
      <c r="AW118" s="134"/>
      <c r="AX118" s="139"/>
      <c r="AY118" s="134"/>
      <c r="AZ118" s="134"/>
      <c r="BA118" s="134"/>
      <c r="BB118" s="134"/>
      <c r="BC118" s="134"/>
      <c r="BD118" s="134"/>
      <c r="BE118" s="139"/>
      <c r="BF118" s="134"/>
      <c r="BG118" s="134"/>
      <c r="BH118" s="134"/>
      <c r="BI118" s="134"/>
      <c r="BJ118" s="134"/>
      <c r="BK118" s="134"/>
      <c r="BL118" s="139"/>
      <c r="BM118" s="134"/>
      <c r="BN118" s="134"/>
    </row>
    <row r="119" s="118" customFormat="1" ht="15" customHeight="1" spans="1:66">
      <c r="A119" s="136" t="s">
        <v>149</v>
      </c>
      <c r="B119" s="134"/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9"/>
      <c r="AB119" s="134"/>
      <c r="AC119" s="134"/>
      <c r="AD119" s="134"/>
      <c r="AE119" s="134"/>
      <c r="AF119" s="134"/>
      <c r="AG119" s="134"/>
      <c r="AH119" s="139"/>
      <c r="AI119" s="134"/>
      <c r="AJ119" s="134"/>
      <c r="AK119" s="134"/>
      <c r="AL119" s="134"/>
      <c r="AM119" s="134"/>
      <c r="AN119" s="134"/>
      <c r="AO119" s="134"/>
      <c r="AP119" s="134"/>
      <c r="AQ119" s="139"/>
      <c r="AR119" s="134"/>
      <c r="AS119" s="134"/>
      <c r="AT119" s="134"/>
      <c r="AU119" s="134"/>
      <c r="AV119" s="134"/>
      <c r="AW119" s="134"/>
      <c r="AX119" s="139"/>
      <c r="AY119" s="134"/>
      <c r="AZ119" s="134"/>
      <c r="BA119" s="134"/>
      <c r="BB119" s="134"/>
      <c r="BC119" s="134"/>
      <c r="BD119" s="134"/>
      <c r="BE119" s="139"/>
      <c r="BF119" s="134"/>
      <c r="BG119" s="134"/>
      <c r="BH119" s="134"/>
      <c r="BI119" s="134"/>
      <c r="BJ119" s="134"/>
      <c r="BK119" s="134"/>
      <c r="BL119" s="139"/>
      <c r="BM119" s="134"/>
      <c r="BN119" s="134"/>
    </row>
    <row r="120" s="118" customFormat="1" ht="15" customHeight="1" spans="1:66">
      <c r="A120" s="136" t="s">
        <v>150</v>
      </c>
      <c r="B120" s="134"/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9"/>
      <c r="AB120" s="134"/>
      <c r="AC120" s="134"/>
      <c r="AD120" s="134"/>
      <c r="AE120" s="134"/>
      <c r="AF120" s="134"/>
      <c r="AG120" s="134"/>
      <c r="AH120" s="139"/>
      <c r="AI120" s="134"/>
      <c r="AJ120" s="134"/>
      <c r="AK120" s="134"/>
      <c r="AL120" s="134"/>
      <c r="AM120" s="134"/>
      <c r="AN120" s="134"/>
      <c r="AO120" s="134"/>
      <c r="AP120" s="134"/>
      <c r="AQ120" s="139"/>
      <c r="AR120" s="134"/>
      <c r="AS120" s="134"/>
      <c r="AT120" s="134"/>
      <c r="AU120" s="134"/>
      <c r="AV120" s="134"/>
      <c r="AW120" s="134"/>
      <c r="AX120" s="139"/>
      <c r="AY120" s="134"/>
      <c r="AZ120" s="134"/>
      <c r="BA120" s="134"/>
      <c r="BB120" s="134"/>
      <c r="BC120" s="134"/>
      <c r="BD120" s="134"/>
      <c r="BE120" s="139"/>
      <c r="BF120" s="134"/>
      <c r="BG120" s="134"/>
      <c r="BH120" s="134"/>
      <c r="BI120" s="134"/>
      <c r="BJ120" s="134"/>
      <c r="BK120" s="134"/>
      <c r="BL120" s="139"/>
      <c r="BM120" s="134"/>
      <c r="BN120" s="134"/>
    </row>
    <row r="121" s="118" customFormat="1" ht="15" customHeight="1" spans="1:66">
      <c r="A121" s="136" t="s">
        <v>151</v>
      </c>
      <c r="B121" s="134"/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9"/>
      <c r="AB121" s="134"/>
      <c r="AC121" s="134"/>
      <c r="AD121" s="134"/>
      <c r="AE121" s="134"/>
      <c r="AF121" s="134"/>
      <c r="AG121" s="134"/>
      <c r="AH121" s="139"/>
      <c r="AI121" s="134"/>
      <c r="AJ121" s="134"/>
      <c r="AK121" s="134"/>
      <c r="AL121" s="134"/>
      <c r="AM121" s="134"/>
      <c r="AN121" s="134"/>
      <c r="AO121" s="134"/>
      <c r="AP121" s="134"/>
      <c r="AQ121" s="139"/>
      <c r="AR121" s="134"/>
      <c r="AS121" s="134"/>
      <c r="AT121" s="134"/>
      <c r="AU121" s="134"/>
      <c r="AV121" s="134"/>
      <c r="AW121" s="134"/>
      <c r="AX121" s="139"/>
      <c r="AY121" s="134"/>
      <c r="AZ121" s="134"/>
      <c r="BA121" s="134"/>
      <c r="BB121" s="134"/>
      <c r="BC121" s="134"/>
      <c r="BD121" s="134"/>
      <c r="BE121" s="139"/>
      <c r="BF121" s="134"/>
      <c r="BG121" s="134"/>
      <c r="BH121" s="134"/>
      <c r="BI121" s="134"/>
      <c r="BJ121" s="134"/>
      <c r="BK121" s="134"/>
      <c r="BL121" s="139"/>
      <c r="BM121" s="134"/>
      <c r="BN121" s="134"/>
    </row>
    <row r="122" s="118" customFormat="1" ht="15" customHeight="1" spans="1:66">
      <c r="A122" s="136" t="s">
        <v>152</v>
      </c>
      <c r="B122" s="134"/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9"/>
      <c r="AB122" s="134"/>
      <c r="AC122" s="134"/>
      <c r="AD122" s="134"/>
      <c r="AE122" s="134"/>
      <c r="AF122" s="134"/>
      <c r="AG122" s="134"/>
      <c r="AH122" s="139"/>
      <c r="AI122" s="134"/>
      <c r="AJ122" s="134"/>
      <c r="AK122" s="134"/>
      <c r="AL122" s="134"/>
      <c r="AM122" s="134"/>
      <c r="AN122" s="134"/>
      <c r="AO122" s="134"/>
      <c r="AP122" s="134"/>
      <c r="AQ122" s="139"/>
      <c r="AR122" s="134"/>
      <c r="AS122" s="134"/>
      <c r="AT122" s="134"/>
      <c r="AU122" s="134"/>
      <c r="AV122" s="134"/>
      <c r="AW122" s="134"/>
      <c r="AX122" s="139"/>
      <c r="AY122" s="134"/>
      <c r="AZ122" s="134"/>
      <c r="BA122" s="134"/>
      <c r="BB122" s="134"/>
      <c r="BC122" s="134"/>
      <c r="BD122" s="134"/>
      <c r="BE122" s="139"/>
      <c r="BF122" s="134"/>
      <c r="BG122" s="134"/>
      <c r="BH122" s="134"/>
      <c r="BI122" s="134"/>
      <c r="BJ122" s="134"/>
      <c r="BK122" s="134"/>
      <c r="BL122" s="139"/>
      <c r="BM122" s="134"/>
      <c r="BN122" s="134"/>
    </row>
    <row r="123" s="118" customFormat="1" ht="15" customHeight="1" spans="1:66">
      <c r="A123" s="136" t="s">
        <v>153</v>
      </c>
      <c r="B123" s="134"/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9"/>
      <c r="AB123" s="134"/>
      <c r="AC123" s="134"/>
      <c r="AD123" s="134"/>
      <c r="AE123" s="134"/>
      <c r="AF123" s="134"/>
      <c r="AG123" s="134"/>
      <c r="AH123" s="139"/>
      <c r="AI123" s="134"/>
      <c r="AJ123" s="134"/>
      <c r="AK123" s="134"/>
      <c r="AL123" s="134"/>
      <c r="AM123" s="134"/>
      <c r="AN123" s="134"/>
      <c r="AO123" s="134"/>
      <c r="AP123" s="134"/>
      <c r="AQ123" s="139"/>
      <c r="AR123" s="134"/>
      <c r="AS123" s="134"/>
      <c r="AT123" s="134"/>
      <c r="AU123" s="134"/>
      <c r="AV123" s="134"/>
      <c r="AW123" s="134"/>
      <c r="AX123" s="139"/>
      <c r="AY123" s="134"/>
      <c r="AZ123" s="134"/>
      <c r="BA123" s="134"/>
      <c r="BB123" s="134"/>
      <c r="BC123" s="134"/>
      <c r="BD123" s="134"/>
      <c r="BE123" s="139"/>
      <c r="BF123" s="134"/>
      <c r="BG123" s="134"/>
      <c r="BH123" s="134"/>
      <c r="BI123" s="134"/>
      <c r="BJ123" s="134"/>
      <c r="BK123" s="134"/>
      <c r="BL123" s="139"/>
      <c r="BM123" s="134"/>
      <c r="BN123" s="134"/>
    </row>
    <row r="124" s="118" customFormat="1" ht="15" customHeight="1" spans="1:66">
      <c r="A124" s="136" t="s">
        <v>154</v>
      </c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9"/>
      <c r="AB124" s="134"/>
      <c r="AC124" s="134"/>
      <c r="AD124" s="134"/>
      <c r="AE124" s="134"/>
      <c r="AF124" s="134"/>
      <c r="AG124" s="134"/>
      <c r="AH124" s="139"/>
      <c r="AI124" s="134"/>
      <c r="AJ124" s="134"/>
      <c r="AK124" s="134"/>
      <c r="AL124" s="134"/>
      <c r="AM124" s="134"/>
      <c r="AN124" s="134"/>
      <c r="AO124" s="134"/>
      <c r="AP124" s="134"/>
      <c r="AQ124" s="139"/>
      <c r="AR124" s="134"/>
      <c r="AS124" s="134"/>
      <c r="AT124" s="134"/>
      <c r="AU124" s="134"/>
      <c r="AV124" s="134"/>
      <c r="AW124" s="134"/>
      <c r="AX124" s="139"/>
      <c r="AY124" s="134"/>
      <c r="AZ124" s="134"/>
      <c r="BA124" s="134"/>
      <c r="BB124" s="134"/>
      <c r="BC124" s="134"/>
      <c r="BD124" s="134"/>
      <c r="BE124" s="139"/>
      <c r="BF124" s="134"/>
      <c r="BG124" s="134"/>
      <c r="BH124" s="134"/>
      <c r="BI124" s="134"/>
      <c r="BJ124" s="134"/>
      <c r="BK124" s="134"/>
      <c r="BL124" s="139"/>
      <c r="BM124" s="134"/>
      <c r="BN124" s="134"/>
    </row>
    <row r="125" s="118" customFormat="1" ht="15" customHeight="1" spans="1:66">
      <c r="A125" s="136" t="s">
        <v>155</v>
      </c>
      <c r="B125" s="134"/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9"/>
      <c r="AB125" s="134"/>
      <c r="AC125" s="134"/>
      <c r="AD125" s="134"/>
      <c r="AE125" s="134"/>
      <c r="AF125" s="134"/>
      <c r="AG125" s="134"/>
      <c r="AH125" s="139"/>
      <c r="AI125" s="134"/>
      <c r="AJ125" s="134"/>
      <c r="AK125" s="134"/>
      <c r="AL125" s="134"/>
      <c r="AM125" s="134"/>
      <c r="AN125" s="134"/>
      <c r="AO125" s="134"/>
      <c r="AP125" s="134"/>
      <c r="AQ125" s="139"/>
      <c r="AR125" s="134"/>
      <c r="AS125" s="134"/>
      <c r="AT125" s="134"/>
      <c r="AU125" s="134"/>
      <c r="AV125" s="134"/>
      <c r="AW125" s="134"/>
      <c r="AX125" s="139"/>
      <c r="AY125" s="134"/>
      <c r="AZ125" s="134"/>
      <c r="BA125" s="134"/>
      <c r="BB125" s="134"/>
      <c r="BC125" s="134"/>
      <c r="BD125" s="134"/>
      <c r="BE125" s="139"/>
      <c r="BF125" s="134"/>
      <c r="BG125" s="134"/>
      <c r="BH125" s="134"/>
      <c r="BI125" s="134"/>
      <c r="BJ125" s="134"/>
      <c r="BK125" s="134"/>
      <c r="BL125" s="139"/>
      <c r="BM125" s="134"/>
      <c r="BN125" s="134"/>
    </row>
    <row r="126" s="118" customFormat="1" ht="15" customHeight="1" spans="1:66">
      <c r="A126" s="136" t="s">
        <v>156</v>
      </c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9"/>
      <c r="AB126" s="134"/>
      <c r="AC126" s="134"/>
      <c r="AD126" s="134"/>
      <c r="AE126" s="134"/>
      <c r="AF126" s="134"/>
      <c r="AG126" s="134"/>
      <c r="AH126" s="139"/>
      <c r="AI126" s="134"/>
      <c r="AJ126" s="134"/>
      <c r="AK126" s="134"/>
      <c r="AL126" s="134"/>
      <c r="AM126" s="134"/>
      <c r="AN126" s="134"/>
      <c r="AO126" s="134"/>
      <c r="AP126" s="134"/>
      <c r="AQ126" s="139"/>
      <c r="AR126" s="134"/>
      <c r="AS126" s="134"/>
      <c r="AT126" s="134"/>
      <c r="AU126" s="134"/>
      <c r="AV126" s="134"/>
      <c r="AW126" s="134"/>
      <c r="AX126" s="139"/>
      <c r="AY126" s="134"/>
      <c r="AZ126" s="134"/>
      <c r="BA126" s="134"/>
      <c r="BB126" s="134"/>
      <c r="BC126" s="134"/>
      <c r="BD126" s="134"/>
      <c r="BE126" s="139"/>
      <c r="BF126" s="134"/>
      <c r="BG126" s="134"/>
      <c r="BH126" s="134"/>
      <c r="BI126" s="134"/>
      <c r="BJ126" s="134"/>
      <c r="BK126" s="134"/>
      <c r="BL126" s="139"/>
      <c r="BM126" s="134"/>
      <c r="BN126" s="134"/>
    </row>
    <row r="127" s="118" customFormat="1" ht="15" customHeight="1" spans="1:66">
      <c r="A127" s="136" t="s">
        <v>157</v>
      </c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9"/>
      <c r="AB127" s="134"/>
      <c r="AC127" s="134"/>
      <c r="AD127" s="134"/>
      <c r="AE127" s="134"/>
      <c r="AF127" s="134"/>
      <c r="AG127" s="134"/>
      <c r="AH127" s="139"/>
      <c r="AI127" s="134"/>
      <c r="AJ127" s="134"/>
      <c r="AK127" s="134"/>
      <c r="AL127" s="134"/>
      <c r="AM127" s="134"/>
      <c r="AN127" s="134"/>
      <c r="AO127" s="134"/>
      <c r="AP127" s="134"/>
      <c r="AQ127" s="139"/>
      <c r="AR127" s="134"/>
      <c r="AS127" s="134"/>
      <c r="AT127" s="134"/>
      <c r="AU127" s="134"/>
      <c r="AV127" s="134"/>
      <c r="AW127" s="134"/>
      <c r="AX127" s="139"/>
      <c r="AY127" s="134"/>
      <c r="AZ127" s="134"/>
      <c r="BA127" s="134"/>
      <c r="BB127" s="134"/>
      <c r="BC127" s="134"/>
      <c r="BD127" s="134"/>
      <c r="BE127" s="139"/>
      <c r="BF127" s="134"/>
      <c r="BG127" s="134"/>
      <c r="BH127" s="134"/>
      <c r="BI127" s="134"/>
      <c r="BJ127" s="134"/>
      <c r="BK127" s="134"/>
      <c r="BL127" s="139"/>
      <c r="BM127" s="134"/>
      <c r="BN127" s="134"/>
    </row>
    <row r="128" s="118" customFormat="1" ht="15" customHeight="1" spans="1:66">
      <c r="A128" s="136" t="s">
        <v>158</v>
      </c>
      <c r="B128" s="134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9"/>
      <c r="AB128" s="134"/>
      <c r="AC128" s="134"/>
      <c r="AD128" s="134"/>
      <c r="AE128" s="134"/>
      <c r="AF128" s="134"/>
      <c r="AG128" s="134"/>
      <c r="AH128" s="139"/>
      <c r="AI128" s="134"/>
      <c r="AJ128" s="134"/>
      <c r="AK128" s="134"/>
      <c r="AL128" s="134"/>
      <c r="AM128" s="134"/>
      <c r="AN128" s="134"/>
      <c r="AO128" s="134"/>
      <c r="AP128" s="134"/>
      <c r="AQ128" s="139"/>
      <c r="AR128" s="134"/>
      <c r="AS128" s="134"/>
      <c r="AT128" s="134"/>
      <c r="AU128" s="134"/>
      <c r="AV128" s="134"/>
      <c r="AW128" s="134"/>
      <c r="AX128" s="139"/>
      <c r="AY128" s="134"/>
      <c r="AZ128" s="134"/>
      <c r="BA128" s="134"/>
      <c r="BB128" s="134"/>
      <c r="BC128" s="134"/>
      <c r="BD128" s="134"/>
      <c r="BE128" s="139"/>
      <c r="BF128" s="134"/>
      <c r="BG128" s="134"/>
      <c r="BH128" s="134"/>
      <c r="BI128" s="134"/>
      <c r="BJ128" s="134"/>
      <c r="BK128" s="134"/>
      <c r="BL128" s="139"/>
      <c r="BM128" s="134"/>
      <c r="BN128" s="134"/>
    </row>
    <row r="129" s="118" customFormat="1" ht="15" customHeight="1" spans="1:66">
      <c r="A129" s="136" t="s">
        <v>159</v>
      </c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9"/>
      <c r="AB129" s="134"/>
      <c r="AC129" s="134"/>
      <c r="AD129" s="134"/>
      <c r="AE129" s="134"/>
      <c r="AF129" s="134"/>
      <c r="AG129" s="134"/>
      <c r="AH129" s="139"/>
      <c r="AI129" s="134"/>
      <c r="AJ129" s="134"/>
      <c r="AK129" s="134"/>
      <c r="AL129" s="134"/>
      <c r="AM129" s="134"/>
      <c r="AN129" s="134"/>
      <c r="AO129" s="134"/>
      <c r="AP129" s="134"/>
      <c r="AQ129" s="139"/>
      <c r="AR129" s="134"/>
      <c r="AS129" s="134"/>
      <c r="AT129" s="134"/>
      <c r="AU129" s="134"/>
      <c r="AV129" s="134"/>
      <c r="AW129" s="134"/>
      <c r="AX129" s="139"/>
      <c r="AY129" s="134"/>
      <c r="AZ129" s="134"/>
      <c r="BA129" s="134"/>
      <c r="BB129" s="134"/>
      <c r="BC129" s="134"/>
      <c r="BD129" s="134"/>
      <c r="BE129" s="139"/>
      <c r="BF129" s="134"/>
      <c r="BG129" s="134"/>
      <c r="BH129" s="134"/>
      <c r="BI129" s="134"/>
      <c r="BJ129" s="134"/>
      <c r="BK129" s="134"/>
      <c r="BL129" s="139"/>
      <c r="BM129" s="134"/>
      <c r="BN129" s="134"/>
    </row>
    <row r="130" s="118" customFormat="1" ht="15" customHeight="1" spans="1:66">
      <c r="A130" s="136" t="s">
        <v>160</v>
      </c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9"/>
      <c r="AB130" s="134"/>
      <c r="AC130" s="134"/>
      <c r="AD130" s="134"/>
      <c r="AE130" s="134"/>
      <c r="AF130" s="134"/>
      <c r="AG130" s="134"/>
      <c r="AH130" s="139"/>
      <c r="AI130" s="134"/>
      <c r="AJ130" s="134"/>
      <c r="AK130" s="134"/>
      <c r="AL130" s="134"/>
      <c r="AM130" s="134"/>
      <c r="AN130" s="134"/>
      <c r="AO130" s="134"/>
      <c r="AP130" s="134"/>
      <c r="AQ130" s="139"/>
      <c r="AR130" s="134"/>
      <c r="AS130" s="134"/>
      <c r="AT130" s="134"/>
      <c r="AU130" s="134"/>
      <c r="AV130" s="134"/>
      <c r="AW130" s="134"/>
      <c r="AX130" s="139"/>
      <c r="AY130" s="134"/>
      <c r="AZ130" s="134"/>
      <c r="BA130" s="134"/>
      <c r="BB130" s="134"/>
      <c r="BC130" s="134"/>
      <c r="BD130" s="134"/>
      <c r="BE130" s="139"/>
      <c r="BF130" s="134"/>
      <c r="BG130" s="134"/>
      <c r="BH130" s="134"/>
      <c r="BI130" s="134"/>
      <c r="BJ130" s="134"/>
      <c r="BK130" s="134"/>
      <c r="BL130" s="139"/>
      <c r="BM130" s="134"/>
      <c r="BN130" s="134"/>
    </row>
    <row r="131" s="118" customFormat="1" ht="15" customHeight="1" spans="1:66">
      <c r="A131" s="136" t="s">
        <v>161</v>
      </c>
      <c r="B131" s="134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9"/>
      <c r="AB131" s="134"/>
      <c r="AC131" s="134"/>
      <c r="AD131" s="134"/>
      <c r="AE131" s="134"/>
      <c r="AF131" s="134"/>
      <c r="AG131" s="134"/>
      <c r="AH131" s="139"/>
      <c r="AI131" s="134"/>
      <c r="AJ131" s="134"/>
      <c r="AK131" s="134"/>
      <c r="AL131" s="134"/>
      <c r="AM131" s="134"/>
      <c r="AN131" s="134"/>
      <c r="AO131" s="134"/>
      <c r="AP131" s="134"/>
      <c r="AQ131" s="139"/>
      <c r="AR131" s="134"/>
      <c r="AS131" s="134"/>
      <c r="AT131" s="134"/>
      <c r="AU131" s="134"/>
      <c r="AV131" s="134"/>
      <c r="AW131" s="134"/>
      <c r="AX131" s="139"/>
      <c r="AY131" s="134"/>
      <c r="AZ131" s="134"/>
      <c r="BA131" s="134"/>
      <c r="BB131" s="134"/>
      <c r="BC131" s="134"/>
      <c r="BD131" s="134"/>
      <c r="BE131" s="139"/>
      <c r="BF131" s="134"/>
      <c r="BG131" s="134"/>
      <c r="BH131" s="134"/>
      <c r="BI131" s="134"/>
      <c r="BJ131" s="134"/>
      <c r="BK131" s="134"/>
      <c r="BL131" s="139"/>
      <c r="BM131" s="134"/>
      <c r="BN131" s="134"/>
    </row>
    <row r="132" s="118" customFormat="1" ht="15" customHeight="1" spans="1:66">
      <c r="A132" s="136" t="s">
        <v>162</v>
      </c>
      <c r="B132" s="134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9"/>
      <c r="AB132" s="134"/>
      <c r="AC132" s="134"/>
      <c r="AD132" s="134"/>
      <c r="AE132" s="134"/>
      <c r="AF132" s="134"/>
      <c r="AG132" s="134"/>
      <c r="AH132" s="139"/>
      <c r="AI132" s="134"/>
      <c r="AJ132" s="134"/>
      <c r="AK132" s="134"/>
      <c r="AL132" s="134"/>
      <c r="AM132" s="134"/>
      <c r="AN132" s="134"/>
      <c r="AO132" s="134"/>
      <c r="AP132" s="134"/>
      <c r="AQ132" s="139"/>
      <c r="AR132" s="134"/>
      <c r="AS132" s="134"/>
      <c r="AT132" s="134"/>
      <c r="AU132" s="134"/>
      <c r="AV132" s="134"/>
      <c r="AW132" s="134"/>
      <c r="AX132" s="139"/>
      <c r="AY132" s="134"/>
      <c r="AZ132" s="134"/>
      <c r="BA132" s="134"/>
      <c r="BB132" s="134"/>
      <c r="BC132" s="134"/>
      <c r="BD132" s="134"/>
      <c r="BE132" s="139"/>
      <c r="BF132" s="134"/>
      <c r="BG132" s="134"/>
      <c r="BH132" s="134"/>
      <c r="BI132" s="134"/>
      <c r="BJ132" s="134"/>
      <c r="BK132" s="134"/>
      <c r="BL132" s="139"/>
      <c r="BM132" s="134"/>
      <c r="BN132" s="134"/>
    </row>
    <row r="133" s="118" customFormat="1" ht="15" customHeight="1" spans="1:66">
      <c r="A133" s="136" t="s">
        <v>163</v>
      </c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9"/>
      <c r="AB133" s="134"/>
      <c r="AC133" s="134"/>
      <c r="AD133" s="134"/>
      <c r="AE133" s="134"/>
      <c r="AF133" s="134"/>
      <c r="AG133" s="134"/>
      <c r="AH133" s="139"/>
      <c r="AI133" s="134"/>
      <c r="AJ133" s="134"/>
      <c r="AK133" s="134"/>
      <c r="AL133" s="134"/>
      <c r="AM133" s="134"/>
      <c r="AN133" s="134"/>
      <c r="AO133" s="134"/>
      <c r="AP133" s="134"/>
      <c r="AQ133" s="139"/>
      <c r="AR133" s="134"/>
      <c r="AS133" s="134"/>
      <c r="AT133" s="134"/>
      <c r="AU133" s="134"/>
      <c r="AV133" s="134"/>
      <c r="AW133" s="134"/>
      <c r="AX133" s="139"/>
      <c r="AY133" s="134"/>
      <c r="AZ133" s="134"/>
      <c r="BA133" s="134"/>
      <c r="BB133" s="134"/>
      <c r="BC133" s="134"/>
      <c r="BD133" s="134"/>
      <c r="BE133" s="139"/>
      <c r="BF133" s="134"/>
      <c r="BG133" s="134"/>
      <c r="BH133" s="134"/>
      <c r="BI133" s="134"/>
      <c r="BJ133" s="134"/>
      <c r="BK133" s="134"/>
      <c r="BL133" s="139"/>
      <c r="BM133" s="134"/>
      <c r="BN133" s="134"/>
    </row>
    <row r="134" s="118" customFormat="1" ht="15" customHeight="1" spans="1:66">
      <c r="A134" s="136" t="s">
        <v>164</v>
      </c>
      <c r="B134" s="134"/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9"/>
      <c r="AB134" s="134"/>
      <c r="AC134" s="134"/>
      <c r="AD134" s="134"/>
      <c r="AE134" s="134"/>
      <c r="AF134" s="134"/>
      <c r="AG134" s="134"/>
      <c r="AH134" s="139"/>
      <c r="AI134" s="134"/>
      <c r="AJ134" s="134"/>
      <c r="AK134" s="134"/>
      <c r="AL134" s="134"/>
      <c r="AM134" s="134"/>
      <c r="AN134" s="134"/>
      <c r="AO134" s="134"/>
      <c r="AP134" s="134"/>
      <c r="AQ134" s="139"/>
      <c r="AR134" s="134"/>
      <c r="AS134" s="134"/>
      <c r="AT134" s="134"/>
      <c r="AU134" s="134"/>
      <c r="AV134" s="134"/>
      <c r="AW134" s="134"/>
      <c r="AX134" s="139"/>
      <c r="AY134" s="134"/>
      <c r="AZ134" s="134"/>
      <c r="BA134" s="134"/>
      <c r="BB134" s="134"/>
      <c r="BC134" s="134"/>
      <c r="BD134" s="134"/>
      <c r="BE134" s="139"/>
      <c r="BF134" s="134"/>
      <c r="BG134" s="134"/>
      <c r="BH134" s="134"/>
      <c r="BI134" s="134"/>
      <c r="BJ134" s="134"/>
      <c r="BK134" s="134"/>
      <c r="BL134" s="139"/>
      <c r="BM134" s="134"/>
      <c r="BN134" s="134"/>
    </row>
    <row r="135" s="118" customFormat="1" ht="15" customHeight="1" spans="1:66">
      <c r="A135" s="136" t="s">
        <v>165</v>
      </c>
      <c r="B135" s="134"/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9"/>
      <c r="AB135" s="134"/>
      <c r="AC135" s="134"/>
      <c r="AD135" s="134"/>
      <c r="AE135" s="134"/>
      <c r="AF135" s="134"/>
      <c r="AG135" s="134"/>
      <c r="AH135" s="139"/>
      <c r="AI135" s="134"/>
      <c r="AJ135" s="134"/>
      <c r="AK135" s="134"/>
      <c r="AL135" s="134"/>
      <c r="AM135" s="134"/>
      <c r="AN135" s="134"/>
      <c r="AO135" s="134"/>
      <c r="AP135" s="134"/>
      <c r="AQ135" s="139"/>
      <c r="AR135" s="134"/>
      <c r="AS135" s="134"/>
      <c r="AT135" s="134"/>
      <c r="AU135" s="134"/>
      <c r="AV135" s="134"/>
      <c r="AW135" s="134"/>
      <c r="AX135" s="139"/>
      <c r="AY135" s="134"/>
      <c r="AZ135" s="134"/>
      <c r="BA135" s="134"/>
      <c r="BB135" s="134"/>
      <c r="BC135" s="134"/>
      <c r="BD135" s="134"/>
      <c r="BE135" s="139"/>
      <c r="BF135" s="134"/>
      <c r="BG135" s="134"/>
      <c r="BH135" s="134"/>
      <c r="BI135" s="134"/>
      <c r="BJ135" s="134"/>
      <c r="BK135" s="134"/>
      <c r="BL135" s="139"/>
      <c r="BM135" s="134"/>
      <c r="BN135" s="134"/>
    </row>
    <row r="136" s="118" customFormat="1" ht="15" customHeight="1" spans="1:66">
      <c r="A136" s="136" t="s">
        <v>166</v>
      </c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9"/>
      <c r="AB136" s="134"/>
      <c r="AC136" s="134"/>
      <c r="AD136" s="134"/>
      <c r="AE136" s="134"/>
      <c r="AF136" s="134"/>
      <c r="AG136" s="134"/>
      <c r="AH136" s="139"/>
      <c r="AI136" s="134"/>
      <c r="AJ136" s="134"/>
      <c r="AK136" s="134"/>
      <c r="AL136" s="134"/>
      <c r="AM136" s="134"/>
      <c r="AN136" s="134"/>
      <c r="AO136" s="134"/>
      <c r="AP136" s="134"/>
      <c r="AQ136" s="139"/>
      <c r="AR136" s="134"/>
      <c r="AS136" s="134"/>
      <c r="AT136" s="134"/>
      <c r="AU136" s="134"/>
      <c r="AV136" s="134"/>
      <c r="AW136" s="134"/>
      <c r="AX136" s="139"/>
      <c r="AY136" s="134"/>
      <c r="AZ136" s="134"/>
      <c r="BA136" s="134"/>
      <c r="BB136" s="134"/>
      <c r="BC136" s="134"/>
      <c r="BD136" s="134"/>
      <c r="BE136" s="139"/>
      <c r="BF136" s="134"/>
      <c r="BG136" s="134"/>
      <c r="BH136" s="134"/>
      <c r="BI136" s="134"/>
      <c r="BJ136" s="134"/>
      <c r="BK136" s="134"/>
      <c r="BL136" s="139"/>
      <c r="BM136" s="134"/>
      <c r="BN136" s="134"/>
    </row>
    <row r="137" s="118" customFormat="1" ht="15" customHeight="1" spans="1:66">
      <c r="A137" s="136" t="s">
        <v>167</v>
      </c>
      <c r="B137" s="134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9"/>
      <c r="AB137" s="134"/>
      <c r="AC137" s="134"/>
      <c r="AD137" s="134"/>
      <c r="AE137" s="134"/>
      <c r="AF137" s="134"/>
      <c r="AG137" s="134"/>
      <c r="AH137" s="139"/>
      <c r="AI137" s="134"/>
      <c r="AJ137" s="134"/>
      <c r="AK137" s="134"/>
      <c r="AL137" s="134"/>
      <c r="AM137" s="134"/>
      <c r="AN137" s="134"/>
      <c r="AO137" s="134"/>
      <c r="AP137" s="134"/>
      <c r="AQ137" s="139"/>
      <c r="AR137" s="134"/>
      <c r="AS137" s="134"/>
      <c r="AT137" s="134"/>
      <c r="AU137" s="134"/>
      <c r="AV137" s="134"/>
      <c r="AW137" s="134"/>
      <c r="AX137" s="139"/>
      <c r="AY137" s="134"/>
      <c r="AZ137" s="134"/>
      <c r="BA137" s="134"/>
      <c r="BB137" s="134"/>
      <c r="BC137" s="134"/>
      <c r="BD137" s="134"/>
      <c r="BE137" s="139"/>
      <c r="BF137" s="134"/>
      <c r="BG137" s="134"/>
      <c r="BH137" s="134"/>
      <c r="BI137" s="134"/>
      <c r="BJ137" s="134"/>
      <c r="BK137" s="134"/>
      <c r="BL137" s="139"/>
      <c r="BM137" s="134"/>
      <c r="BN137" s="134"/>
    </row>
    <row r="138" s="118" customFormat="1" ht="15" customHeight="1" spans="1:66">
      <c r="A138" s="136" t="s">
        <v>168</v>
      </c>
      <c r="B138" s="134"/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9"/>
      <c r="AB138" s="134"/>
      <c r="AC138" s="134"/>
      <c r="AD138" s="134"/>
      <c r="AE138" s="134"/>
      <c r="AF138" s="134"/>
      <c r="AG138" s="134"/>
      <c r="AH138" s="139"/>
      <c r="AI138" s="134"/>
      <c r="AJ138" s="134"/>
      <c r="AK138" s="134"/>
      <c r="AL138" s="134"/>
      <c r="AM138" s="134"/>
      <c r="AN138" s="134"/>
      <c r="AO138" s="134"/>
      <c r="AP138" s="134"/>
      <c r="AQ138" s="139"/>
      <c r="AR138" s="134"/>
      <c r="AS138" s="134"/>
      <c r="AT138" s="134"/>
      <c r="AU138" s="134"/>
      <c r="AV138" s="134"/>
      <c r="AW138" s="134"/>
      <c r="AX138" s="139"/>
      <c r="AY138" s="134"/>
      <c r="AZ138" s="134"/>
      <c r="BA138" s="134"/>
      <c r="BB138" s="134"/>
      <c r="BC138" s="134"/>
      <c r="BD138" s="134"/>
      <c r="BE138" s="139"/>
      <c r="BF138" s="134"/>
      <c r="BG138" s="134"/>
      <c r="BH138" s="134"/>
      <c r="BI138" s="134"/>
      <c r="BJ138" s="134"/>
      <c r="BK138" s="134"/>
      <c r="BL138" s="139"/>
      <c r="BM138" s="134"/>
      <c r="BN138" s="134"/>
    </row>
    <row r="139" s="118" customFormat="1" ht="15" customHeight="1" spans="1:66">
      <c r="A139" s="136" t="s">
        <v>169</v>
      </c>
      <c r="B139" s="134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9"/>
      <c r="AB139" s="134"/>
      <c r="AC139" s="134"/>
      <c r="AD139" s="134"/>
      <c r="AE139" s="134"/>
      <c r="AF139" s="134"/>
      <c r="AG139" s="134"/>
      <c r="AH139" s="139"/>
      <c r="AI139" s="134"/>
      <c r="AJ139" s="134"/>
      <c r="AK139" s="134"/>
      <c r="AL139" s="134"/>
      <c r="AM139" s="134"/>
      <c r="AN139" s="134"/>
      <c r="AO139" s="134"/>
      <c r="AP139" s="134"/>
      <c r="AQ139" s="139"/>
      <c r="AR139" s="134"/>
      <c r="AS139" s="134"/>
      <c r="AT139" s="134"/>
      <c r="AU139" s="134"/>
      <c r="AV139" s="134"/>
      <c r="AW139" s="134"/>
      <c r="AX139" s="139"/>
      <c r="AY139" s="134"/>
      <c r="AZ139" s="134"/>
      <c r="BA139" s="134"/>
      <c r="BB139" s="134"/>
      <c r="BC139" s="134"/>
      <c r="BD139" s="134"/>
      <c r="BE139" s="139"/>
      <c r="BF139" s="134"/>
      <c r="BG139" s="134"/>
      <c r="BH139" s="134"/>
      <c r="BI139" s="134"/>
      <c r="BJ139" s="134"/>
      <c r="BK139" s="134"/>
      <c r="BL139" s="139"/>
      <c r="BM139" s="134"/>
      <c r="BN139" s="134"/>
    </row>
    <row r="140" s="118" customFormat="1" ht="15" customHeight="1" spans="1:66">
      <c r="A140" s="136" t="s">
        <v>170</v>
      </c>
      <c r="B140" s="134"/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9"/>
      <c r="AB140" s="134"/>
      <c r="AC140" s="134"/>
      <c r="AD140" s="134"/>
      <c r="AE140" s="134"/>
      <c r="AF140" s="134"/>
      <c r="AG140" s="134"/>
      <c r="AH140" s="139"/>
      <c r="AI140" s="134"/>
      <c r="AJ140" s="134"/>
      <c r="AK140" s="134"/>
      <c r="AL140" s="134"/>
      <c r="AM140" s="134"/>
      <c r="AN140" s="134"/>
      <c r="AO140" s="134"/>
      <c r="AP140" s="134"/>
      <c r="AQ140" s="139"/>
      <c r="AR140" s="134"/>
      <c r="AS140" s="134"/>
      <c r="AT140" s="134"/>
      <c r="AU140" s="134"/>
      <c r="AV140" s="134"/>
      <c r="AW140" s="134"/>
      <c r="AX140" s="139"/>
      <c r="AY140" s="134"/>
      <c r="AZ140" s="134"/>
      <c r="BA140" s="134"/>
      <c r="BB140" s="134"/>
      <c r="BC140" s="134"/>
      <c r="BD140" s="134"/>
      <c r="BE140" s="139"/>
      <c r="BF140" s="134"/>
      <c r="BG140" s="134"/>
      <c r="BH140" s="134"/>
      <c r="BI140" s="134"/>
      <c r="BJ140" s="134"/>
      <c r="BK140" s="134"/>
      <c r="BL140" s="139"/>
      <c r="BM140" s="134"/>
      <c r="BN140" s="134"/>
    </row>
    <row r="141" s="118" customFormat="1" ht="15" customHeight="1" spans="1:66">
      <c r="A141" s="136" t="s">
        <v>171</v>
      </c>
      <c r="B141" s="134"/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9"/>
      <c r="AB141" s="134"/>
      <c r="AC141" s="134"/>
      <c r="AD141" s="134"/>
      <c r="AE141" s="134"/>
      <c r="AF141" s="134"/>
      <c r="AG141" s="134"/>
      <c r="AH141" s="139"/>
      <c r="AI141" s="134"/>
      <c r="AJ141" s="134"/>
      <c r="AK141" s="134"/>
      <c r="AL141" s="134"/>
      <c r="AM141" s="134"/>
      <c r="AN141" s="134"/>
      <c r="AO141" s="134"/>
      <c r="AP141" s="134"/>
      <c r="AQ141" s="139"/>
      <c r="AR141" s="134"/>
      <c r="AS141" s="134"/>
      <c r="AT141" s="134"/>
      <c r="AU141" s="134"/>
      <c r="AV141" s="134"/>
      <c r="AW141" s="134"/>
      <c r="AX141" s="139"/>
      <c r="AY141" s="134"/>
      <c r="AZ141" s="134"/>
      <c r="BA141" s="134"/>
      <c r="BB141" s="134"/>
      <c r="BC141" s="134"/>
      <c r="BD141" s="134"/>
      <c r="BE141" s="139"/>
      <c r="BF141" s="134"/>
      <c r="BG141" s="134"/>
      <c r="BH141" s="134"/>
      <c r="BI141" s="134"/>
      <c r="BJ141" s="134"/>
      <c r="BK141" s="134"/>
      <c r="BL141" s="139"/>
      <c r="BM141" s="134"/>
      <c r="BN141" s="134"/>
    </row>
    <row r="142" s="118" customFormat="1" ht="15" customHeight="1" spans="1:66">
      <c r="A142" s="136" t="s">
        <v>172</v>
      </c>
      <c r="B142" s="134"/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9"/>
      <c r="AB142" s="134"/>
      <c r="AC142" s="134"/>
      <c r="AD142" s="134"/>
      <c r="AE142" s="134"/>
      <c r="AF142" s="134"/>
      <c r="AG142" s="134"/>
      <c r="AH142" s="139"/>
      <c r="AI142" s="134"/>
      <c r="AJ142" s="134"/>
      <c r="AK142" s="134"/>
      <c r="AL142" s="134"/>
      <c r="AM142" s="134"/>
      <c r="AN142" s="134"/>
      <c r="AO142" s="134"/>
      <c r="AP142" s="134"/>
      <c r="AQ142" s="139"/>
      <c r="AR142" s="134"/>
      <c r="AS142" s="134"/>
      <c r="AT142" s="134"/>
      <c r="AU142" s="134"/>
      <c r="AV142" s="134"/>
      <c r="AW142" s="134"/>
      <c r="AX142" s="139"/>
      <c r="AY142" s="134"/>
      <c r="AZ142" s="134"/>
      <c r="BA142" s="134"/>
      <c r="BB142" s="134"/>
      <c r="BC142" s="134"/>
      <c r="BD142" s="134"/>
      <c r="BE142" s="139"/>
      <c r="BF142" s="134"/>
      <c r="BG142" s="134"/>
      <c r="BH142" s="134"/>
      <c r="BI142" s="134"/>
      <c r="BJ142" s="134"/>
      <c r="BK142" s="134"/>
      <c r="BL142" s="139"/>
      <c r="BM142" s="134"/>
      <c r="BN142" s="134"/>
    </row>
    <row r="143" s="118" customFormat="1" ht="15" customHeight="1" spans="1:66">
      <c r="A143" s="136" t="s">
        <v>173</v>
      </c>
      <c r="B143" s="134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9"/>
      <c r="AB143" s="134"/>
      <c r="AC143" s="134"/>
      <c r="AD143" s="134"/>
      <c r="AE143" s="134"/>
      <c r="AF143" s="134"/>
      <c r="AG143" s="134"/>
      <c r="AH143" s="139"/>
      <c r="AI143" s="134"/>
      <c r="AJ143" s="134"/>
      <c r="AK143" s="134"/>
      <c r="AL143" s="134"/>
      <c r="AM143" s="134"/>
      <c r="AN143" s="134"/>
      <c r="AO143" s="134"/>
      <c r="AP143" s="134"/>
      <c r="AQ143" s="139"/>
      <c r="AR143" s="134"/>
      <c r="AS143" s="134"/>
      <c r="AT143" s="134"/>
      <c r="AU143" s="134"/>
      <c r="AV143" s="134"/>
      <c r="AW143" s="134"/>
      <c r="AX143" s="139"/>
      <c r="AY143" s="134"/>
      <c r="AZ143" s="134"/>
      <c r="BA143" s="134"/>
      <c r="BB143" s="134"/>
      <c r="BC143" s="134"/>
      <c r="BD143" s="134"/>
      <c r="BE143" s="139"/>
      <c r="BF143" s="134"/>
      <c r="BG143" s="134"/>
      <c r="BH143" s="134"/>
      <c r="BI143" s="134"/>
      <c r="BJ143" s="134"/>
      <c r="BK143" s="134"/>
      <c r="BL143" s="139"/>
      <c r="BM143" s="134"/>
      <c r="BN143" s="134"/>
    </row>
    <row r="144" s="118" customFormat="1" ht="15" customHeight="1" spans="1:66">
      <c r="A144" s="136" t="s">
        <v>174</v>
      </c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9"/>
      <c r="AB144" s="134"/>
      <c r="AC144" s="134"/>
      <c r="AD144" s="134"/>
      <c r="AE144" s="134"/>
      <c r="AF144" s="134"/>
      <c r="AG144" s="134"/>
      <c r="AH144" s="139"/>
      <c r="AI144" s="134"/>
      <c r="AJ144" s="134"/>
      <c r="AK144" s="134"/>
      <c r="AL144" s="134"/>
      <c r="AM144" s="134"/>
      <c r="AN144" s="134"/>
      <c r="AO144" s="134"/>
      <c r="AP144" s="134"/>
      <c r="AQ144" s="139"/>
      <c r="AR144" s="134"/>
      <c r="AS144" s="134"/>
      <c r="AT144" s="134"/>
      <c r="AU144" s="134"/>
      <c r="AV144" s="134"/>
      <c r="AW144" s="134"/>
      <c r="AX144" s="139"/>
      <c r="AY144" s="134"/>
      <c r="AZ144" s="134"/>
      <c r="BA144" s="134"/>
      <c r="BB144" s="134"/>
      <c r="BC144" s="134"/>
      <c r="BD144" s="134"/>
      <c r="BE144" s="139"/>
      <c r="BF144" s="134"/>
      <c r="BG144" s="134"/>
      <c r="BH144" s="134"/>
      <c r="BI144" s="134"/>
      <c r="BJ144" s="134"/>
      <c r="BK144" s="134"/>
      <c r="BL144" s="139"/>
      <c r="BM144" s="134"/>
      <c r="BN144" s="134"/>
    </row>
    <row r="145" s="118" customFormat="1" ht="15" customHeight="1" spans="1:66">
      <c r="A145" s="136" t="s">
        <v>175</v>
      </c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9"/>
      <c r="AB145" s="134"/>
      <c r="AC145" s="134"/>
      <c r="AD145" s="134"/>
      <c r="AE145" s="134"/>
      <c r="AF145" s="134"/>
      <c r="AG145" s="134"/>
      <c r="AH145" s="139"/>
      <c r="AI145" s="134"/>
      <c r="AJ145" s="134"/>
      <c r="AK145" s="134"/>
      <c r="AL145" s="134"/>
      <c r="AM145" s="134"/>
      <c r="AN145" s="134"/>
      <c r="AO145" s="134"/>
      <c r="AP145" s="134"/>
      <c r="AQ145" s="139"/>
      <c r="AR145" s="134"/>
      <c r="AS145" s="134"/>
      <c r="AT145" s="134"/>
      <c r="AU145" s="134"/>
      <c r="AV145" s="134"/>
      <c r="AW145" s="134"/>
      <c r="AX145" s="139"/>
      <c r="AY145" s="134"/>
      <c r="AZ145" s="134"/>
      <c r="BA145" s="134"/>
      <c r="BB145" s="134"/>
      <c r="BC145" s="134"/>
      <c r="BD145" s="134"/>
      <c r="BE145" s="139"/>
      <c r="BF145" s="134"/>
      <c r="BG145" s="134"/>
      <c r="BH145" s="134"/>
      <c r="BI145" s="134"/>
      <c r="BJ145" s="134"/>
      <c r="BK145" s="134"/>
      <c r="BL145" s="139"/>
      <c r="BM145" s="134"/>
      <c r="BN145" s="134"/>
    </row>
    <row r="146" s="118" customFormat="1" ht="15" customHeight="1" spans="1:66">
      <c r="A146" s="136" t="s">
        <v>176</v>
      </c>
      <c r="B146" s="134"/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9"/>
      <c r="AB146" s="134"/>
      <c r="AC146" s="134"/>
      <c r="AD146" s="134"/>
      <c r="AE146" s="134"/>
      <c r="AF146" s="134"/>
      <c r="AG146" s="134"/>
      <c r="AH146" s="139"/>
      <c r="AI146" s="134"/>
      <c r="AJ146" s="134"/>
      <c r="AK146" s="134"/>
      <c r="AL146" s="134"/>
      <c r="AM146" s="134"/>
      <c r="AN146" s="134"/>
      <c r="AO146" s="134"/>
      <c r="AP146" s="134"/>
      <c r="AQ146" s="139"/>
      <c r="AR146" s="134"/>
      <c r="AS146" s="134"/>
      <c r="AT146" s="134"/>
      <c r="AU146" s="134"/>
      <c r="AV146" s="134"/>
      <c r="AW146" s="134"/>
      <c r="AX146" s="139"/>
      <c r="AY146" s="134"/>
      <c r="AZ146" s="134"/>
      <c r="BA146" s="134"/>
      <c r="BB146" s="134"/>
      <c r="BC146" s="134"/>
      <c r="BD146" s="134"/>
      <c r="BE146" s="139"/>
      <c r="BF146" s="134"/>
      <c r="BG146" s="134"/>
      <c r="BH146" s="134"/>
      <c r="BI146" s="134"/>
      <c r="BJ146" s="134"/>
      <c r="BK146" s="134"/>
      <c r="BL146" s="139"/>
      <c r="BM146" s="134"/>
      <c r="BN146" s="134"/>
    </row>
    <row r="147" s="118" customFormat="1" ht="15" customHeight="1" spans="1:66">
      <c r="A147" s="136" t="s">
        <v>177</v>
      </c>
      <c r="B147" s="134"/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9"/>
      <c r="AB147" s="134"/>
      <c r="AC147" s="134"/>
      <c r="AD147" s="134"/>
      <c r="AE147" s="134"/>
      <c r="AF147" s="134"/>
      <c r="AG147" s="134"/>
      <c r="AH147" s="139"/>
      <c r="AI147" s="134"/>
      <c r="AJ147" s="134"/>
      <c r="AK147" s="134"/>
      <c r="AL147" s="134"/>
      <c r="AM147" s="134"/>
      <c r="AN147" s="134"/>
      <c r="AO147" s="134"/>
      <c r="AP147" s="134"/>
      <c r="AQ147" s="139"/>
      <c r="AR147" s="134"/>
      <c r="AS147" s="134"/>
      <c r="AT147" s="134"/>
      <c r="AU147" s="134"/>
      <c r="AV147" s="134"/>
      <c r="AW147" s="134"/>
      <c r="AX147" s="139"/>
      <c r="AY147" s="134"/>
      <c r="AZ147" s="134"/>
      <c r="BA147" s="134"/>
      <c r="BB147" s="134"/>
      <c r="BC147" s="134"/>
      <c r="BD147" s="134"/>
      <c r="BE147" s="139"/>
      <c r="BF147" s="134"/>
      <c r="BG147" s="134"/>
      <c r="BH147" s="134"/>
      <c r="BI147" s="134"/>
      <c r="BJ147" s="134"/>
      <c r="BK147" s="134"/>
      <c r="BL147" s="139"/>
      <c r="BM147" s="134"/>
      <c r="BN147" s="134"/>
    </row>
    <row r="148" s="118" customFormat="1" ht="15" customHeight="1" spans="1:66">
      <c r="A148" s="136" t="s">
        <v>178</v>
      </c>
      <c r="B148" s="134"/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9"/>
      <c r="AB148" s="134"/>
      <c r="AC148" s="134"/>
      <c r="AD148" s="134"/>
      <c r="AE148" s="134"/>
      <c r="AF148" s="134"/>
      <c r="AG148" s="134"/>
      <c r="AH148" s="139"/>
      <c r="AI148" s="134"/>
      <c r="AJ148" s="134"/>
      <c r="AK148" s="134"/>
      <c r="AL148" s="134"/>
      <c r="AM148" s="134"/>
      <c r="AN148" s="134"/>
      <c r="AO148" s="134"/>
      <c r="AP148" s="134"/>
      <c r="AQ148" s="139"/>
      <c r="AR148" s="134"/>
      <c r="AS148" s="134"/>
      <c r="AT148" s="134"/>
      <c r="AU148" s="134"/>
      <c r="AV148" s="134"/>
      <c r="AW148" s="134"/>
      <c r="AX148" s="139"/>
      <c r="AY148" s="134"/>
      <c r="AZ148" s="134"/>
      <c r="BA148" s="134"/>
      <c r="BB148" s="134"/>
      <c r="BC148" s="134"/>
      <c r="BD148" s="134"/>
      <c r="BE148" s="139"/>
      <c r="BF148" s="134"/>
      <c r="BG148" s="134"/>
      <c r="BH148" s="134"/>
      <c r="BI148" s="134"/>
      <c r="BJ148" s="134"/>
      <c r="BK148" s="134"/>
      <c r="BL148" s="139"/>
      <c r="BM148" s="134"/>
      <c r="BN148" s="134"/>
    </row>
    <row r="149" s="118" customFormat="1" ht="15" customHeight="1" spans="1:66">
      <c r="A149" s="136" t="s">
        <v>179</v>
      </c>
      <c r="B149" s="134"/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9"/>
      <c r="AB149" s="134"/>
      <c r="AC149" s="134"/>
      <c r="AD149" s="134"/>
      <c r="AE149" s="134"/>
      <c r="AF149" s="134"/>
      <c r="AG149" s="134"/>
      <c r="AH149" s="139"/>
      <c r="AI149" s="134"/>
      <c r="AJ149" s="134"/>
      <c r="AK149" s="134"/>
      <c r="AL149" s="134"/>
      <c r="AM149" s="134"/>
      <c r="AN149" s="134"/>
      <c r="AO149" s="134"/>
      <c r="AP149" s="134"/>
      <c r="AQ149" s="139"/>
      <c r="AR149" s="134"/>
      <c r="AS149" s="134"/>
      <c r="AT149" s="134"/>
      <c r="AU149" s="134"/>
      <c r="AV149" s="134"/>
      <c r="AW149" s="134"/>
      <c r="AX149" s="139"/>
      <c r="AY149" s="134"/>
      <c r="AZ149" s="134"/>
      <c r="BA149" s="134"/>
      <c r="BB149" s="134"/>
      <c r="BC149" s="134"/>
      <c r="BD149" s="134"/>
      <c r="BE149" s="139"/>
      <c r="BF149" s="134"/>
      <c r="BG149" s="134"/>
      <c r="BH149" s="134"/>
      <c r="BI149" s="134"/>
      <c r="BJ149" s="134"/>
      <c r="BK149" s="134"/>
      <c r="BL149" s="139"/>
      <c r="BM149" s="134"/>
      <c r="BN149" s="134"/>
    </row>
    <row r="150" s="118" customFormat="1" ht="15" customHeight="1" spans="1:66">
      <c r="A150" s="136" t="s">
        <v>180</v>
      </c>
      <c r="B150" s="134"/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9"/>
      <c r="AB150" s="134"/>
      <c r="AC150" s="134"/>
      <c r="AD150" s="134"/>
      <c r="AE150" s="134"/>
      <c r="AF150" s="134"/>
      <c r="AG150" s="134"/>
      <c r="AH150" s="139"/>
      <c r="AI150" s="134"/>
      <c r="AJ150" s="134"/>
      <c r="AK150" s="134"/>
      <c r="AL150" s="134"/>
      <c r="AM150" s="134"/>
      <c r="AN150" s="134"/>
      <c r="AO150" s="134"/>
      <c r="AP150" s="134"/>
      <c r="AQ150" s="139"/>
      <c r="AR150" s="134"/>
      <c r="AS150" s="134"/>
      <c r="AT150" s="134"/>
      <c r="AU150" s="134"/>
      <c r="AV150" s="134"/>
      <c r="AW150" s="134"/>
      <c r="AX150" s="139"/>
      <c r="AY150" s="134"/>
      <c r="AZ150" s="134"/>
      <c r="BA150" s="134"/>
      <c r="BB150" s="134"/>
      <c r="BC150" s="134"/>
      <c r="BD150" s="134"/>
      <c r="BE150" s="139"/>
      <c r="BF150" s="134"/>
      <c r="BG150" s="134"/>
      <c r="BH150" s="134"/>
      <c r="BI150" s="134"/>
      <c r="BJ150" s="134"/>
      <c r="BK150" s="134"/>
      <c r="BL150" s="139"/>
      <c r="BM150" s="134"/>
      <c r="BN150" s="134"/>
    </row>
    <row r="151" s="118" customFormat="1" ht="15" customHeight="1" spans="1:66">
      <c r="A151" s="136" t="s">
        <v>181</v>
      </c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9"/>
      <c r="AB151" s="134"/>
      <c r="AC151" s="134"/>
      <c r="AD151" s="134"/>
      <c r="AE151" s="134"/>
      <c r="AF151" s="134"/>
      <c r="AG151" s="134"/>
      <c r="AH151" s="139"/>
      <c r="AI151" s="134"/>
      <c r="AJ151" s="134"/>
      <c r="AK151" s="134"/>
      <c r="AL151" s="134"/>
      <c r="AM151" s="134"/>
      <c r="AN151" s="134"/>
      <c r="AO151" s="134"/>
      <c r="AP151" s="134"/>
      <c r="AQ151" s="139"/>
      <c r="AR151" s="134"/>
      <c r="AS151" s="134"/>
      <c r="AT151" s="134"/>
      <c r="AU151" s="134"/>
      <c r="AV151" s="134"/>
      <c r="AW151" s="134"/>
      <c r="AX151" s="139"/>
      <c r="AY151" s="134"/>
      <c r="AZ151" s="134"/>
      <c r="BA151" s="134"/>
      <c r="BB151" s="134"/>
      <c r="BC151" s="134"/>
      <c r="BD151" s="134"/>
      <c r="BE151" s="139"/>
      <c r="BF151" s="134"/>
      <c r="BG151" s="134"/>
      <c r="BH151" s="134"/>
      <c r="BI151" s="134"/>
      <c r="BJ151" s="134"/>
      <c r="BK151" s="134"/>
      <c r="BL151" s="139"/>
      <c r="BM151" s="134"/>
      <c r="BN151" s="134"/>
    </row>
    <row r="152" s="118" customFormat="1" ht="15" customHeight="1" spans="1:66">
      <c r="A152" s="136" t="s">
        <v>182</v>
      </c>
      <c r="B152" s="134"/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9"/>
      <c r="AB152" s="134"/>
      <c r="AC152" s="134"/>
      <c r="AD152" s="134"/>
      <c r="AE152" s="134"/>
      <c r="AF152" s="134"/>
      <c r="AG152" s="134"/>
      <c r="AH152" s="139"/>
      <c r="AI152" s="134"/>
      <c r="AJ152" s="134"/>
      <c r="AK152" s="134"/>
      <c r="AL152" s="134"/>
      <c r="AM152" s="134"/>
      <c r="AN152" s="134"/>
      <c r="AO152" s="134"/>
      <c r="AP152" s="134"/>
      <c r="AQ152" s="139"/>
      <c r="AR152" s="134"/>
      <c r="AS152" s="134"/>
      <c r="AT152" s="134"/>
      <c r="AU152" s="134"/>
      <c r="AV152" s="134"/>
      <c r="AW152" s="134"/>
      <c r="AX152" s="139"/>
      <c r="AY152" s="134"/>
      <c r="AZ152" s="134"/>
      <c r="BA152" s="134"/>
      <c r="BB152" s="134"/>
      <c r="BC152" s="134"/>
      <c r="BD152" s="134"/>
      <c r="BE152" s="139"/>
      <c r="BF152" s="134"/>
      <c r="BG152" s="134"/>
      <c r="BH152" s="134"/>
      <c r="BI152" s="134"/>
      <c r="BJ152" s="134"/>
      <c r="BK152" s="134"/>
      <c r="BL152" s="139"/>
      <c r="BM152" s="134"/>
      <c r="BN152" s="134"/>
    </row>
    <row r="153" s="118" customFormat="1" ht="15" customHeight="1" spans="1:66">
      <c r="A153" s="136" t="s">
        <v>183</v>
      </c>
      <c r="B153" s="134"/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9"/>
      <c r="AB153" s="134"/>
      <c r="AC153" s="134"/>
      <c r="AD153" s="134"/>
      <c r="AE153" s="134"/>
      <c r="AF153" s="134"/>
      <c r="AG153" s="134"/>
      <c r="AH153" s="139"/>
      <c r="AI153" s="134"/>
      <c r="AJ153" s="134"/>
      <c r="AK153" s="134"/>
      <c r="AL153" s="134"/>
      <c r="AM153" s="134"/>
      <c r="AN153" s="134"/>
      <c r="AO153" s="134"/>
      <c r="AP153" s="134"/>
      <c r="AQ153" s="139"/>
      <c r="AR153" s="134"/>
      <c r="AS153" s="134"/>
      <c r="AT153" s="134"/>
      <c r="AU153" s="134"/>
      <c r="AV153" s="134"/>
      <c r="AW153" s="134"/>
      <c r="AX153" s="139"/>
      <c r="AY153" s="134"/>
      <c r="AZ153" s="134"/>
      <c r="BA153" s="134"/>
      <c r="BB153" s="134"/>
      <c r="BC153" s="134"/>
      <c r="BD153" s="134"/>
      <c r="BE153" s="139"/>
      <c r="BF153" s="134"/>
      <c r="BG153" s="134"/>
      <c r="BH153" s="134"/>
      <c r="BI153" s="134"/>
      <c r="BJ153" s="134"/>
      <c r="BK153" s="134"/>
      <c r="BL153" s="139"/>
      <c r="BM153" s="134"/>
      <c r="BN153" s="134"/>
    </row>
    <row r="154" s="118" customFormat="1" ht="15" customHeight="1" spans="1:66">
      <c r="A154" s="136" t="s">
        <v>184</v>
      </c>
      <c r="B154" s="134"/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9"/>
      <c r="AB154" s="134"/>
      <c r="AC154" s="134"/>
      <c r="AD154" s="134"/>
      <c r="AE154" s="134"/>
      <c r="AF154" s="134"/>
      <c r="AG154" s="134"/>
      <c r="AH154" s="139"/>
      <c r="AI154" s="134"/>
      <c r="AJ154" s="134"/>
      <c r="AK154" s="134"/>
      <c r="AL154" s="134"/>
      <c r="AM154" s="134"/>
      <c r="AN154" s="134"/>
      <c r="AO154" s="134"/>
      <c r="AP154" s="134"/>
      <c r="AQ154" s="139"/>
      <c r="AR154" s="134"/>
      <c r="AS154" s="134"/>
      <c r="AT154" s="134"/>
      <c r="AU154" s="134"/>
      <c r="AV154" s="134"/>
      <c r="AW154" s="134"/>
      <c r="AX154" s="139"/>
      <c r="AY154" s="134"/>
      <c r="AZ154" s="134"/>
      <c r="BA154" s="134"/>
      <c r="BB154" s="134"/>
      <c r="BC154" s="134"/>
      <c r="BD154" s="134"/>
      <c r="BE154" s="139"/>
      <c r="BF154" s="134"/>
      <c r="BG154" s="134"/>
      <c r="BH154" s="134"/>
      <c r="BI154" s="134"/>
      <c r="BJ154" s="134"/>
      <c r="BK154" s="134"/>
      <c r="BL154" s="139"/>
      <c r="BM154" s="134"/>
      <c r="BN154" s="134"/>
    </row>
    <row r="155" s="118" customFormat="1" ht="15" customHeight="1" spans="1:66">
      <c r="A155" s="136" t="s">
        <v>185</v>
      </c>
      <c r="B155" s="134"/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9"/>
      <c r="AB155" s="134"/>
      <c r="AC155" s="134"/>
      <c r="AD155" s="134"/>
      <c r="AE155" s="134"/>
      <c r="AF155" s="134"/>
      <c r="AG155" s="134"/>
      <c r="AH155" s="139"/>
      <c r="AI155" s="134"/>
      <c r="AJ155" s="134"/>
      <c r="AK155" s="134"/>
      <c r="AL155" s="134"/>
      <c r="AM155" s="134"/>
      <c r="AN155" s="134"/>
      <c r="AO155" s="134"/>
      <c r="AP155" s="134"/>
      <c r="AQ155" s="139"/>
      <c r="AR155" s="134"/>
      <c r="AS155" s="134"/>
      <c r="AT155" s="134"/>
      <c r="AU155" s="134"/>
      <c r="AV155" s="134"/>
      <c r="AW155" s="134"/>
      <c r="AX155" s="139"/>
      <c r="AY155" s="134"/>
      <c r="AZ155" s="134"/>
      <c r="BA155" s="134"/>
      <c r="BB155" s="134"/>
      <c r="BC155" s="134"/>
      <c r="BD155" s="134"/>
      <c r="BE155" s="139"/>
      <c r="BF155" s="134"/>
      <c r="BG155" s="134"/>
      <c r="BH155" s="134"/>
      <c r="BI155" s="134"/>
      <c r="BJ155" s="134"/>
      <c r="BK155" s="134"/>
      <c r="BL155" s="139"/>
      <c r="BM155" s="134"/>
      <c r="BN155" s="134"/>
    </row>
    <row r="156" s="118" customFormat="1" ht="15" customHeight="1" spans="1:66">
      <c r="A156" s="136" t="s">
        <v>186</v>
      </c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9"/>
      <c r="AB156" s="134"/>
      <c r="AC156" s="134"/>
      <c r="AD156" s="134"/>
      <c r="AE156" s="134"/>
      <c r="AF156" s="134"/>
      <c r="AG156" s="134"/>
      <c r="AH156" s="139"/>
      <c r="AI156" s="134"/>
      <c r="AJ156" s="134"/>
      <c r="AK156" s="134"/>
      <c r="AL156" s="134"/>
      <c r="AM156" s="134"/>
      <c r="AN156" s="134"/>
      <c r="AO156" s="134"/>
      <c r="AP156" s="134"/>
      <c r="AQ156" s="139"/>
      <c r="AR156" s="134"/>
      <c r="AS156" s="134"/>
      <c r="AT156" s="134"/>
      <c r="AU156" s="134"/>
      <c r="AV156" s="134"/>
      <c r="AW156" s="134"/>
      <c r="AX156" s="139"/>
      <c r="AY156" s="134"/>
      <c r="AZ156" s="134"/>
      <c r="BA156" s="134"/>
      <c r="BB156" s="134"/>
      <c r="BC156" s="134"/>
      <c r="BD156" s="134"/>
      <c r="BE156" s="139"/>
      <c r="BF156" s="134"/>
      <c r="BG156" s="134"/>
      <c r="BH156" s="134"/>
      <c r="BI156" s="134"/>
      <c r="BJ156" s="134"/>
      <c r="BK156" s="134"/>
      <c r="BL156" s="139"/>
      <c r="BM156" s="134"/>
      <c r="BN156" s="134"/>
    </row>
    <row r="157" s="118" customFormat="1" ht="14" spans="1:66">
      <c r="A157" s="136" t="s">
        <v>187</v>
      </c>
      <c r="B157" s="134">
        <v>161287.5</v>
      </c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9"/>
      <c r="AB157" s="134"/>
      <c r="AC157" s="134"/>
      <c r="AD157" s="134"/>
      <c r="AE157" s="134"/>
      <c r="AF157" s="134"/>
      <c r="AG157" s="134"/>
      <c r="AH157" s="139"/>
      <c r="AI157" s="134"/>
      <c r="AJ157" s="134"/>
      <c r="AK157" s="134"/>
      <c r="AL157" s="134"/>
      <c r="AM157" s="134"/>
      <c r="AN157" s="134"/>
      <c r="AO157" s="134"/>
      <c r="AP157" s="134"/>
      <c r="AQ157" s="139"/>
      <c r="AR157" s="134"/>
      <c r="AS157" s="134"/>
      <c r="AT157" s="134"/>
      <c r="AU157" s="134"/>
      <c r="AV157" s="134"/>
      <c r="AW157" s="134"/>
      <c r="AX157" s="139"/>
      <c r="AY157" s="134"/>
      <c r="AZ157" s="134"/>
      <c r="BA157" s="134"/>
      <c r="BB157" s="134"/>
      <c r="BC157" s="134"/>
      <c r="BD157" s="134"/>
      <c r="BE157" s="139"/>
      <c r="BF157" s="134"/>
      <c r="BG157" s="134"/>
      <c r="BH157" s="134"/>
      <c r="BI157" s="134"/>
      <c r="BJ157" s="134"/>
      <c r="BK157" s="134"/>
      <c r="BL157" s="139"/>
      <c r="BM157" s="134"/>
      <c r="BN157" s="134"/>
    </row>
    <row r="158" s="118" customFormat="1" ht="14" spans="1:66">
      <c r="A158" s="136" t="s">
        <v>188</v>
      </c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9"/>
      <c r="AB158" s="134"/>
      <c r="AC158" s="134"/>
      <c r="AD158" s="134"/>
      <c r="AE158" s="134"/>
      <c r="AF158" s="134"/>
      <c r="AG158" s="134"/>
      <c r="AH158" s="139"/>
      <c r="AI158" s="134"/>
      <c r="AJ158" s="134"/>
      <c r="AK158" s="134"/>
      <c r="AL158" s="134"/>
      <c r="AM158" s="134"/>
      <c r="AN158" s="134"/>
      <c r="AO158" s="134"/>
      <c r="AP158" s="134"/>
      <c r="AQ158" s="139"/>
      <c r="AR158" s="134"/>
      <c r="AS158" s="134"/>
      <c r="AT158" s="134"/>
      <c r="AU158" s="134"/>
      <c r="AV158" s="134"/>
      <c r="AW158" s="134"/>
      <c r="AX158" s="139"/>
      <c r="AY158" s="134"/>
      <c r="AZ158" s="134"/>
      <c r="BA158" s="134"/>
      <c r="BB158" s="134"/>
      <c r="BC158" s="134"/>
      <c r="BD158" s="134"/>
      <c r="BE158" s="139"/>
      <c r="BF158" s="134"/>
      <c r="BG158" s="134"/>
      <c r="BH158" s="134"/>
      <c r="BI158" s="134"/>
      <c r="BJ158" s="134"/>
      <c r="BK158" s="134"/>
      <c r="BL158" s="139"/>
      <c r="BM158" s="134"/>
      <c r="BN158" s="134"/>
    </row>
    <row r="159" s="118" customFormat="1" ht="14" spans="1:66">
      <c r="A159" s="136" t="s">
        <v>189</v>
      </c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9"/>
      <c r="AB159" s="134"/>
      <c r="AC159" s="134"/>
      <c r="AD159" s="134"/>
      <c r="AE159" s="134"/>
      <c r="AF159" s="134"/>
      <c r="AG159" s="134"/>
      <c r="AH159" s="139"/>
      <c r="AI159" s="134"/>
      <c r="AJ159" s="134"/>
      <c r="AK159" s="134"/>
      <c r="AL159" s="134"/>
      <c r="AM159" s="134"/>
      <c r="AN159" s="134"/>
      <c r="AO159" s="134"/>
      <c r="AP159" s="134"/>
      <c r="AQ159" s="139"/>
      <c r="AR159" s="134"/>
      <c r="AS159" s="134"/>
      <c r="AT159" s="134"/>
      <c r="AU159" s="134"/>
      <c r="AV159" s="134"/>
      <c r="AW159" s="134"/>
      <c r="AX159" s="139"/>
      <c r="AY159" s="134"/>
      <c r="AZ159" s="134"/>
      <c r="BA159" s="134"/>
      <c r="BB159" s="134"/>
      <c r="BC159" s="134"/>
      <c r="BD159" s="134"/>
      <c r="BE159" s="139"/>
      <c r="BF159" s="134"/>
      <c r="BG159" s="134"/>
      <c r="BH159" s="134"/>
      <c r="BI159" s="134"/>
      <c r="BJ159" s="134"/>
      <c r="BK159" s="134"/>
      <c r="BL159" s="139"/>
      <c r="BM159" s="134"/>
      <c r="BN159" s="134"/>
    </row>
    <row r="160" s="118" customFormat="1" ht="14" spans="1:66">
      <c r="A160" s="136" t="s">
        <v>190</v>
      </c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9"/>
      <c r="AB160" s="134"/>
      <c r="AC160" s="134"/>
      <c r="AD160" s="134"/>
      <c r="AE160" s="134"/>
      <c r="AF160" s="134"/>
      <c r="AG160" s="134"/>
      <c r="AH160" s="139"/>
      <c r="AI160" s="134"/>
      <c r="AJ160" s="134"/>
      <c r="AK160" s="134"/>
      <c r="AL160" s="134"/>
      <c r="AM160" s="134"/>
      <c r="AN160" s="134"/>
      <c r="AO160" s="134"/>
      <c r="AP160" s="134"/>
      <c r="AQ160" s="139"/>
      <c r="AR160" s="134"/>
      <c r="AS160" s="134"/>
      <c r="AT160" s="134"/>
      <c r="AU160" s="134"/>
      <c r="AV160" s="134"/>
      <c r="AW160" s="134"/>
      <c r="AX160" s="139"/>
      <c r="AY160" s="134"/>
      <c r="AZ160" s="134"/>
      <c r="BA160" s="134"/>
      <c r="BB160" s="134"/>
      <c r="BC160" s="134"/>
      <c r="BD160" s="134"/>
      <c r="BE160" s="139"/>
      <c r="BF160" s="134"/>
      <c r="BG160" s="134"/>
      <c r="BH160" s="134"/>
      <c r="BI160" s="134"/>
      <c r="BJ160" s="134"/>
      <c r="BK160" s="134"/>
      <c r="BL160" s="139"/>
      <c r="BM160" s="134"/>
      <c r="BN160" s="134"/>
    </row>
    <row r="161" s="118" customFormat="1" ht="14" spans="1:66">
      <c r="A161" s="136" t="s">
        <v>191</v>
      </c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9"/>
      <c r="AB161" s="134"/>
      <c r="AC161" s="134"/>
      <c r="AD161" s="134"/>
      <c r="AE161" s="134"/>
      <c r="AF161" s="134"/>
      <c r="AG161" s="134"/>
      <c r="AH161" s="139"/>
      <c r="AI161" s="134"/>
      <c r="AJ161" s="134"/>
      <c r="AK161" s="134"/>
      <c r="AL161" s="134"/>
      <c r="AM161" s="134"/>
      <c r="AN161" s="134"/>
      <c r="AO161" s="134"/>
      <c r="AP161" s="134"/>
      <c r="AQ161" s="139"/>
      <c r="AR161" s="134"/>
      <c r="AS161" s="134"/>
      <c r="AT161" s="134"/>
      <c r="AU161" s="134"/>
      <c r="AV161" s="134"/>
      <c r="AW161" s="134"/>
      <c r="AX161" s="139"/>
      <c r="AY161" s="134"/>
      <c r="AZ161" s="134"/>
      <c r="BA161" s="134"/>
      <c r="BB161" s="134"/>
      <c r="BC161" s="134"/>
      <c r="BD161" s="134"/>
      <c r="BE161" s="139"/>
      <c r="BF161" s="134"/>
      <c r="BG161" s="134"/>
      <c r="BH161" s="134"/>
      <c r="BI161" s="134"/>
      <c r="BJ161" s="134"/>
      <c r="BK161" s="134"/>
      <c r="BL161" s="139"/>
      <c r="BM161" s="134"/>
      <c r="BN161" s="134"/>
    </row>
    <row r="162" s="118" customFormat="1" ht="14" spans="1:66">
      <c r="A162" s="136" t="s">
        <v>192</v>
      </c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9"/>
      <c r="AB162" s="134"/>
      <c r="AC162" s="134"/>
      <c r="AD162" s="134"/>
      <c r="AE162" s="134"/>
      <c r="AF162" s="134"/>
      <c r="AG162" s="134"/>
      <c r="AH162" s="139"/>
      <c r="AI162" s="134"/>
      <c r="AJ162" s="134"/>
      <c r="AK162" s="134"/>
      <c r="AL162" s="134"/>
      <c r="AM162" s="134"/>
      <c r="AN162" s="134"/>
      <c r="AO162" s="134"/>
      <c r="AP162" s="134"/>
      <c r="AQ162" s="139"/>
      <c r="AR162" s="134"/>
      <c r="AS162" s="134"/>
      <c r="AT162" s="134"/>
      <c r="AU162" s="134"/>
      <c r="AV162" s="134"/>
      <c r="AW162" s="134"/>
      <c r="AX162" s="139"/>
      <c r="AY162" s="134"/>
      <c r="AZ162" s="134"/>
      <c r="BA162" s="134"/>
      <c r="BB162" s="134"/>
      <c r="BC162" s="134"/>
      <c r="BD162" s="134"/>
      <c r="BE162" s="139"/>
      <c r="BF162" s="134"/>
      <c r="BG162" s="134"/>
      <c r="BH162" s="134"/>
      <c r="BI162" s="134"/>
      <c r="BJ162" s="134"/>
      <c r="BK162" s="134"/>
      <c r="BL162" s="139"/>
      <c r="BM162" s="134"/>
      <c r="BN162" s="134"/>
    </row>
    <row r="163" s="118" customFormat="1" ht="14" spans="1:66">
      <c r="A163" s="136" t="s">
        <v>193</v>
      </c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9"/>
      <c r="AB163" s="134"/>
      <c r="AC163" s="134"/>
      <c r="AD163" s="134"/>
      <c r="AE163" s="134"/>
      <c r="AF163" s="134"/>
      <c r="AG163" s="134"/>
      <c r="AH163" s="139"/>
      <c r="AI163" s="134"/>
      <c r="AJ163" s="134"/>
      <c r="AK163" s="134"/>
      <c r="AL163" s="134"/>
      <c r="AM163" s="134"/>
      <c r="AN163" s="134"/>
      <c r="AO163" s="134"/>
      <c r="AP163" s="134"/>
      <c r="AQ163" s="139"/>
      <c r="AR163" s="134"/>
      <c r="AS163" s="134"/>
      <c r="AT163" s="134"/>
      <c r="AU163" s="134"/>
      <c r="AV163" s="134"/>
      <c r="AW163" s="134"/>
      <c r="AX163" s="139"/>
      <c r="AY163" s="134"/>
      <c r="AZ163" s="134"/>
      <c r="BA163" s="134"/>
      <c r="BB163" s="134"/>
      <c r="BC163" s="134"/>
      <c r="BD163" s="134"/>
      <c r="BE163" s="139"/>
      <c r="BF163" s="134"/>
      <c r="BG163" s="134"/>
      <c r="BH163" s="134"/>
      <c r="BI163" s="134"/>
      <c r="BJ163" s="134"/>
      <c r="BK163" s="134"/>
      <c r="BL163" s="139"/>
      <c r="BM163" s="134"/>
      <c r="BN163" s="134"/>
    </row>
    <row r="164" s="118" customFormat="1" ht="14" spans="1:66">
      <c r="A164" s="136" t="s">
        <v>194</v>
      </c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9"/>
      <c r="AB164" s="134"/>
      <c r="AC164" s="134"/>
      <c r="AD164" s="134"/>
      <c r="AE164" s="134"/>
      <c r="AF164" s="134"/>
      <c r="AG164" s="134"/>
      <c r="AH164" s="139"/>
      <c r="AI164" s="134"/>
      <c r="AJ164" s="134"/>
      <c r="AK164" s="134"/>
      <c r="AL164" s="134"/>
      <c r="AM164" s="134"/>
      <c r="AN164" s="134"/>
      <c r="AO164" s="134"/>
      <c r="AP164" s="134"/>
      <c r="AQ164" s="139"/>
      <c r="AR164" s="134"/>
      <c r="AS164" s="134"/>
      <c r="AT164" s="134"/>
      <c r="AU164" s="134"/>
      <c r="AV164" s="134"/>
      <c r="AW164" s="134"/>
      <c r="AX164" s="139"/>
      <c r="AY164" s="134"/>
      <c r="AZ164" s="134"/>
      <c r="BA164" s="134"/>
      <c r="BB164" s="134"/>
      <c r="BC164" s="134"/>
      <c r="BD164" s="134"/>
      <c r="BE164" s="139"/>
      <c r="BF164" s="134"/>
      <c r="BG164" s="134"/>
      <c r="BH164" s="134"/>
      <c r="BI164" s="134"/>
      <c r="BJ164" s="134"/>
      <c r="BK164" s="134"/>
      <c r="BL164" s="139"/>
      <c r="BM164" s="134"/>
      <c r="BN164" s="134"/>
    </row>
    <row r="165" s="118" customFormat="1" ht="14" spans="1:66">
      <c r="A165" s="136" t="s">
        <v>195</v>
      </c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9"/>
      <c r="AB165" s="134"/>
      <c r="AC165" s="134"/>
      <c r="AD165" s="134"/>
      <c r="AE165" s="134"/>
      <c r="AF165" s="134"/>
      <c r="AG165" s="134"/>
      <c r="AH165" s="139"/>
      <c r="AI165" s="134"/>
      <c r="AJ165" s="134"/>
      <c r="AK165" s="134"/>
      <c r="AL165" s="134"/>
      <c r="AM165" s="134"/>
      <c r="AN165" s="134"/>
      <c r="AO165" s="134"/>
      <c r="AP165" s="134"/>
      <c r="AQ165" s="139"/>
      <c r="AR165" s="134"/>
      <c r="AS165" s="134"/>
      <c r="AT165" s="134"/>
      <c r="AU165" s="134"/>
      <c r="AV165" s="134"/>
      <c r="AW165" s="134"/>
      <c r="AX165" s="139"/>
      <c r="AY165" s="134"/>
      <c r="AZ165" s="134"/>
      <c r="BA165" s="134"/>
      <c r="BB165" s="134"/>
      <c r="BC165" s="134"/>
      <c r="BD165" s="134"/>
      <c r="BE165" s="139"/>
      <c r="BF165" s="134"/>
      <c r="BG165" s="134"/>
      <c r="BH165" s="134"/>
      <c r="BI165" s="134"/>
      <c r="BJ165" s="134"/>
      <c r="BK165" s="134"/>
      <c r="BL165" s="139"/>
      <c r="BM165" s="134"/>
      <c r="BN165" s="134"/>
    </row>
    <row r="166" s="118" customFormat="1" ht="14" spans="1:66">
      <c r="A166" s="136" t="s">
        <v>196</v>
      </c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9"/>
      <c r="AB166" s="134"/>
      <c r="AC166" s="134"/>
      <c r="AD166" s="134"/>
      <c r="AE166" s="134"/>
      <c r="AF166" s="134"/>
      <c r="AG166" s="134"/>
      <c r="AH166" s="139"/>
      <c r="AI166" s="134"/>
      <c r="AJ166" s="134"/>
      <c r="AK166" s="134"/>
      <c r="AL166" s="134"/>
      <c r="AM166" s="134"/>
      <c r="AN166" s="134"/>
      <c r="AO166" s="134"/>
      <c r="AP166" s="134"/>
      <c r="AQ166" s="139"/>
      <c r="AR166" s="134"/>
      <c r="AS166" s="134"/>
      <c r="AT166" s="134"/>
      <c r="AU166" s="134"/>
      <c r="AV166" s="134"/>
      <c r="AW166" s="134"/>
      <c r="AX166" s="139"/>
      <c r="AY166" s="134"/>
      <c r="AZ166" s="134"/>
      <c r="BA166" s="134"/>
      <c r="BB166" s="134"/>
      <c r="BC166" s="134"/>
      <c r="BD166" s="134"/>
      <c r="BE166" s="139"/>
      <c r="BF166" s="134"/>
      <c r="BG166" s="134"/>
      <c r="BH166" s="134"/>
      <c r="BI166" s="134"/>
      <c r="BJ166" s="134"/>
      <c r="BK166" s="134"/>
      <c r="BL166" s="139"/>
      <c r="BM166" s="134"/>
      <c r="BN166" s="134"/>
    </row>
    <row r="167" s="118" customFormat="1" ht="14" spans="1:66">
      <c r="A167" s="136" t="s">
        <v>197</v>
      </c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9"/>
      <c r="AB167" s="134"/>
      <c r="AC167" s="134"/>
      <c r="AD167" s="134"/>
      <c r="AE167" s="134"/>
      <c r="AF167" s="134"/>
      <c r="AG167" s="134"/>
      <c r="AH167" s="139"/>
      <c r="AI167" s="134"/>
      <c r="AJ167" s="134"/>
      <c r="AK167" s="134"/>
      <c r="AL167" s="134"/>
      <c r="AM167" s="134"/>
      <c r="AN167" s="134"/>
      <c r="AO167" s="134"/>
      <c r="AP167" s="134"/>
      <c r="AQ167" s="139"/>
      <c r="AR167" s="134"/>
      <c r="AS167" s="134"/>
      <c r="AT167" s="134"/>
      <c r="AU167" s="134"/>
      <c r="AV167" s="134"/>
      <c r="AW167" s="134"/>
      <c r="AX167" s="139"/>
      <c r="AY167" s="134"/>
      <c r="AZ167" s="134"/>
      <c r="BA167" s="134"/>
      <c r="BB167" s="134"/>
      <c r="BC167" s="134"/>
      <c r="BD167" s="134"/>
      <c r="BE167" s="139"/>
      <c r="BF167" s="134"/>
      <c r="BG167" s="134"/>
      <c r="BH167" s="134"/>
      <c r="BI167" s="134"/>
      <c r="BJ167" s="134"/>
      <c r="BK167" s="134"/>
      <c r="BL167" s="139"/>
      <c r="BM167" s="134"/>
      <c r="BN167" s="134"/>
    </row>
    <row r="168" s="118" customFormat="1" ht="14" spans="1:66">
      <c r="A168" s="136" t="s">
        <v>198</v>
      </c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9"/>
      <c r="AB168" s="134"/>
      <c r="AC168" s="134"/>
      <c r="AD168" s="134"/>
      <c r="AE168" s="134"/>
      <c r="AF168" s="134"/>
      <c r="AG168" s="134"/>
      <c r="AH168" s="139"/>
      <c r="AI168" s="134"/>
      <c r="AJ168" s="134"/>
      <c r="AK168" s="134"/>
      <c r="AL168" s="134"/>
      <c r="AM168" s="134"/>
      <c r="AN168" s="134"/>
      <c r="AO168" s="134"/>
      <c r="AP168" s="134"/>
      <c r="AQ168" s="139"/>
      <c r="AR168" s="134"/>
      <c r="AS168" s="134"/>
      <c r="AT168" s="134"/>
      <c r="AU168" s="134"/>
      <c r="AV168" s="134"/>
      <c r="AW168" s="134"/>
      <c r="AX168" s="139"/>
      <c r="AY168" s="134"/>
      <c r="AZ168" s="134"/>
      <c r="BA168" s="134"/>
      <c r="BB168" s="134"/>
      <c r="BC168" s="134"/>
      <c r="BD168" s="134"/>
      <c r="BE168" s="139"/>
      <c r="BF168" s="134"/>
      <c r="BG168" s="134"/>
      <c r="BH168" s="134"/>
      <c r="BI168" s="134"/>
      <c r="BJ168" s="134"/>
      <c r="BK168" s="134"/>
      <c r="BL168" s="139"/>
      <c r="BM168" s="134"/>
      <c r="BN168" s="134"/>
    </row>
    <row r="169" s="118" customFormat="1" ht="14" spans="1:66">
      <c r="A169" s="136" t="s">
        <v>199</v>
      </c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9"/>
      <c r="AB169" s="134"/>
      <c r="AC169" s="134"/>
      <c r="AD169" s="134"/>
      <c r="AE169" s="134"/>
      <c r="AF169" s="134"/>
      <c r="AG169" s="134"/>
      <c r="AH169" s="139"/>
      <c r="AI169" s="134"/>
      <c r="AJ169" s="134"/>
      <c r="AK169" s="134"/>
      <c r="AL169" s="134"/>
      <c r="AM169" s="134"/>
      <c r="AN169" s="134"/>
      <c r="AO169" s="134"/>
      <c r="AP169" s="134"/>
      <c r="AQ169" s="139"/>
      <c r="AR169" s="134"/>
      <c r="AS169" s="134"/>
      <c r="AT169" s="134"/>
      <c r="AU169" s="134"/>
      <c r="AV169" s="134"/>
      <c r="AW169" s="134"/>
      <c r="AX169" s="139"/>
      <c r="AY169" s="134"/>
      <c r="AZ169" s="134"/>
      <c r="BA169" s="134"/>
      <c r="BB169" s="134"/>
      <c r="BC169" s="134"/>
      <c r="BD169" s="134"/>
      <c r="BE169" s="139"/>
      <c r="BF169" s="134"/>
      <c r="BG169" s="134"/>
      <c r="BH169" s="134"/>
      <c r="BI169" s="134"/>
      <c r="BJ169" s="134"/>
      <c r="BK169" s="134"/>
      <c r="BL169" s="139"/>
      <c r="BM169" s="134"/>
      <c r="BN169" s="134"/>
    </row>
    <row r="170" s="118" customFormat="1" ht="14" spans="1:66">
      <c r="A170" s="136" t="s">
        <v>200</v>
      </c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9"/>
      <c r="AB170" s="134"/>
      <c r="AC170" s="134"/>
      <c r="AD170" s="134"/>
      <c r="AE170" s="134"/>
      <c r="AF170" s="134"/>
      <c r="AG170" s="134"/>
      <c r="AH170" s="139"/>
      <c r="AI170" s="134"/>
      <c r="AJ170" s="134"/>
      <c r="AK170" s="134"/>
      <c r="AL170" s="134"/>
      <c r="AM170" s="134"/>
      <c r="AN170" s="134"/>
      <c r="AO170" s="134"/>
      <c r="AP170" s="134"/>
      <c r="AQ170" s="139"/>
      <c r="AR170" s="134"/>
      <c r="AS170" s="134"/>
      <c r="AT170" s="134"/>
      <c r="AU170" s="134"/>
      <c r="AV170" s="134"/>
      <c r="AW170" s="134"/>
      <c r="AX170" s="139"/>
      <c r="AY170" s="134"/>
      <c r="AZ170" s="134"/>
      <c r="BA170" s="134"/>
      <c r="BB170" s="134"/>
      <c r="BC170" s="134"/>
      <c r="BD170" s="134"/>
      <c r="BE170" s="139"/>
      <c r="BF170" s="134"/>
      <c r="BG170" s="134"/>
      <c r="BH170" s="134"/>
      <c r="BI170" s="134"/>
      <c r="BJ170" s="134"/>
      <c r="BK170" s="134"/>
      <c r="BL170" s="139"/>
      <c r="BM170" s="134"/>
      <c r="BN170" s="134"/>
    </row>
    <row r="171" s="118" customFormat="1" ht="14" spans="1:66">
      <c r="A171" s="136" t="s">
        <v>201</v>
      </c>
      <c r="B171" s="134">
        <v>615823.68</v>
      </c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9"/>
      <c r="AB171" s="134"/>
      <c r="AC171" s="134"/>
      <c r="AD171" s="134"/>
      <c r="AE171" s="134"/>
      <c r="AF171" s="134"/>
      <c r="AG171" s="134"/>
      <c r="AH171" s="139"/>
      <c r="AI171" s="134"/>
      <c r="AJ171" s="134"/>
      <c r="AK171" s="134"/>
      <c r="AL171" s="134"/>
      <c r="AM171" s="134"/>
      <c r="AN171" s="134"/>
      <c r="AO171" s="134"/>
      <c r="AP171" s="134"/>
      <c r="AQ171" s="139"/>
      <c r="AR171" s="134"/>
      <c r="AS171" s="134"/>
      <c r="AT171" s="134"/>
      <c r="AU171" s="134"/>
      <c r="AV171" s="134"/>
      <c r="AW171" s="134"/>
      <c r="AX171" s="139"/>
      <c r="AY171" s="134"/>
      <c r="AZ171" s="134"/>
      <c r="BA171" s="134"/>
      <c r="BB171" s="134"/>
      <c r="BC171" s="134"/>
      <c r="BD171" s="134"/>
      <c r="BE171" s="139"/>
      <c r="BF171" s="134"/>
      <c r="BG171" s="134"/>
      <c r="BH171" s="134"/>
      <c r="BI171" s="134"/>
      <c r="BJ171" s="134"/>
      <c r="BK171" s="134"/>
      <c r="BL171" s="139"/>
      <c r="BM171" s="134"/>
      <c r="BN171" s="134"/>
    </row>
    <row r="172" s="118" customFormat="1" ht="14" spans="1:66">
      <c r="A172" s="136" t="s">
        <v>202</v>
      </c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9"/>
      <c r="AB172" s="134"/>
      <c r="AC172" s="134"/>
      <c r="AD172" s="134"/>
      <c r="AE172" s="134"/>
      <c r="AF172" s="134"/>
      <c r="AG172" s="134"/>
      <c r="AH172" s="139"/>
      <c r="AI172" s="134"/>
      <c r="AJ172" s="134"/>
      <c r="AK172" s="134"/>
      <c r="AL172" s="134"/>
      <c r="AM172" s="134"/>
      <c r="AN172" s="134"/>
      <c r="AO172" s="134"/>
      <c r="AP172" s="134"/>
      <c r="AQ172" s="139"/>
      <c r="AR172" s="134"/>
      <c r="AS172" s="134"/>
      <c r="AT172" s="134"/>
      <c r="AU172" s="134"/>
      <c r="AV172" s="134"/>
      <c r="AW172" s="134"/>
      <c r="AX172" s="139"/>
      <c r="AY172" s="134"/>
      <c r="AZ172" s="134"/>
      <c r="BA172" s="134"/>
      <c r="BB172" s="134"/>
      <c r="BC172" s="134"/>
      <c r="BD172" s="134"/>
      <c r="BE172" s="139"/>
      <c r="BF172" s="134"/>
      <c r="BG172" s="134"/>
      <c r="BH172" s="134"/>
      <c r="BI172" s="134"/>
      <c r="BJ172" s="134"/>
      <c r="BK172" s="134"/>
      <c r="BL172" s="139"/>
      <c r="BM172" s="134"/>
      <c r="BN172" s="134"/>
    </row>
    <row r="173" s="118" customFormat="1" ht="14" spans="1:66">
      <c r="A173" s="136" t="s">
        <v>203</v>
      </c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9"/>
      <c r="AB173" s="134"/>
      <c r="AC173" s="134"/>
      <c r="AD173" s="134"/>
      <c r="AE173" s="134"/>
      <c r="AF173" s="134"/>
      <c r="AG173" s="134"/>
      <c r="AH173" s="139"/>
      <c r="AI173" s="134"/>
      <c r="AJ173" s="134"/>
      <c r="AK173" s="134"/>
      <c r="AL173" s="134"/>
      <c r="AM173" s="134"/>
      <c r="AN173" s="134"/>
      <c r="AO173" s="134"/>
      <c r="AP173" s="134"/>
      <c r="AQ173" s="139"/>
      <c r="AR173" s="134"/>
      <c r="AS173" s="134"/>
      <c r="AT173" s="134"/>
      <c r="AU173" s="134"/>
      <c r="AV173" s="134"/>
      <c r="AW173" s="134"/>
      <c r="AX173" s="139"/>
      <c r="AY173" s="134"/>
      <c r="AZ173" s="134"/>
      <c r="BA173" s="134"/>
      <c r="BB173" s="134"/>
      <c r="BC173" s="134"/>
      <c r="BD173" s="134"/>
      <c r="BE173" s="139"/>
      <c r="BF173" s="134"/>
      <c r="BG173" s="134"/>
      <c r="BH173" s="134"/>
      <c r="BI173" s="134"/>
      <c r="BJ173" s="134"/>
      <c r="BK173" s="134"/>
      <c r="BL173" s="139"/>
      <c r="BM173" s="134"/>
      <c r="BN173" s="134"/>
    </row>
    <row r="174" s="118" customFormat="1" ht="14" spans="1:66">
      <c r="A174" s="136" t="s">
        <v>204</v>
      </c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  <c r="AA174" s="152"/>
      <c r="AB174" s="140"/>
      <c r="AC174" s="140"/>
      <c r="AD174" s="140"/>
      <c r="AE174" s="140"/>
      <c r="AF174" s="140"/>
      <c r="AG174" s="140"/>
      <c r="AH174" s="152"/>
      <c r="AI174" s="140"/>
      <c r="AJ174" s="140"/>
      <c r="AK174" s="140"/>
      <c r="AL174" s="140"/>
      <c r="AM174" s="140"/>
      <c r="AN174" s="140"/>
      <c r="AO174" s="140"/>
      <c r="AP174" s="140"/>
      <c r="AQ174" s="152"/>
      <c r="AR174" s="140"/>
      <c r="AS174" s="140"/>
      <c r="AT174" s="140"/>
      <c r="AU174" s="140"/>
      <c r="AV174" s="140"/>
      <c r="AW174" s="140"/>
      <c r="AX174" s="152"/>
      <c r="AY174" s="140"/>
      <c r="AZ174" s="140"/>
      <c r="BA174" s="140"/>
      <c r="BB174" s="140"/>
      <c r="BC174" s="140"/>
      <c r="BD174" s="140"/>
      <c r="BE174" s="152"/>
      <c r="BF174" s="140"/>
      <c r="BG174" s="140"/>
      <c r="BH174" s="140"/>
      <c r="BI174" s="140"/>
      <c r="BJ174" s="140"/>
      <c r="BK174" s="140"/>
      <c r="BL174" s="152"/>
      <c r="BM174" s="140"/>
      <c r="BN174" s="140"/>
    </row>
    <row r="175" s="118" customFormat="1" ht="14" spans="1:66">
      <c r="A175" s="136" t="s">
        <v>205</v>
      </c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  <c r="AA175" s="152"/>
      <c r="AB175" s="140"/>
      <c r="AC175" s="140"/>
      <c r="AD175" s="140"/>
      <c r="AE175" s="140"/>
      <c r="AF175" s="140"/>
      <c r="AG175" s="140"/>
      <c r="AH175" s="152"/>
      <c r="AI175" s="140"/>
      <c r="AJ175" s="140"/>
      <c r="AK175" s="140"/>
      <c r="AL175" s="140"/>
      <c r="AM175" s="140"/>
      <c r="AN175" s="140"/>
      <c r="AO175" s="140"/>
      <c r="AP175" s="140"/>
      <c r="AQ175" s="152"/>
      <c r="AR175" s="140"/>
      <c r="AS175" s="140"/>
      <c r="AT175" s="140"/>
      <c r="AU175" s="140"/>
      <c r="AV175" s="140"/>
      <c r="AW175" s="140"/>
      <c r="AX175" s="152"/>
      <c r="AY175" s="140"/>
      <c r="AZ175" s="140"/>
      <c r="BA175" s="140"/>
      <c r="BB175" s="140"/>
      <c r="BC175" s="140"/>
      <c r="BD175" s="140"/>
      <c r="BE175" s="152"/>
      <c r="BF175" s="140"/>
      <c r="BG175" s="140"/>
      <c r="BH175" s="140"/>
      <c r="BI175" s="140"/>
      <c r="BJ175" s="140"/>
      <c r="BK175" s="140"/>
      <c r="BL175" s="152"/>
      <c r="BM175" s="140"/>
      <c r="BN175" s="140"/>
    </row>
    <row r="176" s="118" customFormat="1" ht="14" spans="1:66">
      <c r="A176" s="136" t="s">
        <v>206</v>
      </c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  <c r="AA176" s="152"/>
      <c r="AB176" s="140"/>
      <c r="AC176" s="140"/>
      <c r="AD176" s="140"/>
      <c r="AE176" s="140"/>
      <c r="AF176" s="140"/>
      <c r="AG176" s="140"/>
      <c r="AH176" s="152"/>
      <c r="AI176" s="140"/>
      <c r="AJ176" s="140"/>
      <c r="AK176" s="140"/>
      <c r="AL176" s="140"/>
      <c r="AM176" s="140"/>
      <c r="AN176" s="140"/>
      <c r="AO176" s="140"/>
      <c r="AP176" s="140"/>
      <c r="AQ176" s="152"/>
      <c r="AR176" s="140"/>
      <c r="AS176" s="140"/>
      <c r="AT176" s="140"/>
      <c r="AU176" s="140"/>
      <c r="AV176" s="140"/>
      <c r="AW176" s="140"/>
      <c r="AX176" s="152"/>
      <c r="AY176" s="140"/>
      <c r="AZ176" s="140"/>
      <c r="BA176" s="140"/>
      <c r="BB176" s="140"/>
      <c r="BC176" s="140"/>
      <c r="BD176" s="140"/>
      <c r="BE176" s="152"/>
      <c r="BF176" s="140"/>
      <c r="BG176" s="140"/>
      <c r="BH176" s="140"/>
      <c r="BI176" s="140"/>
      <c r="BJ176" s="140"/>
      <c r="BK176" s="140"/>
      <c r="BL176" s="152"/>
      <c r="BM176" s="140"/>
      <c r="BN176" s="140"/>
    </row>
    <row r="177" s="118" customFormat="1" ht="14" spans="1:66">
      <c r="A177" s="136" t="s">
        <v>207</v>
      </c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  <c r="AA177" s="152"/>
      <c r="AB177" s="140"/>
      <c r="AC177" s="140"/>
      <c r="AD177" s="140"/>
      <c r="AE177" s="140"/>
      <c r="AF177" s="140"/>
      <c r="AG177" s="140"/>
      <c r="AH177" s="152"/>
      <c r="AI177" s="140"/>
      <c r="AJ177" s="140"/>
      <c r="AK177" s="140"/>
      <c r="AL177" s="140"/>
      <c r="AM177" s="140"/>
      <c r="AN177" s="140"/>
      <c r="AO177" s="140"/>
      <c r="AP177" s="140"/>
      <c r="AQ177" s="152"/>
      <c r="AR177" s="140"/>
      <c r="AS177" s="140"/>
      <c r="AT177" s="140"/>
      <c r="AU177" s="140"/>
      <c r="AV177" s="140"/>
      <c r="AW177" s="140"/>
      <c r="AX177" s="152"/>
      <c r="AY177" s="140"/>
      <c r="AZ177" s="140"/>
      <c r="BA177" s="140"/>
      <c r="BB177" s="140"/>
      <c r="BC177" s="140"/>
      <c r="BD177" s="140"/>
      <c r="BE177" s="152"/>
      <c r="BF177" s="140"/>
      <c r="BG177" s="140"/>
      <c r="BH177" s="140"/>
      <c r="BI177" s="140"/>
      <c r="BJ177" s="140"/>
      <c r="BK177" s="140"/>
      <c r="BL177" s="152"/>
      <c r="BM177" s="140"/>
      <c r="BN177" s="140"/>
    </row>
    <row r="178" s="118" customFormat="1" ht="14" spans="1:66">
      <c r="A178" s="136" t="s">
        <v>208</v>
      </c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  <c r="AA178" s="152"/>
      <c r="AB178" s="140"/>
      <c r="AC178" s="140"/>
      <c r="AD178" s="140"/>
      <c r="AE178" s="140"/>
      <c r="AF178" s="140"/>
      <c r="AG178" s="140"/>
      <c r="AH178" s="152"/>
      <c r="AI178" s="140"/>
      <c r="AJ178" s="140"/>
      <c r="AK178" s="140"/>
      <c r="AL178" s="140"/>
      <c r="AM178" s="140"/>
      <c r="AN178" s="140"/>
      <c r="AO178" s="140"/>
      <c r="AP178" s="140"/>
      <c r="AQ178" s="152"/>
      <c r="AR178" s="140"/>
      <c r="AS178" s="140"/>
      <c r="AT178" s="140"/>
      <c r="AU178" s="140"/>
      <c r="AV178" s="140"/>
      <c r="AW178" s="140"/>
      <c r="AX178" s="152"/>
      <c r="AY178" s="140"/>
      <c r="AZ178" s="140"/>
      <c r="BA178" s="140"/>
      <c r="BB178" s="140"/>
      <c r="BC178" s="140"/>
      <c r="BD178" s="140"/>
      <c r="BE178" s="152"/>
      <c r="BF178" s="140"/>
      <c r="BG178" s="140"/>
      <c r="BH178" s="140"/>
      <c r="BI178" s="140"/>
      <c r="BJ178" s="140"/>
      <c r="BK178" s="140"/>
      <c r="BL178" s="152"/>
      <c r="BM178" s="140"/>
      <c r="BN178" s="140"/>
    </row>
    <row r="179" s="118" customFormat="1" ht="14" spans="1:66">
      <c r="A179" s="136" t="s">
        <v>209</v>
      </c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  <c r="AA179" s="152"/>
      <c r="AB179" s="140"/>
      <c r="AC179" s="140"/>
      <c r="AD179" s="140"/>
      <c r="AE179" s="140"/>
      <c r="AF179" s="140"/>
      <c r="AG179" s="140"/>
      <c r="AH179" s="152"/>
      <c r="AI179" s="140"/>
      <c r="AJ179" s="140"/>
      <c r="AK179" s="140"/>
      <c r="AL179" s="140"/>
      <c r="AM179" s="140"/>
      <c r="AN179" s="140"/>
      <c r="AO179" s="140"/>
      <c r="AP179" s="140"/>
      <c r="AQ179" s="152"/>
      <c r="AR179" s="140"/>
      <c r="AS179" s="140"/>
      <c r="AT179" s="140"/>
      <c r="AU179" s="140"/>
      <c r="AV179" s="140"/>
      <c r="AW179" s="140"/>
      <c r="AX179" s="152"/>
      <c r="AY179" s="140"/>
      <c r="AZ179" s="140"/>
      <c r="BA179" s="140"/>
      <c r="BB179" s="140"/>
      <c r="BC179" s="140"/>
      <c r="BD179" s="140"/>
      <c r="BE179" s="152"/>
      <c r="BF179" s="140"/>
      <c r="BG179" s="140"/>
      <c r="BH179" s="140"/>
      <c r="BI179" s="140"/>
      <c r="BJ179" s="140"/>
      <c r="BK179" s="140"/>
      <c r="BL179" s="152"/>
      <c r="BM179" s="140"/>
      <c r="BN179" s="140"/>
    </row>
    <row r="180" s="118" customFormat="1" ht="14" spans="1:66">
      <c r="A180" s="136" t="s">
        <v>210</v>
      </c>
      <c r="B180" s="140"/>
      <c r="C180" s="140"/>
      <c r="D180" s="140"/>
      <c r="E180" s="140">
        <v>439806.07</v>
      </c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  <c r="AA180" s="152"/>
      <c r="AB180" s="140"/>
      <c r="AC180" s="140"/>
      <c r="AD180" s="140"/>
      <c r="AE180" s="140"/>
      <c r="AF180" s="140"/>
      <c r="AG180" s="140"/>
      <c r="AH180" s="152"/>
      <c r="AI180" s="140"/>
      <c r="AJ180" s="140"/>
      <c r="AK180" s="140"/>
      <c r="AL180" s="140"/>
      <c r="AM180" s="140"/>
      <c r="AN180" s="140"/>
      <c r="AO180" s="140"/>
      <c r="AP180" s="140"/>
      <c r="AQ180" s="152"/>
      <c r="AR180" s="140"/>
      <c r="AS180" s="140"/>
      <c r="AT180" s="140"/>
      <c r="AU180" s="140"/>
      <c r="AV180" s="140"/>
      <c r="AW180" s="140"/>
      <c r="AX180" s="152"/>
      <c r="AY180" s="140"/>
      <c r="AZ180" s="140"/>
      <c r="BA180" s="140"/>
      <c r="BB180" s="140"/>
      <c r="BC180" s="140"/>
      <c r="BD180" s="140"/>
      <c r="BE180" s="152"/>
      <c r="BF180" s="140"/>
      <c r="BG180" s="140"/>
      <c r="BH180" s="140"/>
      <c r="BI180" s="140"/>
      <c r="BJ180" s="140"/>
      <c r="BK180" s="140"/>
      <c r="BL180" s="152"/>
      <c r="BM180" s="140"/>
      <c r="BN180" s="140"/>
    </row>
    <row r="181" s="118" customFormat="1" ht="14" spans="1:66">
      <c r="A181" s="141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  <c r="AA181" s="152"/>
      <c r="AB181" s="140"/>
      <c r="AC181" s="140"/>
      <c r="AD181" s="140"/>
      <c r="AE181" s="140"/>
      <c r="AF181" s="140"/>
      <c r="AG181" s="140"/>
      <c r="AH181" s="152"/>
      <c r="AI181" s="140"/>
      <c r="AJ181" s="140"/>
      <c r="AK181" s="140"/>
      <c r="AL181" s="140"/>
      <c r="AM181" s="140"/>
      <c r="AN181" s="140"/>
      <c r="AO181" s="140"/>
      <c r="AP181" s="140"/>
      <c r="AQ181" s="152"/>
      <c r="AR181" s="140"/>
      <c r="AS181" s="140"/>
      <c r="AT181" s="140"/>
      <c r="AU181" s="140"/>
      <c r="AV181" s="140"/>
      <c r="AW181" s="140"/>
      <c r="AX181" s="152"/>
      <c r="AY181" s="140"/>
      <c r="AZ181" s="140"/>
      <c r="BA181" s="140"/>
      <c r="BB181" s="140"/>
      <c r="BC181" s="140"/>
      <c r="BD181" s="140"/>
      <c r="BE181" s="152"/>
      <c r="BF181" s="140"/>
      <c r="BG181" s="140"/>
      <c r="BH181" s="140"/>
      <c r="BI181" s="140"/>
      <c r="BJ181" s="140"/>
      <c r="BK181" s="140"/>
      <c r="BL181" s="152"/>
      <c r="BM181" s="140"/>
      <c r="BN181" s="140"/>
    </row>
    <row r="182" s="118" customFormat="1" ht="13" spans="1:66">
      <c r="A182" s="142" t="s">
        <v>211</v>
      </c>
      <c r="B182" s="143">
        <f t="shared" ref="B182:J182" si="0">SUM(B5:B181)</f>
        <v>2269249.86</v>
      </c>
      <c r="C182" s="143">
        <f t="shared" si="0"/>
        <v>0</v>
      </c>
      <c r="D182" s="144"/>
      <c r="E182" s="143">
        <f t="shared" si="0"/>
        <v>439806.07</v>
      </c>
      <c r="F182" s="143">
        <f t="shared" si="0"/>
        <v>0</v>
      </c>
      <c r="G182" s="143">
        <f t="shared" si="0"/>
        <v>0</v>
      </c>
      <c r="H182" s="143">
        <f t="shared" si="0"/>
        <v>0</v>
      </c>
      <c r="I182" s="143">
        <f t="shared" si="0"/>
        <v>0</v>
      </c>
      <c r="J182" s="143">
        <f t="shared" si="0"/>
        <v>0</v>
      </c>
      <c r="K182" s="144"/>
      <c r="L182" s="143">
        <f t="shared" ref="L182:Q182" si="1">SUM(L5:L181)</f>
        <v>0</v>
      </c>
      <c r="M182" s="143">
        <f t="shared" si="1"/>
        <v>0</v>
      </c>
      <c r="N182" s="143">
        <f t="shared" si="1"/>
        <v>0</v>
      </c>
      <c r="O182" s="143">
        <f t="shared" si="1"/>
        <v>0</v>
      </c>
      <c r="P182" s="143">
        <f t="shared" si="1"/>
        <v>0</v>
      </c>
      <c r="Q182" s="143">
        <f t="shared" si="1"/>
        <v>0</v>
      </c>
      <c r="R182" s="144"/>
      <c r="S182" s="143">
        <f t="shared" ref="S182:X182" si="2">SUM(S5:S181)</f>
        <v>0</v>
      </c>
      <c r="T182" s="143">
        <f t="shared" si="2"/>
        <v>0</v>
      </c>
      <c r="U182" s="143">
        <f t="shared" si="2"/>
        <v>0</v>
      </c>
      <c r="V182" s="143">
        <f t="shared" si="2"/>
        <v>0</v>
      </c>
      <c r="W182" s="143">
        <f t="shared" si="2"/>
        <v>0</v>
      </c>
      <c r="X182" s="143">
        <f t="shared" si="2"/>
        <v>0</v>
      </c>
      <c r="Y182" s="144"/>
      <c r="Z182" s="143">
        <f t="shared" ref="Z182:AE182" si="3">SUM(Z5:Z181)</f>
        <v>0</v>
      </c>
      <c r="AA182" s="143">
        <f t="shared" si="3"/>
        <v>0</v>
      </c>
      <c r="AB182" s="143">
        <f t="shared" si="3"/>
        <v>0</v>
      </c>
      <c r="AC182" s="143">
        <f t="shared" si="3"/>
        <v>0</v>
      </c>
      <c r="AD182" s="143">
        <f t="shared" si="3"/>
        <v>0</v>
      </c>
      <c r="AE182" s="143">
        <f t="shared" si="3"/>
        <v>0</v>
      </c>
      <c r="AF182" s="144"/>
      <c r="AG182" s="143">
        <f t="shared" ref="AG182:AN182" si="4">SUM(AG5:AG181)</f>
        <v>0</v>
      </c>
      <c r="AH182" s="143">
        <f t="shared" si="4"/>
        <v>0</v>
      </c>
      <c r="AI182" s="143">
        <f t="shared" si="4"/>
        <v>0</v>
      </c>
      <c r="AJ182" s="143">
        <f t="shared" si="4"/>
        <v>0</v>
      </c>
      <c r="AK182" s="143">
        <f t="shared" si="4"/>
        <v>0</v>
      </c>
      <c r="AL182" s="143">
        <f t="shared" si="4"/>
        <v>0</v>
      </c>
      <c r="AM182" s="143">
        <f t="shared" si="4"/>
        <v>0</v>
      </c>
      <c r="AN182" s="143">
        <f t="shared" si="4"/>
        <v>0</v>
      </c>
      <c r="AO182" s="144"/>
      <c r="AP182" s="143">
        <f t="shared" ref="AP182:AU182" si="5">SUM(AP5:AP181)</f>
        <v>0</v>
      </c>
      <c r="AQ182" s="143">
        <f t="shared" si="5"/>
        <v>0</v>
      </c>
      <c r="AR182" s="143">
        <f t="shared" si="5"/>
        <v>0</v>
      </c>
      <c r="AS182" s="143">
        <f t="shared" si="5"/>
        <v>0</v>
      </c>
      <c r="AT182" s="143">
        <f t="shared" si="5"/>
        <v>0</v>
      </c>
      <c r="AU182" s="143">
        <f t="shared" si="5"/>
        <v>0</v>
      </c>
      <c r="AV182" s="144"/>
      <c r="AW182" s="143">
        <f t="shared" ref="AW182:BB182" si="6">SUM(AW5:AW181)</f>
        <v>0</v>
      </c>
      <c r="AX182" s="143">
        <f t="shared" si="6"/>
        <v>0</v>
      </c>
      <c r="AY182" s="143">
        <f t="shared" si="6"/>
        <v>0</v>
      </c>
      <c r="AZ182" s="143">
        <f t="shared" si="6"/>
        <v>0</v>
      </c>
      <c r="BA182" s="143">
        <f t="shared" si="6"/>
        <v>0</v>
      </c>
      <c r="BB182" s="143">
        <f t="shared" si="6"/>
        <v>0</v>
      </c>
      <c r="BC182" s="144"/>
      <c r="BD182" s="143">
        <f t="shared" ref="BD182:BI182" si="7">SUM(BD5:BD181)</f>
        <v>0</v>
      </c>
      <c r="BE182" s="143">
        <f t="shared" si="7"/>
        <v>0</v>
      </c>
      <c r="BF182" s="143">
        <f t="shared" si="7"/>
        <v>0</v>
      </c>
      <c r="BG182" s="143">
        <f t="shared" si="7"/>
        <v>0</v>
      </c>
      <c r="BH182" s="143">
        <f t="shared" si="7"/>
        <v>0</v>
      </c>
      <c r="BI182" s="143">
        <f t="shared" si="7"/>
        <v>0</v>
      </c>
      <c r="BJ182" s="144"/>
      <c r="BK182" s="143">
        <f>SUM(BK5:BK181)</f>
        <v>0</v>
      </c>
      <c r="BL182" s="143">
        <f>SUM(BL5:BL181)</f>
        <v>0</v>
      </c>
      <c r="BM182" s="143">
        <f>SUM(BM5:BM181)</f>
        <v>0</v>
      </c>
      <c r="BN182" s="143">
        <f>SUM(BN5:BN181)</f>
        <v>0</v>
      </c>
    </row>
    <row r="183" s="118" customFormat="1" ht="26.25" customHeight="1" spans="1:66">
      <c r="A183" s="145" t="s">
        <v>21</v>
      </c>
      <c r="B183" s="146">
        <f>+B182+C184</f>
        <v>2269249.86</v>
      </c>
      <c r="C183" s="147"/>
      <c r="D183" s="148"/>
      <c r="E183" s="149">
        <f>+E182+F182</f>
        <v>439806.07</v>
      </c>
      <c r="F183" s="149"/>
      <c r="G183" s="149">
        <f>+G182+H182</f>
        <v>0</v>
      </c>
      <c r="H183" s="149"/>
      <c r="I183" s="146">
        <f>+I182+J184</f>
        <v>0</v>
      </c>
      <c r="J183" s="147"/>
      <c r="K183" s="148"/>
      <c r="L183" s="149">
        <f>+L182+M182</f>
        <v>0</v>
      </c>
      <c r="M183" s="149"/>
      <c r="N183" s="149">
        <f>+N182+O182</f>
        <v>0</v>
      </c>
      <c r="O183" s="149"/>
      <c r="P183" s="146">
        <f>+P182+Q184</f>
        <v>0</v>
      </c>
      <c r="Q183" s="147"/>
      <c r="R183" s="148"/>
      <c r="S183" s="149">
        <f>+S182+T182</f>
        <v>0</v>
      </c>
      <c r="T183" s="149"/>
      <c r="U183" s="149">
        <f>+U182+V182</f>
        <v>0</v>
      </c>
      <c r="V183" s="149"/>
      <c r="W183" s="149">
        <f>+W182+X184</f>
        <v>0</v>
      </c>
      <c r="X183" s="149"/>
      <c r="Y183" s="148"/>
      <c r="Z183" s="149">
        <f>+Z182+AA182</f>
        <v>0</v>
      </c>
      <c r="AA183" s="149"/>
      <c r="AB183" s="149">
        <f>+AB182+AC182</f>
        <v>0</v>
      </c>
      <c r="AC183" s="149"/>
      <c r="AD183" s="149">
        <f>+AD182+AE184</f>
        <v>0</v>
      </c>
      <c r="AE183" s="149"/>
      <c r="AF183" s="148"/>
      <c r="AG183" s="149">
        <f t="shared" ref="AG183:AK183" si="8">+AG182+AH182</f>
        <v>0</v>
      </c>
      <c r="AH183" s="149"/>
      <c r="AI183" s="149">
        <f t="shared" si="8"/>
        <v>0</v>
      </c>
      <c r="AJ183" s="149"/>
      <c r="AK183" s="149">
        <f t="shared" si="8"/>
        <v>0</v>
      </c>
      <c r="AL183" s="149"/>
      <c r="AM183" s="149">
        <f>+AM182+AN184</f>
        <v>0</v>
      </c>
      <c r="AN183" s="149"/>
      <c r="AO183" s="148"/>
      <c r="AP183" s="149">
        <f>+AP182+AQ182</f>
        <v>0</v>
      </c>
      <c r="AQ183" s="149"/>
      <c r="AR183" s="149">
        <f>+AR182+AS182</f>
        <v>0</v>
      </c>
      <c r="AS183" s="149"/>
      <c r="AT183" s="149">
        <f>+AT182+AU184</f>
        <v>0</v>
      </c>
      <c r="AU183" s="149"/>
      <c r="AV183" s="148"/>
      <c r="AW183" s="149">
        <f>+AW182+AX182</f>
        <v>0</v>
      </c>
      <c r="AX183" s="149"/>
      <c r="AY183" s="149">
        <f>+AY182+AZ182</f>
        <v>0</v>
      </c>
      <c r="AZ183" s="149"/>
      <c r="BA183" s="149">
        <f>+BA182+BB184</f>
        <v>0</v>
      </c>
      <c r="BB183" s="149"/>
      <c r="BC183" s="148"/>
      <c r="BD183" s="149">
        <f>+BD182+BE182</f>
        <v>0</v>
      </c>
      <c r="BE183" s="149"/>
      <c r="BF183" s="149">
        <f>+BF182+BG182</f>
        <v>0</v>
      </c>
      <c r="BG183" s="149"/>
      <c r="BH183" s="149">
        <f>+BH182+BI184</f>
        <v>0</v>
      </c>
      <c r="BI183" s="149"/>
      <c r="BJ183" s="148"/>
      <c r="BK183" s="149">
        <f>+BK182+BL182</f>
        <v>0</v>
      </c>
      <c r="BL183" s="149"/>
      <c r="BM183" s="149">
        <f>+BM182+BN182</f>
        <v>0</v>
      </c>
      <c r="BN183" s="149"/>
    </row>
    <row r="184" s="118" customFormat="1" ht="13.75" spans="3:61">
      <c r="C184" s="118">
        <f>+C182*205</f>
        <v>0</v>
      </c>
      <c r="J184" s="118">
        <f>+J182*205</f>
        <v>0</v>
      </c>
      <c r="Q184" s="118">
        <f>+Q182*205</f>
        <v>0</v>
      </c>
      <c r="X184" s="118">
        <f>+X182*205</f>
        <v>0</v>
      </c>
      <c r="AE184" s="118">
        <f>+AE182*205</f>
        <v>0</v>
      </c>
      <c r="AN184" s="118">
        <f>+AN182*205</f>
        <v>0</v>
      </c>
      <c r="AU184" s="118">
        <f>+AU182*205</f>
        <v>0</v>
      </c>
      <c r="BB184" s="118">
        <f>+BB182*205</f>
        <v>0</v>
      </c>
      <c r="BI184" s="118">
        <f>+BI182*205</f>
        <v>0</v>
      </c>
    </row>
    <row r="185" s="118" customFormat="1" ht="14.75" spans="4:18">
      <c r="D185" s="150">
        <f>+B182-G182-E182-F182-H182</f>
        <v>1829443.79</v>
      </c>
      <c r="K185" s="150">
        <f>+I182-N182-L182-M182-O182</f>
        <v>0</v>
      </c>
      <c r="R185" s="150">
        <f>+P182-U182-S182-T182-V182</f>
        <v>0</v>
      </c>
    </row>
    <row r="186" s="118" customFormat="1" ht="13"/>
    <row r="187" s="118" customFormat="1" ht="13" spans="1:1">
      <c r="A187" s="151"/>
    </row>
    <row r="188" s="118" customFormat="1" ht="13"/>
    <row r="189" s="118" customFormat="1" ht="13"/>
    <row r="190" s="118" customFormat="1" ht="13"/>
    <row r="191" s="118" customFormat="1" ht="13"/>
    <row r="192" s="118" customFormat="1" ht="13"/>
    <row r="193" s="118" customFormat="1" ht="13"/>
    <row r="194" s="118" customFormat="1" ht="13" spans="1:1">
      <c r="A194" s="153"/>
    </row>
    <row r="195" s="118" customFormat="1" ht="15" customHeight="1" spans="1:1">
      <c r="A195" s="153"/>
    </row>
    <row r="196" s="118" customFormat="1" ht="15" customHeight="1" spans="1:1">
      <c r="A196" s="153"/>
    </row>
    <row r="197" s="118" customFormat="1" ht="15" customHeight="1" spans="1:1">
      <c r="A197" s="153"/>
    </row>
    <row r="198" s="118" customFormat="1" ht="13" spans="1:1">
      <c r="A198" s="153"/>
    </row>
    <row r="199" s="118" customFormat="1" ht="13" spans="1:1">
      <c r="A199" s="153"/>
    </row>
    <row r="200" s="118" customFormat="1" ht="13" spans="1:1">
      <c r="A200" s="153"/>
    </row>
    <row r="201" s="118" customFormat="1" ht="13" spans="1:1">
      <c r="A201" s="153"/>
    </row>
    <row r="202" s="118" customFormat="1" spans="16371:16384">
      <c r="XEQ202" s="119"/>
      <c r="XER202" s="119"/>
      <c r="XES202" s="119"/>
      <c r="XET202" s="119"/>
      <c r="XEU202" s="119"/>
      <c r="XEV202" s="119"/>
      <c r="XEW202" s="119"/>
      <c r="XEX202" s="119"/>
      <c r="XEY202" s="119"/>
      <c r="XEZ202" s="119"/>
      <c r="XFA202" s="119"/>
      <c r="XFB202" s="119"/>
      <c r="XFC202" s="119"/>
      <c r="XFD202" s="119"/>
    </row>
    <row r="203" s="118" customFormat="1" spans="16371:16384">
      <c r="XEQ203" s="119"/>
      <c r="XER203" s="119"/>
      <c r="XES203" s="119"/>
      <c r="XET203" s="119"/>
      <c r="XEU203" s="119"/>
      <c r="XEV203" s="119"/>
      <c r="XEW203" s="119"/>
      <c r="XEX203" s="119"/>
      <c r="XEY203" s="119"/>
      <c r="XEZ203" s="119"/>
      <c r="XFA203" s="119"/>
      <c r="XFB203" s="119"/>
      <c r="XFC203" s="119"/>
      <c r="XFD203" s="119"/>
    </row>
    <row r="204" s="118" customFormat="1" spans="16371:16384">
      <c r="XEQ204" s="119"/>
      <c r="XER204" s="119"/>
      <c r="XES204" s="119"/>
      <c r="XET204" s="119"/>
      <c r="XEU204" s="119"/>
      <c r="XEV204" s="119"/>
      <c r="XEW204" s="119"/>
      <c r="XEX204" s="119"/>
      <c r="XEY204" s="119"/>
      <c r="XEZ204" s="119"/>
      <c r="XFA204" s="119"/>
      <c r="XFB204" s="119"/>
      <c r="XFC204" s="119"/>
      <c r="XFD204" s="119"/>
    </row>
  </sheetData>
  <mergeCells count="74">
    <mergeCell ref="B1:AA1"/>
    <mergeCell ref="B2:H2"/>
    <mergeCell ref="I2:O2"/>
    <mergeCell ref="P2:V2"/>
    <mergeCell ref="W2:AC2"/>
    <mergeCell ref="AD2:AJ2"/>
    <mergeCell ref="AM2:AS2"/>
    <mergeCell ref="AT2:AZ2"/>
    <mergeCell ref="BA2:BG2"/>
    <mergeCell ref="BH2:BN2"/>
    <mergeCell ref="B3:C3"/>
    <mergeCell ref="E3:H3"/>
    <mergeCell ref="I3:J3"/>
    <mergeCell ref="L3:O3"/>
    <mergeCell ref="P3:Q3"/>
    <mergeCell ref="S3:V3"/>
    <mergeCell ref="W3:X3"/>
    <mergeCell ref="Z3:AC3"/>
    <mergeCell ref="AD3:AE3"/>
    <mergeCell ref="AG3:AJ3"/>
    <mergeCell ref="AM3:AN3"/>
    <mergeCell ref="AP3:AS3"/>
    <mergeCell ref="AT3:AU3"/>
    <mergeCell ref="AW3:AZ3"/>
    <mergeCell ref="BA3:BB3"/>
    <mergeCell ref="BD3:BG3"/>
    <mergeCell ref="BH3:BI3"/>
    <mergeCell ref="BK3:BN3"/>
    <mergeCell ref="B183:C183"/>
    <mergeCell ref="E183:F183"/>
    <mergeCell ref="G183:H183"/>
    <mergeCell ref="I183:J183"/>
    <mergeCell ref="L183:M183"/>
    <mergeCell ref="N183:O183"/>
    <mergeCell ref="P183:Q183"/>
    <mergeCell ref="S183:T183"/>
    <mergeCell ref="U183:V183"/>
    <mergeCell ref="W183:X183"/>
    <mergeCell ref="Z183:AA183"/>
    <mergeCell ref="AB183:AC183"/>
    <mergeCell ref="AD183:AE183"/>
    <mergeCell ref="AG183:AH183"/>
    <mergeCell ref="AI183:AJ183"/>
    <mergeCell ref="AK183:AL183"/>
    <mergeCell ref="AM183:AN183"/>
    <mergeCell ref="AP183:AQ183"/>
    <mergeCell ref="AR183:AS183"/>
    <mergeCell ref="AT183:AU183"/>
    <mergeCell ref="AW183:AX183"/>
    <mergeCell ref="AY183:AZ183"/>
    <mergeCell ref="BA183:BB183"/>
    <mergeCell ref="BD183:BE183"/>
    <mergeCell ref="BF183:BG183"/>
    <mergeCell ref="BH183:BI183"/>
    <mergeCell ref="BK183:BL183"/>
    <mergeCell ref="BM183:BN183"/>
    <mergeCell ref="D3:D4"/>
    <mergeCell ref="D182:D183"/>
    <mergeCell ref="K3:K4"/>
    <mergeCell ref="K182:K183"/>
    <mergeCell ref="R3:R4"/>
    <mergeCell ref="R182:R183"/>
    <mergeCell ref="Y3:Y4"/>
    <mergeCell ref="Y182:Y183"/>
    <mergeCell ref="AF3:AF4"/>
    <mergeCell ref="AF182:AF183"/>
    <mergeCell ref="AO3:AO4"/>
    <mergeCell ref="AO182:AO183"/>
    <mergeCell ref="AV3:AV4"/>
    <mergeCell ref="AV182:AV183"/>
    <mergeCell ref="BC3:BC4"/>
    <mergeCell ref="BC182:BC183"/>
    <mergeCell ref="BJ3:BJ4"/>
    <mergeCell ref="BJ182:BJ183"/>
  </mergeCells>
  <pageMargins left="0.75" right="0.75" top="1" bottom="1" header="0.5" footer="0.5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206"/>
  <sheetViews>
    <sheetView workbookViewId="0">
      <pane xSplit="1" ySplit="4" topLeftCell="B161" activePane="bottomRight" state="frozen"/>
      <selection/>
      <selection pane="topRight"/>
      <selection pane="bottomLeft"/>
      <selection pane="bottomRight" activeCell="B175" sqref="B175"/>
    </sheetView>
  </sheetViews>
  <sheetFormatPr defaultColWidth="10.9090909090909" defaultRowHeight="14.5"/>
  <cols>
    <col min="1" max="1" width="54.3909090909091" style="118" customWidth="1"/>
    <col min="2" max="2" width="12.0909090909091" style="118" customWidth="1"/>
    <col min="3" max="4" width="11.9636363636364" style="118" customWidth="1"/>
    <col min="5" max="8" width="10.9090909090909" style="118" customWidth="1"/>
    <col min="9" max="9" width="12.8181818181818" style="118" customWidth="1"/>
    <col min="10" max="11" width="11.9636363636364" style="118" customWidth="1"/>
    <col min="12" max="15" width="10.9090909090909" style="118" customWidth="1"/>
    <col min="16" max="16" width="11.2727272727273" style="118" customWidth="1"/>
    <col min="17" max="18" width="11.9636363636364" style="118" customWidth="1"/>
    <col min="19" max="22" width="10.9090909090909" style="118" customWidth="1"/>
    <col min="23" max="16370" width="10.9090909090909" style="118"/>
    <col min="16371" max="16384" width="10.9090909090909" style="119"/>
  </cols>
  <sheetData>
    <row r="1" s="118" customFormat="1" ht="26.25" spans="1:57">
      <c r="A1" s="120"/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37"/>
      <c r="AB1" s="138"/>
      <c r="AC1" s="138"/>
      <c r="AD1" s="121"/>
      <c r="AE1" s="121"/>
      <c r="AF1" s="121"/>
      <c r="AG1" s="121"/>
      <c r="AH1" s="137"/>
      <c r="AI1" s="138"/>
      <c r="AJ1" s="138"/>
      <c r="AK1" s="121"/>
      <c r="AL1" s="121"/>
      <c r="AM1" s="121"/>
      <c r="AN1" s="121"/>
      <c r="AO1" s="137"/>
      <c r="AP1" s="138"/>
      <c r="AQ1" s="138"/>
      <c r="AR1" s="121"/>
      <c r="AS1" s="121"/>
      <c r="AT1" s="121"/>
      <c r="AU1" s="121"/>
      <c r="AV1" s="137"/>
      <c r="AW1" s="138"/>
      <c r="AX1" s="138"/>
      <c r="AY1" s="121"/>
      <c r="AZ1" s="121"/>
      <c r="BA1" s="121"/>
      <c r="BB1" s="121"/>
      <c r="BC1" s="137"/>
      <c r="BD1" s="138"/>
      <c r="BE1" s="138"/>
    </row>
    <row r="2" s="118" customFormat="1" ht="15" customHeight="1" spans="1:57">
      <c r="A2" s="122"/>
      <c r="B2" s="123" t="s">
        <v>11</v>
      </c>
      <c r="C2" s="124"/>
      <c r="D2" s="124"/>
      <c r="E2" s="124"/>
      <c r="F2" s="124"/>
      <c r="G2" s="124"/>
      <c r="H2" s="125"/>
      <c r="I2" s="123" t="s">
        <v>12</v>
      </c>
      <c r="J2" s="124"/>
      <c r="K2" s="124"/>
      <c r="L2" s="124"/>
      <c r="M2" s="124"/>
      <c r="N2" s="124"/>
      <c r="O2" s="125"/>
      <c r="P2" s="123" t="s">
        <v>13</v>
      </c>
      <c r="Q2" s="124"/>
      <c r="R2" s="124"/>
      <c r="S2" s="124"/>
      <c r="T2" s="124"/>
      <c r="U2" s="124"/>
      <c r="V2" s="125"/>
      <c r="W2" s="123" t="s">
        <v>14</v>
      </c>
      <c r="X2" s="124"/>
      <c r="Y2" s="124"/>
      <c r="Z2" s="124"/>
      <c r="AA2" s="124"/>
      <c r="AB2" s="124"/>
      <c r="AC2" s="124"/>
      <c r="AD2" s="123" t="s">
        <v>15</v>
      </c>
      <c r="AE2" s="124"/>
      <c r="AF2" s="124"/>
      <c r="AG2" s="124"/>
      <c r="AH2" s="124"/>
      <c r="AI2" s="124"/>
      <c r="AJ2" s="124"/>
      <c r="AK2" s="123" t="s">
        <v>16</v>
      </c>
      <c r="AL2" s="124"/>
      <c r="AM2" s="124"/>
      <c r="AN2" s="124"/>
      <c r="AO2" s="124"/>
      <c r="AP2" s="124"/>
      <c r="AQ2" s="124"/>
      <c r="AR2" s="123" t="s">
        <v>17</v>
      </c>
      <c r="AS2" s="124"/>
      <c r="AT2" s="124"/>
      <c r="AU2" s="124"/>
      <c r="AV2" s="124"/>
      <c r="AW2" s="124"/>
      <c r="AX2" s="124"/>
      <c r="AY2" s="123" t="s">
        <v>25</v>
      </c>
      <c r="AZ2" s="124"/>
      <c r="BA2" s="124"/>
      <c r="BB2" s="124"/>
      <c r="BC2" s="124"/>
      <c r="BD2" s="124"/>
      <c r="BE2" s="124"/>
    </row>
    <row r="3" s="118" customFormat="1" ht="12.75" customHeight="1" spans="1:57">
      <c r="A3" s="122"/>
      <c r="B3" s="126" t="s">
        <v>26</v>
      </c>
      <c r="C3" s="127"/>
      <c r="D3" s="128" t="s">
        <v>27</v>
      </c>
      <c r="E3" s="129" t="s">
        <v>28</v>
      </c>
      <c r="F3" s="130"/>
      <c r="G3" s="130"/>
      <c r="H3" s="131"/>
      <c r="I3" s="126" t="s">
        <v>26</v>
      </c>
      <c r="J3" s="127"/>
      <c r="K3" s="128" t="s">
        <v>27</v>
      </c>
      <c r="L3" s="129" t="s">
        <v>28</v>
      </c>
      <c r="M3" s="130"/>
      <c r="N3" s="130"/>
      <c r="O3" s="131"/>
      <c r="P3" s="126" t="s">
        <v>26</v>
      </c>
      <c r="Q3" s="127"/>
      <c r="R3" s="128" t="s">
        <v>27</v>
      </c>
      <c r="S3" s="129" t="s">
        <v>28</v>
      </c>
      <c r="T3" s="130"/>
      <c r="U3" s="130"/>
      <c r="V3" s="131"/>
      <c r="W3" s="126" t="s">
        <v>26</v>
      </c>
      <c r="X3" s="127"/>
      <c r="Y3" s="128" t="s">
        <v>27</v>
      </c>
      <c r="Z3" s="129" t="s">
        <v>28</v>
      </c>
      <c r="AA3" s="130"/>
      <c r="AB3" s="130"/>
      <c r="AC3" s="131"/>
      <c r="AD3" s="126" t="s">
        <v>26</v>
      </c>
      <c r="AE3" s="127"/>
      <c r="AF3" s="128" t="s">
        <v>27</v>
      </c>
      <c r="AG3" s="129" t="s">
        <v>28</v>
      </c>
      <c r="AH3" s="130"/>
      <c r="AI3" s="130"/>
      <c r="AJ3" s="131"/>
      <c r="AK3" s="126" t="s">
        <v>26</v>
      </c>
      <c r="AL3" s="127"/>
      <c r="AM3" s="128" t="s">
        <v>27</v>
      </c>
      <c r="AN3" s="129" t="s">
        <v>28</v>
      </c>
      <c r="AO3" s="130"/>
      <c r="AP3" s="130"/>
      <c r="AQ3" s="131"/>
      <c r="AR3" s="126" t="s">
        <v>26</v>
      </c>
      <c r="AS3" s="127"/>
      <c r="AT3" s="128" t="s">
        <v>27</v>
      </c>
      <c r="AU3" s="129" t="s">
        <v>28</v>
      </c>
      <c r="AV3" s="130"/>
      <c r="AW3" s="130"/>
      <c r="AX3" s="131"/>
      <c r="AY3" s="126" t="s">
        <v>26</v>
      </c>
      <c r="AZ3" s="127"/>
      <c r="BA3" s="128" t="s">
        <v>27</v>
      </c>
      <c r="BB3" s="129" t="s">
        <v>28</v>
      </c>
      <c r="BC3" s="130"/>
      <c r="BD3" s="130"/>
      <c r="BE3" s="131"/>
    </row>
    <row r="4" s="118" customFormat="1" ht="13.75" spans="1:57">
      <c r="A4" s="122"/>
      <c r="B4" s="126" t="s">
        <v>29</v>
      </c>
      <c r="C4" s="127" t="s">
        <v>30</v>
      </c>
      <c r="D4" s="132"/>
      <c r="E4" s="127" t="s">
        <v>31</v>
      </c>
      <c r="F4" s="127" t="s">
        <v>32</v>
      </c>
      <c r="G4" s="127" t="s">
        <v>33</v>
      </c>
      <c r="H4" s="127" t="s">
        <v>34</v>
      </c>
      <c r="I4" s="126" t="s">
        <v>29</v>
      </c>
      <c r="J4" s="127" t="s">
        <v>30</v>
      </c>
      <c r="K4" s="132"/>
      <c r="L4" s="127" t="s">
        <v>31</v>
      </c>
      <c r="M4" s="127" t="s">
        <v>32</v>
      </c>
      <c r="N4" s="127" t="s">
        <v>33</v>
      </c>
      <c r="O4" s="127" t="s">
        <v>34</v>
      </c>
      <c r="P4" s="126" t="s">
        <v>29</v>
      </c>
      <c r="Q4" s="127" t="s">
        <v>30</v>
      </c>
      <c r="R4" s="132"/>
      <c r="S4" s="127" t="s">
        <v>31</v>
      </c>
      <c r="T4" s="127" t="s">
        <v>32</v>
      </c>
      <c r="U4" s="127" t="s">
        <v>33</v>
      </c>
      <c r="V4" s="127" t="s">
        <v>34</v>
      </c>
      <c r="W4" s="126" t="s">
        <v>29</v>
      </c>
      <c r="X4" s="127" t="s">
        <v>30</v>
      </c>
      <c r="Y4" s="132"/>
      <c r="Z4" s="127" t="s">
        <v>31</v>
      </c>
      <c r="AA4" s="127" t="s">
        <v>32</v>
      </c>
      <c r="AB4" s="127" t="s">
        <v>33</v>
      </c>
      <c r="AC4" s="127" t="s">
        <v>34</v>
      </c>
      <c r="AD4" s="126" t="s">
        <v>29</v>
      </c>
      <c r="AE4" s="127" t="s">
        <v>30</v>
      </c>
      <c r="AF4" s="132"/>
      <c r="AG4" s="127" t="s">
        <v>31</v>
      </c>
      <c r="AH4" s="127" t="s">
        <v>32</v>
      </c>
      <c r="AI4" s="127" t="s">
        <v>33</v>
      </c>
      <c r="AJ4" s="127" t="s">
        <v>34</v>
      </c>
      <c r="AK4" s="126" t="s">
        <v>29</v>
      </c>
      <c r="AL4" s="127" t="s">
        <v>30</v>
      </c>
      <c r="AM4" s="132"/>
      <c r="AN4" s="127" t="s">
        <v>31</v>
      </c>
      <c r="AO4" s="127" t="s">
        <v>32</v>
      </c>
      <c r="AP4" s="127" t="s">
        <v>33</v>
      </c>
      <c r="AQ4" s="127" t="s">
        <v>34</v>
      </c>
      <c r="AR4" s="126" t="s">
        <v>29</v>
      </c>
      <c r="AS4" s="127" t="s">
        <v>30</v>
      </c>
      <c r="AT4" s="132"/>
      <c r="AU4" s="127" t="s">
        <v>31</v>
      </c>
      <c r="AV4" s="127" t="s">
        <v>32</v>
      </c>
      <c r="AW4" s="127" t="s">
        <v>33</v>
      </c>
      <c r="AX4" s="127" t="s">
        <v>34</v>
      </c>
      <c r="AY4" s="126" t="s">
        <v>29</v>
      </c>
      <c r="AZ4" s="127" t="s">
        <v>30</v>
      </c>
      <c r="BA4" s="132"/>
      <c r="BB4" s="127" t="s">
        <v>31</v>
      </c>
      <c r="BC4" s="127" t="s">
        <v>32</v>
      </c>
      <c r="BD4" s="127" t="s">
        <v>33</v>
      </c>
      <c r="BE4" s="127" t="s">
        <v>34</v>
      </c>
    </row>
    <row r="5" s="118" customFormat="1" ht="15" customHeight="1" spans="1:57">
      <c r="A5" s="133" t="s">
        <v>35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9"/>
      <c r="AB5" s="134"/>
      <c r="AC5" s="134"/>
      <c r="AD5" s="134"/>
      <c r="AE5" s="134"/>
      <c r="AF5" s="134"/>
      <c r="AG5" s="134"/>
      <c r="AH5" s="139"/>
      <c r="AI5" s="134"/>
      <c r="AJ5" s="134"/>
      <c r="AK5" s="134"/>
      <c r="AL5" s="134"/>
      <c r="AM5" s="134"/>
      <c r="AN5" s="134"/>
      <c r="AO5" s="139"/>
      <c r="AP5" s="134"/>
      <c r="AQ5" s="134"/>
      <c r="AR5" s="134"/>
      <c r="AS5" s="134"/>
      <c r="AT5" s="134"/>
      <c r="AU5" s="134"/>
      <c r="AV5" s="139"/>
      <c r="AW5" s="134"/>
      <c r="AX5" s="134"/>
      <c r="AY5" s="134"/>
      <c r="AZ5" s="134"/>
      <c r="BA5" s="134"/>
      <c r="BB5" s="134"/>
      <c r="BC5" s="139"/>
      <c r="BD5" s="134"/>
      <c r="BE5" s="134"/>
    </row>
    <row r="6" s="118" customFormat="1" ht="15" customHeight="1" spans="1:57">
      <c r="A6" s="135" t="s">
        <v>36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9"/>
      <c r="AB6" s="134"/>
      <c r="AC6" s="134"/>
      <c r="AD6" s="134"/>
      <c r="AE6" s="134"/>
      <c r="AF6" s="134"/>
      <c r="AG6" s="134"/>
      <c r="AH6" s="139"/>
      <c r="AI6" s="134"/>
      <c r="AJ6" s="134"/>
      <c r="AK6" s="134"/>
      <c r="AL6" s="134"/>
      <c r="AM6" s="134"/>
      <c r="AN6" s="134"/>
      <c r="AO6" s="139"/>
      <c r="AP6" s="134"/>
      <c r="AQ6" s="134"/>
      <c r="AR6" s="134"/>
      <c r="AS6" s="134"/>
      <c r="AT6" s="134"/>
      <c r="AU6" s="134"/>
      <c r="AV6" s="139"/>
      <c r="AW6" s="134"/>
      <c r="AX6" s="134"/>
      <c r="AY6" s="134"/>
      <c r="AZ6" s="134"/>
      <c r="BA6" s="134"/>
      <c r="BB6" s="134"/>
      <c r="BC6" s="139"/>
      <c r="BD6" s="134"/>
      <c r="BE6" s="134"/>
    </row>
    <row r="7" s="118" customFormat="1" ht="15" customHeight="1" spans="1:57">
      <c r="A7" s="135" t="s">
        <v>37</v>
      </c>
      <c r="B7" s="134">
        <f>70000+46620+54513.9</f>
        <v>171133.9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9"/>
      <c r="AB7" s="134"/>
      <c r="AC7" s="134"/>
      <c r="AD7" s="134"/>
      <c r="AE7" s="134"/>
      <c r="AF7" s="134"/>
      <c r="AG7" s="134"/>
      <c r="AH7" s="139"/>
      <c r="AI7" s="134"/>
      <c r="AJ7" s="134"/>
      <c r="AK7" s="134"/>
      <c r="AL7" s="134"/>
      <c r="AM7" s="134"/>
      <c r="AN7" s="134"/>
      <c r="AO7" s="139"/>
      <c r="AP7" s="134"/>
      <c r="AQ7" s="134"/>
      <c r="AR7" s="134"/>
      <c r="AS7" s="134"/>
      <c r="AT7" s="134"/>
      <c r="AU7" s="134"/>
      <c r="AV7" s="139"/>
      <c r="AW7" s="134"/>
      <c r="AX7" s="134"/>
      <c r="AY7" s="134"/>
      <c r="AZ7" s="134"/>
      <c r="BA7" s="134"/>
      <c r="BB7" s="134"/>
      <c r="BC7" s="139"/>
      <c r="BD7" s="134"/>
      <c r="BE7" s="134"/>
    </row>
    <row r="8" s="118" customFormat="1" ht="15" customHeight="1" spans="1:57">
      <c r="A8" s="135" t="s">
        <v>38</v>
      </c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9"/>
      <c r="AB8" s="134"/>
      <c r="AC8" s="134"/>
      <c r="AD8" s="134"/>
      <c r="AE8" s="134"/>
      <c r="AF8" s="134"/>
      <c r="AG8" s="134"/>
      <c r="AH8" s="139"/>
      <c r="AI8" s="134"/>
      <c r="AJ8" s="134"/>
      <c r="AK8" s="134"/>
      <c r="AL8" s="134"/>
      <c r="AM8" s="134"/>
      <c r="AN8" s="134"/>
      <c r="AO8" s="139"/>
      <c r="AP8" s="134"/>
      <c r="AQ8" s="134"/>
      <c r="AR8" s="134"/>
      <c r="AS8" s="134"/>
      <c r="AT8" s="134"/>
      <c r="AU8" s="134"/>
      <c r="AV8" s="139"/>
      <c r="AW8" s="134"/>
      <c r="AX8" s="134"/>
      <c r="AY8" s="134"/>
      <c r="AZ8" s="134"/>
      <c r="BA8" s="134"/>
      <c r="BB8" s="134"/>
      <c r="BC8" s="139"/>
      <c r="BD8" s="134"/>
      <c r="BE8" s="134"/>
    </row>
    <row r="9" s="118" customFormat="1" ht="15" customHeight="1" spans="1:57">
      <c r="A9" s="135" t="s">
        <v>39</v>
      </c>
      <c r="B9" s="134">
        <v>10735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9"/>
      <c r="AB9" s="134"/>
      <c r="AC9" s="134"/>
      <c r="AD9" s="134"/>
      <c r="AE9" s="134"/>
      <c r="AF9" s="134"/>
      <c r="AG9" s="134"/>
      <c r="AH9" s="139"/>
      <c r="AI9" s="134"/>
      <c r="AJ9" s="134"/>
      <c r="AK9" s="134"/>
      <c r="AL9" s="134"/>
      <c r="AM9" s="134"/>
      <c r="AN9" s="134"/>
      <c r="AO9" s="139"/>
      <c r="AP9" s="134"/>
      <c r="AQ9" s="134"/>
      <c r="AR9" s="134"/>
      <c r="AS9" s="134"/>
      <c r="AT9" s="134"/>
      <c r="AU9" s="134"/>
      <c r="AV9" s="139"/>
      <c r="AW9" s="134"/>
      <c r="AX9" s="134"/>
      <c r="AY9" s="134"/>
      <c r="AZ9" s="134"/>
      <c r="BA9" s="134"/>
      <c r="BB9" s="134"/>
      <c r="BC9" s="139"/>
      <c r="BD9" s="134"/>
      <c r="BE9" s="134"/>
    </row>
    <row r="10" s="118" customFormat="1" ht="15" customHeight="1" spans="1:57">
      <c r="A10" s="135" t="s">
        <v>40</v>
      </c>
      <c r="B10" s="134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9"/>
      <c r="AB10" s="134"/>
      <c r="AC10" s="134"/>
      <c r="AD10" s="134"/>
      <c r="AE10" s="134"/>
      <c r="AF10" s="134"/>
      <c r="AG10" s="134"/>
      <c r="AH10" s="139"/>
      <c r="AI10" s="134"/>
      <c r="AJ10" s="134"/>
      <c r="AK10" s="134"/>
      <c r="AL10" s="134"/>
      <c r="AM10" s="134"/>
      <c r="AN10" s="134"/>
      <c r="AO10" s="139"/>
      <c r="AP10" s="134"/>
      <c r="AQ10" s="134"/>
      <c r="AR10" s="134"/>
      <c r="AS10" s="134"/>
      <c r="AT10" s="134"/>
      <c r="AU10" s="134"/>
      <c r="AV10" s="139"/>
      <c r="AW10" s="134"/>
      <c r="AX10" s="134"/>
      <c r="AY10" s="134"/>
      <c r="AZ10" s="134"/>
      <c r="BA10" s="134"/>
      <c r="BB10" s="134"/>
      <c r="BC10" s="139"/>
      <c r="BD10" s="134"/>
      <c r="BE10" s="134"/>
    </row>
    <row r="11" s="118" customFormat="1" ht="15" customHeight="1" spans="1:57">
      <c r="A11" s="135" t="s">
        <v>41</v>
      </c>
      <c r="B11" s="134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9"/>
      <c r="AB11" s="134"/>
      <c r="AC11" s="134"/>
      <c r="AD11" s="134"/>
      <c r="AE11" s="134"/>
      <c r="AF11" s="134"/>
      <c r="AG11" s="134"/>
      <c r="AH11" s="139"/>
      <c r="AI11" s="134"/>
      <c r="AJ11" s="134"/>
      <c r="AK11" s="134"/>
      <c r="AL11" s="134"/>
      <c r="AM11" s="134"/>
      <c r="AN11" s="134"/>
      <c r="AO11" s="139"/>
      <c r="AP11" s="134"/>
      <c r="AQ11" s="134"/>
      <c r="AR11" s="134"/>
      <c r="AS11" s="134"/>
      <c r="AT11" s="134"/>
      <c r="AU11" s="134"/>
      <c r="AV11" s="139"/>
      <c r="AW11" s="134"/>
      <c r="AX11" s="134"/>
      <c r="AY11" s="134"/>
      <c r="AZ11" s="134"/>
      <c r="BA11" s="134"/>
      <c r="BB11" s="134"/>
      <c r="BC11" s="139"/>
      <c r="BD11" s="134"/>
      <c r="BE11" s="134"/>
    </row>
    <row r="12" s="118" customFormat="1" ht="15" customHeight="1" spans="1:57">
      <c r="A12" s="135" t="s">
        <v>42</v>
      </c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9"/>
      <c r="AB12" s="134"/>
      <c r="AC12" s="134"/>
      <c r="AD12" s="134"/>
      <c r="AE12" s="134"/>
      <c r="AF12" s="134"/>
      <c r="AG12" s="134"/>
      <c r="AH12" s="139"/>
      <c r="AI12" s="134"/>
      <c r="AJ12" s="134"/>
      <c r="AK12" s="134"/>
      <c r="AL12" s="134"/>
      <c r="AM12" s="134"/>
      <c r="AN12" s="134"/>
      <c r="AO12" s="139"/>
      <c r="AP12" s="134"/>
      <c r="AQ12" s="134"/>
      <c r="AR12" s="134"/>
      <c r="AS12" s="134"/>
      <c r="AT12" s="134"/>
      <c r="AU12" s="134"/>
      <c r="AV12" s="139"/>
      <c r="AW12" s="134"/>
      <c r="AX12" s="134"/>
      <c r="AY12" s="134"/>
      <c r="AZ12" s="134"/>
      <c r="BA12" s="134"/>
      <c r="BB12" s="134"/>
      <c r="BC12" s="139"/>
      <c r="BD12" s="134"/>
      <c r="BE12" s="134"/>
    </row>
    <row r="13" s="118" customFormat="1" ht="15" customHeight="1" spans="1:57">
      <c r="A13" s="135" t="s">
        <v>43</v>
      </c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9"/>
      <c r="AB13" s="134"/>
      <c r="AC13" s="134"/>
      <c r="AD13" s="134"/>
      <c r="AE13" s="134"/>
      <c r="AF13" s="134"/>
      <c r="AG13" s="134"/>
      <c r="AH13" s="139"/>
      <c r="AI13" s="134"/>
      <c r="AJ13" s="134"/>
      <c r="AK13" s="134"/>
      <c r="AL13" s="134"/>
      <c r="AM13" s="134"/>
      <c r="AN13" s="134"/>
      <c r="AO13" s="139"/>
      <c r="AP13" s="134"/>
      <c r="AQ13" s="134"/>
      <c r="AR13" s="134"/>
      <c r="AS13" s="134"/>
      <c r="AT13" s="134"/>
      <c r="AU13" s="134"/>
      <c r="AV13" s="139"/>
      <c r="AW13" s="134"/>
      <c r="AX13" s="134"/>
      <c r="AY13" s="134"/>
      <c r="AZ13" s="134"/>
      <c r="BA13" s="134"/>
      <c r="BB13" s="134"/>
      <c r="BC13" s="139"/>
      <c r="BD13" s="134"/>
      <c r="BE13" s="134"/>
    </row>
    <row r="14" s="118" customFormat="1" ht="15" customHeight="1" spans="1:57">
      <c r="A14" s="135" t="s">
        <v>44</v>
      </c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9"/>
      <c r="AB14" s="134"/>
      <c r="AC14" s="134"/>
      <c r="AD14" s="134"/>
      <c r="AE14" s="134"/>
      <c r="AF14" s="134"/>
      <c r="AG14" s="134"/>
      <c r="AH14" s="139"/>
      <c r="AI14" s="134"/>
      <c r="AJ14" s="134"/>
      <c r="AK14" s="134"/>
      <c r="AL14" s="134"/>
      <c r="AM14" s="134"/>
      <c r="AN14" s="134"/>
      <c r="AO14" s="139"/>
      <c r="AP14" s="134"/>
      <c r="AQ14" s="134"/>
      <c r="AR14" s="134"/>
      <c r="AS14" s="134"/>
      <c r="AT14" s="134"/>
      <c r="AU14" s="134"/>
      <c r="AV14" s="139"/>
      <c r="AW14" s="134"/>
      <c r="AX14" s="134"/>
      <c r="AY14" s="134"/>
      <c r="AZ14" s="134"/>
      <c r="BA14" s="134"/>
      <c r="BB14" s="134"/>
      <c r="BC14" s="139"/>
      <c r="BD14" s="134"/>
      <c r="BE14" s="134"/>
    </row>
    <row r="15" s="118" customFormat="1" ht="15" customHeight="1" spans="1:57">
      <c r="A15" s="135" t="s">
        <v>45</v>
      </c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9"/>
      <c r="AB15" s="134"/>
      <c r="AC15" s="134"/>
      <c r="AD15" s="134"/>
      <c r="AE15" s="134"/>
      <c r="AF15" s="134"/>
      <c r="AG15" s="134"/>
      <c r="AH15" s="139"/>
      <c r="AI15" s="134"/>
      <c r="AJ15" s="134"/>
      <c r="AK15" s="134"/>
      <c r="AL15" s="134"/>
      <c r="AM15" s="134"/>
      <c r="AN15" s="134"/>
      <c r="AO15" s="139"/>
      <c r="AP15" s="134"/>
      <c r="AQ15" s="134"/>
      <c r="AR15" s="134"/>
      <c r="AS15" s="134"/>
      <c r="AT15" s="134"/>
      <c r="AU15" s="134"/>
      <c r="AV15" s="139"/>
      <c r="AW15" s="134"/>
      <c r="AX15" s="134"/>
      <c r="AY15" s="134"/>
      <c r="AZ15" s="134"/>
      <c r="BA15" s="134"/>
      <c r="BB15" s="134"/>
      <c r="BC15" s="139"/>
      <c r="BD15" s="134"/>
      <c r="BE15" s="134"/>
    </row>
    <row r="16" s="118" customFormat="1" ht="15" customHeight="1" spans="1:57">
      <c r="A16" s="135" t="s">
        <v>46</v>
      </c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9"/>
      <c r="AB16" s="134"/>
      <c r="AC16" s="134"/>
      <c r="AD16" s="134"/>
      <c r="AE16" s="134"/>
      <c r="AF16" s="134"/>
      <c r="AG16" s="134"/>
      <c r="AH16" s="139"/>
      <c r="AI16" s="134"/>
      <c r="AJ16" s="134"/>
      <c r="AK16" s="134"/>
      <c r="AL16" s="134"/>
      <c r="AM16" s="134"/>
      <c r="AN16" s="134"/>
      <c r="AO16" s="139"/>
      <c r="AP16" s="134"/>
      <c r="AQ16" s="134"/>
      <c r="AR16" s="134"/>
      <c r="AS16" s="134"/>
      <c r="AT16" s="134"/>
      <c r="AU16" s="134"/>
      <c r="AV16" s="139"/>
      <c r="AW16" s="134"/>
      <c r="AX16" s="134"/>
      <c r="AY16" s="134"/>
      <c r="AZ16" s="134"/>
      <c r="BA16" s="134"/>
      <c r="BB16" s="134"/>
      <c r="BC16" s="139"/>
      <c r="BD16" s="134"/>
      <c r="BE16" s="134"/>
    </row>
    <row r="17" s="118" customFormat="1" ht="15" customHeight="1" spans="1:57">
      <c r="A17" s="135" t="s">
        <v>47</v>
      </c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9"/>
      <c r="AB17" s="134"/>
      <c r="AC17" s="134"/>
      <c r="AD17" s="134"/>
      <c r="AE17" s="134"/>
      <c r="AF17" s="134"/>
      <c r="AG17" s="134"/>
      <c r="AH17" s="139"/>
      <c r="AI17" s="134"/>
      <c r="AJ17" s="134"/>
      <c r="AK17" s="134"/>
      <c r="AL17" s="134"/>
      <c r="AM17" s="134"/>
      <c r="AN17" s="134"/>
      <c r="AO17" s="139"/>
      <c r="AP17" s="134"/>
      <c r="AQ17" s="134"/>
      <c r="AR17" s="134"/>
      <c r="AS17" s="134"/>
      <c r="AT17" s="134"/>
      <c r="AU17" s="134"/>
      <c r="AV17" s="139"/>
      <c r="AW17" s="134"/>
      <c r="AX17" s="134"/>
      <c r="AY17" s="134"/>
      <c r="AZ17" s="134"/>
      <c r="BA17" s="134"/>
      <c r="BB17" s="134"/>
      <c r="BC17" s="139"/>
      <c r="BD17" s="134"/>
      <c r="BE17" s="134"/>
    </row>
    <row r="18" s="118" customFormat="1" ht="15" customHeight="1" spans="1:57">
      <c r="A18" s="135" t="s">
        <v>48</v>
      </c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9"/>
      <c r="AB18" s="134"/>
      <c r="AC18" s="134"/>
      <c r="AD18" s="134"/>
      <c r="AE18" s="134"/>
      <c r="AF18" s="134"/>
      <c r="AG18" s="134"/>
      <c r="AH18" s="139"/>
      <c r="AI18" s="134"/>
      <c r="AJ18" s="134"/>
      <c r="AK18" s="134"/>
      <c r="AL18" s="134"/>
      <c r="AM18" s="134"/>
      <c r="AN18" s="134"/>
      <c r="AO18" s="139"/>
      <c r="AP18" s="134"/>
      <c r="AQ18" s="134"/>
      <c r="AR18" s="134"/>
      <c r="AS18" s="134"/>
      <c r="AT18" s="134"/>
      <c r="AU18" s="134"/>
      <c r="AV18" s="139"/>
      <c r="AW18" s="134"/>
      <c r="AX18" s="134"/>
      <c r="AY18" s="134"/>
      <c r="AZ18" s="134"/>
      <c r="BA18" s="134"/>
      <c r="BB18" s="134"/>
      <c r="BC18" s="139"/>
      <c r="BD18" s="134"/>
      <c r="BE18" s="134"/>
    </row>
    <row r="19" s="118" customFormat="1" ht="15" customHeight="1" spans="1:57">
      <c r="A19" s="135" t="s">
        <v>49</v>
      </c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9"/>
      <c r="AB19" s="134"/>
      <c r="AC19" s="134"/>
      <c r="AD19" s="134"/>
      <c r="AE19" s="134"/>
      <c r="AF19" s="134"/>
      <c r="AG19" s="134"/>
      <c r="AH19" s="139"/>
      <c r="AI19" s="134"/>
      <c r="AJ19" s="134"/>
      <c r="AK19" s="134"/>
      <c r="AL19" s="134"/>
      <c r="AM19" s="134"/>
      <c r="AN19" s="134"/>
      <c r="AO19" s="139"/>
      <c r="AP19" s="134"/>
      <c r="AQ19" s="134"/>
      <c r="AR19" s="134"/>
      <c r="AS19" s="134"/>
      <c r="AT19" s="134"/>
      <c r="AU19" s="134"/>
      <c r="AV19" s="139"/>
      <c r="AW19" s="134"/>
      <c r="AX19" s="134"/>
      <c r="AY19" s="134"/>
      <c r="AZ19" s="134"/>
      <c r="BA19" s="134"/>
      <c r="BB19" s="134"/>
      <c r="BC19" s="139"/>
      <c r="BD19" s="134"/>
      <c r="BE19" s="134"/>
    </row>
    <row r="20" s="118" customFormat="1" ht="15" customHeight="1" spans="1:57">
      <c r="A20" s="135" t="s">
        <v>50</v>
      </c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9"/>
      <c r="AB20" s="134"/>
      <c r="AC20" s="134"/>
      <c r="AD20" s="134"/>
      <c r="AE20" s="134"/>
      <c r="AF20" s="134"/>
      <c r="AG20" s="134"/>
      <c r="AH20" s="139"/>
      <c r="AI20" s="134"/>
      <c r="AJ20" s="134"/>
      <c r="AK20" s="134"/>
      <c r="AL20" s="134"/>
      <c r="AM20" s="134"/>
      <c r="AN20" s="134"/>
      <c r="AO20" s="139"/>
      <c r="AP20" s="134"/>
      <c r="AQ20" s="134"/>
      <c r="AR20" s="134"/>
      <c r="AS20" s="134"/>
      <c r="AT20" s="134"/>
      <c r="AU20" s="134"/>
      <c r="AV20" s="139"/>
      <c r="AW20" s="134"/>
      <c r="AX20" s="134"/>
      <c r="AY20" s="134"/>
      <c r="AZ20" s="134"/>
      <c r="BA20" s="134"/>
      <c r="BB20" s="134"/>
      <c r="BC20" s="139"/>
      <c r="BD20" s="134"/>
      <c r="BE20" s="134"/>
    </row>
    <row r="21" s="118" customFormat="1" ht="15" customHeight="1" spans="1:57">
      <c r="A21" s="135" t="s">
        <v>51</v>
      </c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9"/>
      <c r="AB21" s="134"/>
      <c r="AC21" s="134"/>
      <c r="AD21" s="134"/>
      <c r="AE21" s="134"/>
      <c r="AF21" s="134"/>
      <c r="AG21" s="134"/>
      <c r="AH21" s="139"/>
      <c r="AI21" s="134"/>
      <c r="AJ21" s="134"/>
      <c r="AK21" s="134"/>
      <c r="AL21" s="134"/>
      <c r="AM21" s="134"/>
      <c r="AN21" s="134"/>
      <c r="AO21" s="139"/>
      <c r="AP21" s="134"/>
      <c r="AQ21" s="134"/>
      <c r="AR21" s="134"/>
      <c r="AS21" s="134"/>
      <c r="AT21" s="134"/>
      <c r="AU21" s="134"/>
      <c r="AV21" s="139"/>
      <c r="AW21" s="134"/>
      <c r="AX21" s="134"/>
      <c r="AY21" s="134"/>
      <c r="AZ21" s="134"/>
      <c r="BA21" s="134"/>
      <c r="BB21" s="134"/>
      <c r="BC21" s="139"/>
      <c r="BD21" s="134"/>
      <c r="BE21" s="134"/>
    </row>
    <row r="22" s="118" customFormat="1" ht="15" customHeight="1" spans="1:57">
      <c r="A22" s="135" t="s">
        <v>52</v>
      </c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9"/>
      <c r="AB22" s="134"/>
      <c r="AC22" s="134"/>
      <c r="AD22" s="134"/>
      <c r="AE22" s="134"/>
      <c r="AF22" s="134"/>
      <c r="AG22" s="134"/>
      <c r="AH22" s="139"/>
      <c r="AI22" s="134"/>
      <c r="AJ22" s="134"/>
      <c r="AK22" s="134"/>
      <c r="AL22" s="134"/>
      <c r="AM22" s="134"/>
      <c r="AN22" s="134"/>
      <c r="AO22" s="139"/>
      <c r="AP22" s="134"/>
      <c r="AQ22" s="134"/>
      <c r="AR22" s="134"/>
      <c r="AS22" s="134"/>
      <c r="AT22" s="134"/>
      <c r="AU22" s="134"/>
      <c r="AV22" s="139"/>
      <c r="AW22" s="134"/>
      <c r="AX22" s="134"/>
      <c r="AY22" s="134"/>
      <c r="AZ22" s="134"/>
      <c r="BA22" s="134"/>
      <c r="BB22" s="134"/>
      <c r="BC22" s="139"/>
      <c r="BD22" s="134"/>
      <c r="BE22" s="134"/>
    </row>
    <row r="23" s="118" customFormat="1" ht="15" customHeight="1" spans="1:57">
      <c r="A23" s="135" t="s">
        <v>53</v>
      </c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9"/>
      <c r="AB23" s="134"/>
      <c r="AC23" s="134"/>
      <c r="AD23" s="134"/>
      <c r="AE23" s="134"/>
      <c r="AF23" s="134"/>
      <c r="AG23" s="134"/>
      <c r="AH23" s="139"/>
      <c r="AI23" s="134"/>
      <c r="AJ23" s="134"/>
      <c r="AK23" s="134"/>
      <c r="AL23" s="134"/>
      <c r="AM23" s="134"/>
      <c r="AN23" s="134"/>
      <c r="AO23" s="139"/>
      <c r="AP23" s="134"/>
      <c r="AQ23" s="134"/>
      <c r="AR23" s="134"/>
      <c r="AS23" s="134"/>
      <c r="AT23" s="134"/>
      <c r="AU23" s="134"/>
      <c r="AV23" s="139"/>
      <c r="AW23" s="134"/>
      <c r="AX23" s="134"/>
      <c r="AY23" s="134"/>
      <c r="AZ23" s="134"/>
      <c r="BA23" s="134"/>
      <c r="BB23" s="134"/>
      <c r="BC23" s="139"/>
      <c r="BD23" s="134"/>
      <c r="BE23" s="134"/>
    </row>
    <row r="24" s="118" customFormat="1" ht="15" customHeight="1" spans="1:57">
      <c r="A24" s="135" t="s">
        <v>54</v>
      </c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9"/>
      <c r="AB24" s="134"/>
      <c r="AC24" s="134"/>
      <c r="AD24" s="134"/>
      <c r="AE24" s="134"/>
      <c r="AF24" s="134"/>
      <c r="AG24" s="134"/>
      <c r="AH24" s="139"/>
      <c r="AI24" s="134"/>
      <c r="AJ24" s="134"/>
      <c r="AK24" s="134"/>
      <c r="AL24" s="134"/>
      <c r="AM24" s="134"/>
      <c r="AN24" s="134"/>
      <c r="AO24" s="139"/>
      <c r="AP24" s="134"/>
      <c r="AQ24" s="134"/>
      <c r="AR24" s="134"/>
      <c r="AS24" s="134"/>
      <c r="AT24" s="134"/>
      <c r="AU24" s="134"/>
      <c r="AV24" s="139"/>
      <c r="AW24" s="134"/>
      <c r="AX24" s="134"/>
      <c r="AY24" s="134"/>
      <c r="AZ24" s="134"/>
      <c r="BA24" s="134"/>
      <c r="BB24" s="134"/>
      <c r="BC24" s="139"/>
      <c r="BD24" s="134"/>
      <c r="BE24" s="134"/>
    </row>
    <row r="25" s="118" customFormat="1" ht="15" customHeight="1" spans="1:57">
      <c r="A25" s="135" t="s">
        <v>55</v>
      </c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9"/>
      <c r="AB25" s="134"/>
      <c r="AC25" s="134"/>
      <c r="AD25" s="134"/>
      <c r="AE25" s="134"/>
      <c r="AF25" s="134"/>
      <c r="AG25" s="134"/>
      <c r="AH25" s="139"/>
      <c r="AI25" s="134"/>
      <c r="AJ25" s="134"/>
      <c r="AK25" s="134"/>
      <c r="AL25" s="134"/>
      <c r="AM25" s="134"/>
      <c r="AN25" s="134"/>
      <c r="AO25" s="139"/>
      <c r="AP25" s="134"/>
      <c r="AQ25" s="134"/>
      <c r="AR25" s="134"/>
      <c r="AS25" s="134"/>
      <c r="AT25" s="134"/>
      <c r="AU25" s="134"/>
      <c r="AV25" s="139"/>
      <c r="AW25" s="134"/>
      <c r="AX25" s="134"/>
      <c r="AY25" s="134"/>
      <c r="AZ25" s="134"/>
      <c r="BA25" s="134"/>
      <c r="BB25" s="134"/>
      <c r="BC25" s="139"/>
      <c r="BD25" s="134"/>
      <c r="BE25" s="134"/>
    </row>
    <row r="26" s="118" customFormat="1" ht="15" customHeight="1" spans="1:57">
      <c r="A26" s="135" t="s">
        <v>56</v>
      </c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9"/>
      <c r="AB26" s="134"/>
      <c r="AC26" s="134"/>
      <c r="AD26" s="134"/>
      <c r="AE26" s="134"/>
      <c r="AF26" s="134"/>
      <c r="AG26" s="134"/>
      <c r="AH26" s="139"/>
      <c r="AI26" s="134"/>
      <c r="AJ26" s="134"/>
      <c r="AK26" s="134"/>
      <c r="AL26" s="134"/>
      <c r="AM26" s="134"/>
      <c r="AN26" s="134"/>
      <c r="AO26" s="139"/>
      <c r="AP26" s="134"/>
      <c r="AQ26" s="134"/>
      <c r="AR26" s="134"/>
      <c r="AS26" s="134"/>
      <c r="AT26" s="134"/>
      <c r="AU26" s="134"/>
      <c r="AV26" s="139"/>
      <c r="AW26" s="134"/>
      <c r="AX26" s="134"/>
      <c r="AY26" s="134"/>
      <c r="AZ26" s="134"/>
      <c r="BA26" s="134"/>
      <c r="BB26" s="134"/>
      <c r="BC26" s="139"/>
      <c r="BD26" s="134"/>
      <c r="BE26" s="134"/>
    </row>
    <row r="27" s="118" customFormat="1" ht="15" customHeight="1" spans="1:57">
      <c r="A27" s="135" t="s">
        <v>57</v>
      </c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9"/>
      <c r="AB27" s="134"/>
      <c r="AC27" s="134"/>
      <c r="AD27" s="134"/>
      <c r="AE27" s="134"/>
      <c r="AF27" s="134"/>
      <c r="AG27" s="134"/>
      <c r="AH27" s="139"/>
      <c r="AI27" s="134"/>
      <c r="AJ27" s="134"/>
      <c r="AK27" s="134"/>
      <c r="AL27" s="134"/>
      <c r="AM27" s="134"/>
      <c r="AN27" s="134"/>
      <c r="AO27" s="139"/>
      <c r="AP27" s="134"/>
      <c r="AQ27" s="134"/>
      <c r="AR27" s="134"/>
      <c r="AS27" s="134"/>
      <c r="AT27" s="134"/>
      <c r="AU27" s="134"/>
      <c r="AV27" s="139"/>
      <c r="AW27" s="134"/>
      <c r="AX27" s="134"/>
      <c r="AY27" s="134"/>
      <c r="AZ27" s="134"/>
      <c r="BA27" s="134"/>
      <c r="BB27" s="134"/>
      <c r="BC27" s="139"/>
      <c r="BD27" s="134"/>
      <c r="BE27" s="134"/>
    </row>
    <row r="28" s="118" customFormat="1" ht="15" customHeight="1" spans="1:57">
      <c r="A28" s="135" t="s">
        <v>58</v>
      </c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9"/>
      <c r="AB28" s="134"/>
      <c r="AC28" s="134"/>
      <c r="AD28" s="134"/>
      <c r="AE28" s="134"/>
      <c r="AF28" s="134"/>
      <c r="AG28" s="134"/>
      <c r="AH28" s="139"/>
      <c r="AI28" s="134"/>
      <c r="AJ28" s="134"/>
      <c r="AK28" s="134"/>
      <c r="AL28" s="134"/>
      <c r="AM28" s="134"/>
      <c r="AN28" s="134"/>
      <c r="AO28" s="139"/>
      <c r="AP28" s="134"/>
      <c r="AQ28" s="134"/>
      <c r="AR28" s="134"/>
      <c r="AS28" s="134"/>
      <c r="AT28" s="134"/>
      <c r="AU28" s="134"/>
      <c r="AV28" s="139"/>
      <c r="AW28" s="134"/>
      <c r="AX28" s="134"/>
      <c r="AY28" s="134"/>
      <c r="AZ28" s="134"/>
      <c r="BA28" s="134"/>
      <c r="BB28" s="134"/>
      <c r="BC28" s="139"/>
      <c r="BD28" s="134"/>
      <c r="BE28" s="134"/>
    </row>
    <row r="29" s="118" customFormat="1" ht="15" customHeight="1" spans="1:57">
      <c r="A29" s="135" t="s">
        <v>59</v>
      </c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9"/>
      <c r="AB29" s="134"/>
      <c r="AC29" s="134"/>
      <c r="AD29" s="134"/>
      <c r="AE29" s="134"/>
      <c r="AF29" s="134"/>
      <c r="AG29" s="134"/>
      <c r="AH29" s="139"/>
      <c r="AI29" s="134"/>
      <c r="AJ29" s="134"/>
      <c r="AK29" s="134"/>
      <c r="AL29" s="134"/>
      <c r="AM29" s="134"/>
      <c r="AN29" s="134"/>
      <c r="AO29" s="139"/>
      <c r="AP29" s="134"/>
      <c r="AQ29" s="134"/>
      <c r="AR29" s="134"/>
      <c r="AS29" s="134"/>
      <c r="AT29" s="134"/>
      <c r="AU29" s="134"/>
      <c r="AV29" s="139"/>
      <c r="AW29" s="134"/>
      <c r="AX29" s="134"/>
      <c r="AY29" s="134"/>
      <c r="AZ29" s="134"/>
      <c r="BA29" s="134"/>
      <c r="BB29" s="134"/>
      <c r="BC29" s="139"/>
      <c r="BD29" s="134"/>
      <c r="BE29" s="134"/>
    </row>
    <row r="30" s="118" customFormat="1" ht="15" customHeight="1" spans="1:57">
      <c r="A30" s="135" t="s">
        <v>60</v>
      </c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9"/>
      <c r="AB30" s="134"/>
      <c r="AC30" s="134"/>
      <c r="AD30" s="134"/>
      <c r="AE30" s="134"/>
      <c r="AF30" s="134"/>
      <c r="AG30" s="134"/>
      <c r="AH30" s="139"/>
      <c r="AI30" s="134"/>
      <c r="AJ30" s="134"/>
      <c r="AK30" s="134"/>
      <c r="AL30" s="134"/>
      <c r="AM30" s="134"/>
      <c r="AN30" s="134"/>
      <c r="AO30" s="139"/>
      <c r="AP30" s="134"/>
      <c r="AQ30" s="134"/>
      <c r="AR30" s="134"/>
      <c r="AS30" s="134"/>
      <c r="AT30" s="134"/>
      <c r="AU30" s="134"/>
      <c r="AV30" s="139"/>
      <c r="AW30" s="134"/>
      <c r="AX30" s="134"/>
      <c r="AY30" s="134"/>
      <c r="AZ30" s="134"/>
      <c r="BA30" s="134"/>
      <c r="BB30" s="134"/>
      <c r="BC30" s="139"/>
      <c r="BD30" s="134"/>
      <c r="BE30" s="134"/>
    </row>
    <row r="31" s="118" customFormat="1" ht="15" customHeight="1" spans="1:57">
      <c r="A31" s="135" t="s">
        <v>61</v>
      </c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9"/>
      <c r="AB31" s="134"/>
      <c r="AC31" s="134"/>
      <c r="AD31" s="134"/>
      <c r="AE31" s="134"/>
      <c r="AF31" s="134"/>
      <c r="AG31" s="134"/>
      <c r="AH31" s="139"/>
      <c r="AI31" s="134"/>
      <c r="AJ31" s="134"/>
      <c r="AK31" s="134"/>
      <c r="AL31" s="134"/>
      <c r="AM31" s="134"/>
      <c r="AN31" s="134"/>
      <c r="AO31" s="139"/>
      <c r="AP31" s="134"/>
      <c r="AQ31" s="134"/>
      <c r="AR31" s="134"/>
      <c r="AS31" s="134"/>
      <c r="AT31" s="134"/>
      <c r="AU31" s="134"/>
      <c r="AV31" s="139"/>
      <c r="AW31" s="134"/>
      <c r="AX31" s="134"/>
      <c r="AY31" s="134"/>
      <c r="AZ31" s="134"/>
      <c r="BA31" s="134"/>
      <c r="BB31" s="134"/>
      <c r="BC31" s="139"/>
      <c r="BD31" s="134"/>
      <c r="BE31" s="134"/>
    </row>
    <row r="32" s="118" customFormat="1" ht="15" customHeight="1" spans="1:57">
      <c r="A32" s="135" t="s">
        <v>62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9"/>
      <c r="AB32" s="134"/>
      <c r="AC32" s="134"/>
      <c r="AD32" s="134"/>
      <c r="AE32" s="134"/>
      <c r="AF32" s="134"/>
      <c r="AG32" s="134"/>
      <c r="AH32" s="139"/>
      <c r="AI32" s="134"/>
      <c r="AJ32" s="134"/>
      <c r="AK32" s="134"/>
      <c r="AL32" s="134"/>
      <c r="AM32" s="134"/>
      <c r="AN32" s="134"/>
      <c r="AO32" s="139"/>
      <c r="AP32" s="134"/>
      <c r="AQ32" s="134"/>
      <c r="AR32" s="134"/>
      <c r="AS32" s="134"/>
      <c r="AT32" s="134"/>
      <c r="AU32" s="134"/>
      <c r="AV32" s="139"/>
      <c r="AW32" s="134"/>
      <c r="AX32" s="134"/>
      <c r="AY32" s="134"/>
      <c r="AZ32" s="134"/>
      <c r="BA32" s="134"/>
      <c r="BB32" s="134"/>
      <c r="BC32" s="139"/>
      <c r="BD32" s="134"/>
      <c r="BE32" s="134"/>
    </row>
    <row r="33" s="118" customFormat="1" ht="15" customHeight="1" spans="1:57">
      <c r="A33" s="135" t="s">
        <v>63</v>
      </c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9"/>
      <c r="AB33" s="134"/>
      <c r="AC33" s="134"/>
      <c r="AD33" s="134"/>
      <c r="AE33" s="134"/>
      <c r="AF33" s="134"/>
      <c r="AG33" s="134"/>
      <c r="AH33" s="139"/>
      <c r="AI33" s="134"/>
      <c r="AJ33" s="134"/>
      <c r="AK33" s="134"/>
      <c r="AL33" s="134"/>
      <c r="AM33" s="134"/>
      <c r="AN33" s="134"/>
      <c r="AO33" s="139"/>
      <c r="AP33" s="134"/>
      <c r="AQ33" s="134"/>
      <c r="AR33" s="134"/>
      <c r="AS33" s="134"/>
      <c r="AT33" s="134"/>
      <c r="AU33" s="134"/>
      <c r="AV33" s="139"/>
      <c r="AW33" s="134"/>
      <c r="AX33" s="134"/>
      <c r="AY33" s="134"/>
      <c r="AZ33" s="134"/>
      <c r="BA33" s="134"/>
      <c r="BB33" s="134"/>
      <c r="BC33" s="139"/>
      <c r="BD33" s="134"/>
      <c r="BE33" s="134"/>
    </row>
    <row r="34" s="118" customFormat="1" ht="15" customHeight="1" spans="1:57">
      <c r="A34" s="135" t="s">
        <v>64</v>
      </c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9"/>
      <c r="AB34" s="134"/>
      <c r="AC34" s="134"/>
      <c r="AD34" s="134"/>
      <c r="AE34" s="134"/>
      <c r="AF34" s="134"/>
      <c r="AG34" s="134"/>
      <c r="AH34" s="139"/>
      <c r="AI34" s="134"/>
      <c r="AJ34" s="134"/>
      <c r="AK34" s="134"/>
      <c r="AL34" s="134"/>
      <c r="AM34" s="134"/>
      <c r="AN34" s="134"/>
      <c r="AO34" s="139"/>
      <c r="AP34" s="134"/>
      <c r="AQ34" s="134"/>
      <c r="AR34" s="134"/>
      <c r="AS34" s="134"/>
      <c r="AT34" s="134"/>
      <c r="AU34" s="134"/>
      <c r="AV34" s="139"/>
      <c r="AW34" s="134"/>
      <c r="AX34" s="134"/>
      <c r="AY34" s="134"/>
      <c r="AZ34" s="134"/>
      <c r="BA34" s="134"/>
      <c r="BB34" s="134"/>
      <c r="BC34" s="139"/>
      <c r="BD34" s="134"/>
      <c r="BE34" s="134"/>
    </row>
    <row r="35" s="118" customFormat="1" ht="15" customHeight="1" spans="1:57">
      <c r="A35" s="135" t="s">
        <v>65</v>
      </c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9"/>
      <c r="AB35" s="134"/>
      <c r="AC35" s="134"/>
      <c r="AD35" s="134"/>
      <c r="AE35" s="134"/>
      <c r="AF35" s="134"/>
      <c r="AG35" s="134"/>
      <c r="AH35" s="139"/>
      <c r="AI35" s="134"/>
      <c r="AJ35" s="134"/>
      <c r="AK35" s="134"/>
      <c r="AL35" s="134"/>
      <c r="AM35" s="134"/>
      <c r="AN35" s="134"/>
      <c r="AO35" s="139"/>
      <c r="AP35" s="134"/>
      <c r="AQ35" s="134"/>
      <c r="AR35" s="134"/>
      <c r="AS35" s="134"/>
      <c r="AT35" s="134"/>
      <c r="AU35" s="134"/>
      <c r="AV35" s="139"/>
      <c r="AW35" s="134"/>
      <c r="AX35" s="134"/>
      <c r="AY35" s="134"/>
      <c r="AZ35" s="134"/>
      <c r="BA35" s="134"/>
      <c r="BB35" s="134"/>
      <c r="BC35" s="139"/>
      <c r="BD35" s="134"/>
      <c r="BE35" s="134"/>
    </row>
    <row r="36" s="118" customFormat="1" ht="15" customHeight="1" spans="1:57">
      <c r="A36" s="135" t="s">
        <v>66</v>
      </c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9"/>
      <c r="AB36" s="134"/>
      <c r="AC36" s="134"/>
      <c r="AD36" s="134"/>
      <c r="AE36" s="134"/>
      <c r="AF36" s="134"/>
      <c r="AG36" s="134"/>
      <c r="AH36" s="139"/>
      <c r="AI36" s="134"/>
      <c r="AJ36" s="134"/>
      <c r="AK36" s="134"/>
      <c r="AL36" s="134"/>
      <c r="AM36" s="134"/>
      <c r="AN36" s="134"/>
      <c r="AO36" s="139"/>
      <c r="AP36" s="134"/>
      <c r="AQ36" s="134"/>
      <c r="AR36" s="134"/>
      <c r="AS36" s="134"/>
      <c r="AT36" s="134"/>
      <c r="AU36" s="134"/>
      <c r="AV36" s="139"/>
      <c r="AW36" s="134"/>
      <c r="AX36" s="134"/>
      <c r="AY36" s="134"/>
      <c r="AZ36" s="134"/>
      <c r="BA36" s="134"/>
      <c r="BB36" s="134"/>
      <c r="BC36" s="139"/>
      <c r="BD36" s="134"/>
      <c r="BE36" s="134"/>
    </row>
    <row r="37" s="118" customFormat="1" ht="15" customHeight="1" spans="1:57">
      <c r="A37" s="135" t="s">
        <v>67</v>
      </c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9"/>
      <c r="AB37" s="134"/>
      <c r="AC37" s="134"/>
      <c r="AD37" s="134"/>
      <c r="AE37" s="134"/>
      <c r="AF37" s="134"/>
      <c r="AG37" s="134"/>
      <c r="AH37" s="139"/>
      <c r="AI37" s="134"/>
      <c r="AJ37" s="134"/>
      <c r="AK37" s="134"/>
      <c r="AL37" s="134"/>
      <c r="AM37" s="134"/>
      <c r="AN37" s="134"/>
      <c r="AO37" s="139"/>
      <c r="AP37" s="134"/>
      <c r="AQ37" s="134"/>
      <c r="AR37" s="134"/>
      <c r="AS37" s="134"/>
      <c r="AT37" s="134"/>
      <c r="AU37" s="134"/>
      <c r="AV37" s="139"/>
      <c r="AW37" s="134"/>
      <c r="AX37" s="134"/>
      <c r="AY37" s="134"/>
      <c r="AZ37" s="134"/>
      <c r="BA37" s="134"/>
      <c r="BB37" s="134"/>
      <c r="BC37" s="139"/>
      <c r="BD37" s="134"/>
      <c r="BE37" s="134"/>
    </row>
    <row r="38" s="118" customFormat="1" ht="15" customHeight="1" spans="1:57">
      <c r="A38" s="135" t="s">
        <v>69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9"/>
      <c r="AB38" s="134"/>
      <c r="AC38" s="134"/>
      <c r="AD38" s="134"/>
      <c r="AE38" s="134"/>
      <c r="AF38" s="134"/>
      <c r="AG38" s="134"/>
      <c r="AH38" s="139"/>
      <c r="AI38" s="134"/>
      <c r="AJ38" s="134"/>
      <c r="AK38" s="134"/>
      <c r="AL38" s="134"/>
      <c r="AM38" s="134"/>
      <c r="AN38" s="134"/>
      <c r="AO38" s="139"/>
      <c r="AP38" s="134"/>
      <c r="AQ38" s="134"/>
      <c r="AR38" s="134"/>
      <c r="AS38" s="134"/>
      <c r="AT38" s="134"/>
      <c r="AU38" s="134"/>
      <c r="AV38" s="139"/>
      <c r="AW38" s="134"/>
      <c r="AX38" s="134"/>
      <c r="AY38" s="134"/>
      <c r="AZ38" s="134"/>
      <c r="BA38" s="134"/>
      <c r="BB38" s="134"/>
      <c r="BC38" s="139"/>
      <c r="BD38" s="134"/>
      <c r="BE38" s="134"/>
    </row>
    <row r="39" s="118" customFormat="1" ht="15" customHeight="1" spans="1:57">
      <c r="A39" s="135" t="s">
        <v>70</v>
      </c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9"/>
      <c r="AB39" s="134"/>
      <c r="AC39" s="134"/>
      <c r="AD39" s="134"/>
      <c r="AE39" s="134"/>
      <c r="AF39" s="134"/>
      <c r="AG39" s="134"/>
      <c r="AH39" s="139"/>
      <c r="AI39" s="134"/>
      <c r="AJ39" s="134"/>
      <c r="AK39" s="134"/>
      <c r="AL39" s="134"/>
      <c r="AM39" s="134"/>
      <c r="AN39" s="134"/>
      <c r="AO39" s="139"/>
      <c r="AP39" s="134"/>
      <c r="AQ39" s="134"/>
      <c r="AR39" s="134"/>
      <c r="AS39" s="134"/>
      <c r="AT39" s="134"/>
      <c r="AU39" s="134"/>
      <c r="AV39" s="139"/>
      <c r="AW39" s="134"/>
      <c r="AX39" s="134"/>
      <c r="AY39" s="134"/>
      <c r="AZ39" s="134"/>
      <c r="BA39" s="134"/>
      <c r="BB39" s="134"/>
      <c r="BC39" s="139"/>
      <c r="BD39" s="134"/>
      <c r="BE39" s="134"/>
    </row>
    <row r="40" s="118" customFormat="1" ht="15" customHeight="1" spans="1:57">
      <c r="A40" s="135" t="s">
        <v>71</v>
      </c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9"/>
      <c r="AB40" s="134"/>
      <c r="AC40" s="134"/>
      <c r="AD40" s="134"/>
      <c r="AE40" s="134"/>
      <c r="AF40" s="134"/>
      <c r="AG40" s="134"/>
      <c r="AH40" s="139"/>
      <c r="AI40" s="134"/>
      <c r="AJ40" s="134"/>
      <c r="AK40" s="134"/>
      <c r="AL40" s="134"/>
      <c r="AM40" s="134"/>
      <c r="AN40" s="134"/>
      <c r="AO40" s="139"/>
      <c r="AP40" s="134"/>
      <c r="AQ40" s="134"/>
      <c r="AR40" s="134"/>
      <c r="AS40" s="134"/>
      <c r="AT40" s="134"/>
      <c r="AU40" s="134"/>
      <c r="AV40" s="139"/>
      <c r="AW40" s="134"/>
      <c r="AX40" s="134"/>
      <c r="AY40" s="134"/>
      <c r="AZ40" s="134"/>
      <c r="BA40" s="134"/>
      <c r="BB40" s="134"/>
      <c r="BC40" s="139"/>
      <c r="BD40" s="134"/>
      <c r="BE40" s="134"/>
    </row>
    <row r="41" s="118" customFormat="1" ht="15" customHeight="1" spans="1:57">
      <c r="A41" s="135" t="s">
        <v>72</v>
      </c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9"/>
      <c r="AB41" s="134"/>
      <c r="AC41" s="134"/>
      <c r="AD41" s="134"/>
      <c r="AE41" s="134"/>
      <c r="AF41" s="134"/>
      <c r="AG41" s="134"/>
      <c r="AH41" s="139"/>
      <c r="AI41" s="134"/>
      <c r="AJ41" s="134"/>
      <c r="AK41" s="134"/>
      <c r="AL41" s="134"/>
      <c r="AM41" s="134"/>
      <c r="AN41" s="134"/>
      <c r="AO41" s="139"/>
      <c r="AP41" s="134"/>
      <c r="AQ41" s="134"/>
      <c r="AR41" s="134"/>
      <c r="AS41" s="134"/>
      <c r="AT41" s="134"/>
      <c r="AU41" s="134"/>
      <c r="AV41" s="139"/>
      <c r="AW41" s="134"/>
      <c r="AX41" s="134"/>
      <c r="AY41" s="134"/>
      <c r="AZ41" s="134"/>
      <c r="BA41" s="134"/>
      <c r="BB41" s="134"/>
      <c r="BC41" s="139"/>
      <c r="BD41" s="134"/>
      <c r="BE41" s="134"/>
    </row>
    <row r="42" s="118" customFormat="1" ht="15" customHeight="1" spans="1:57">
      <c r="A42" s="135" t="s">
        <v>73</v>
      </c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9"/>
      <c r="AB42" s="134"/>
      <c r="AC42" s="134"/>
      <c r="AD42" s="134"/>
      <c r="AE42" s="134"/>
      <c r="AF42" s="134"/>
      <c r="AG42" s="134"/>
      <c r="AH42" s="139"/>
      <c r="AI42" s="134"/>
      <c r="AJ42" s="134"/>
      <c r="AK42" s="134"/>
      <c r="AL42" s="134"/>
      <c r="AM42" s="134"/>
      <c r="AN42" s="134"/>
      <c r="AO42" s="139"/>
      <c r="AP42" s="134"/>
      <c r="AQ42" s="134"/>
      <c r="AR42" s="134"/>
      <c r="AS42" s="134"/>
      <c r="AT42" s="134"/>
      <c r="AU42" s="134"/>
      <c r="AV42" s="139"/>
      <c r="AW42" s="134"/>
      <c r="AX42" s="134"/>
      <c r="AY42" s="134"/>
      <c r="AZ42" s="134"/>
      <c r="BA42" s="134"/>
      <c r="BB42" s="134"/>
      <c r="BC42" s="139"/>
      <c r="BD42" s="134"/>
      <c r="BE42" s="134"/>
    </row>
    <row r="43" s="118" customFormat="1" ht="15" customHeight="1" spans="1:57">
      <c r="A43" s="135" t="s">
        <v>74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9"/>
      <c r="AB43" s="134"/>
      <c r="AC43" s="134"/>
      <c r="AD43" s="134"/>
      <c r="AE43" s="134"/>
      <c r="AF43" s="134"/>
      <c r="AG43" s="134"/>
      <c r="AH43" s="139"/>
      <c r="AI43" s="134"/>
      <c r="AJ43" s="134"/>
      <c r="AK43" s="134"/>
      <c r="AL43" s="134"/>
      <c r="AM43" s="134"/>
      <c r="AN43" s="134"/>
      <c r="AO43" s="139"/>
      <c r="AP43" s="134"/>
      <c r="AQ43" s="134"/>
      <c r="AR43" s="134"/>
      <c r="AS43" s="134"/>
      <c r="AT43" s="134"/>
      <c r="AU43" s="134"/>
      <c r="AV43" s="139"/>
      <c r="AW43" s="134"/>
      <c r="AX43" s="134"/>
      <c r="AY43" s="134"/>
      <c r="AZ43" s="134"/>
      <c r="BA43" s="134"/>
      <c r="BB43" s="134"/>
      <c r="BC43" s="139"/>
      <c r="BD43" s="134"/>
      <c r="BE43" s="134"/>
    </row>
    <row r="44" s="118" customFormat="1" ht="15" customHeight="1" spans="1:57">
      <c r="A44" s="135" t="s">
        <v>75</v>
      </c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9"/>
      <c r="AB44" s="134"/>
      <c r="AC44" s="134"/>
      <c r="AD44" s="134"/>
      <c r="AE44" s="134"/>
      <c r="AF44" s="134"/>
      <c r="AG44" s="134"/>
      <c r="AH44" s="139"/>
      <c r="AI44" s="134"/>
      <c r="AJ44" s="134"/>
      <c r="AK44" s="134"/>
      <c r="AL44" s="134"/>
      <c r="AM44" s="134"/>
      <c r="AN44" s="134"/>
      <c r="AO44" s="139"/>
      <c r="AP44" s="134"/>
      <c r="AQ44" s="134"/>
      <c r="AR44" s="134"/>
      <c r="AS44" s="134"/>
      <c r="AT44" s="134"/>
      <c r="AU44" s="134"/>
      <c r="AV44" s="139"/>
      <c r="AW44" s="134"/>
      <c r="AX44" s="134"/>
      <c r="AY44" s="134"/>
      <c r="AZ44" s="134"/>
      <c r="BA44" s="134"/>
      <c r="BB44" s="134"/>
      <c r="BC44" s="139"/>
      <c r="BD44" s="134"/>
      <c r="BE44" s="134"/>
    </row>
    <row r="45" s="118" customFormat="1" ht="15" customHeight="1" spans="1:57">
      <c r="A45" s="135" t="s">
        <v>212</v>
      </c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9"/>
      <c r="AB45" s="134"/>
      <c r="AC45" s="134"/>
      <c r="AD45" s="134"/>
      <c r="AE45" s="134"/>
      <c r="AF45" s="134"/>
      <c r="AG45" s="134"/>
      <c r="AH45" s="139"/>
      <c r="AI45" s="134"/>
      <c r="AJ45" s="134"/>
      <c r="AK45" s="134"/>
      <c r="AL45" s="134"/>
      <c r="AM45" s="134"/>
      <c r="AN45" s="134"/>
      <c r="AO45" s="139"/>
      <c r="AP45" s="134"/>
      <c r="AQ45" s="134"/>
      <c r="AR45" s="134"/>
      <c r="AS45" s="134"/>
      <c r="AT45" s="134"/>
      <c r="AU45" s="134"/>
      <c r="AV45" s="139"/>
      <c r="AW45" s="134"/>
      <c r="AX45" s="134"/>
      <c r="AY45" s="134"/>
      <c r="AZ45" s="134"/>
      <c r="BA45" s="134"/>
      <c r="BB45" s="134"/>
      <c r="BC45" s="139"/>
      <c r="BD45" s="134"/>
      <c r="BE45" s="134"/>
    </row>
    <row r="46" s="118" customFormat="1" ht="15" customHeight="1" spans="1:57">
      <c r="A46" s="135" t="s">
        <v>77</v>
      </c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9"/>
      <c r="AB46" s="134"/>
      <c r="AC46" s="134"/>
      <c r="AD46" s="134"/>
      <c r="AE46" s="134"/>
      <c r="AF46" s="134"/>
      <c r="AG46" s="134"/>
      <c r="AH46" s="139"/>
      <c r="AI46" s="134"/>
      <c r="AJ46" s="134"/>
      <c r="AK46" s="134"/>
      <c r="AL46" s="134"/>
      <c r="AM46" s="134"/>
      <c r="AN46" s="134"/>
      <c r="AO46" s="139"/>
      <c r="AP46" s="134"/>
      <c r="AQ46" s="134"/>
      <c r="AR46" s="134"/>
      <c r="AS46" s="134"/>
      <c r="AT46" s="134"/>
      <c r="AU46" s="134"/>
      <c r="AV46" s="139"/>
      <c r="AW46" s="134"/>
      <c r="AX46" s="134"/>
      <c r="AY46" s="134"/>
      <c r="AZ46" s="134"/>
      <c r="BA46" s="134"/>
      <c r="BB46" s="134"/>
      <c r="BC46" s="139"/>
      <c r="BD46" s="134"/>
      <c r="BE46" s="134"/>
    </row>
    <row r="47" s="118" customFormat="1" ht="15" customHeight="1" spans="1:57">
      <c r="A47" s="135" t="s">
        <v>78</v>
      </c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9"/>
      <c r="AB47" s="134"/>
      <c r="AC47" s="134"/>
      <c r="AD47" s="134"/>
      <c r="AE47" s="134"/>
      <c r="AF47" s="134"/>
      <c r="AG47" s="134"/>
      <c r="AH47" s="139"/>
      <c r="AI47" s="134"/>
      <c r="AJ47" s="134"/>
      <c r="AK47" s="134"/>
      <c r="AL47" s="134"/>
      <c r="AM47" s="134"/>
      <c r="AN47" s="134"/>
      <c r="AO47" s="139"/>
      <c r="AP47" s="134"/>
      <c r="AQ47" s="134"/>
      <c r="AR47" s="134"/>
      <c r="AS47" s="134"/>
      <c r="AT47" s="134"/>
      <c r="AU47" s="134"/>
      <c r="AV47" s="139"/>
      <c r="AW47" s="134"/>
      <c r="AX47" s="134"/>
      <c r="AY47" s="134"/>
      <c r="AZ47" s="134"/>
      <c r="BA47" s="134"/>
      <c r="BB47" s="134"/>
      <c r="BC47" s="139"/>
      <c r="BD47" s="134"/>
      <c r="BE47" s="134"/>
    </row>
    <row r="48" s="118" customFormat="1" ht="15" customHeight="1" spans="1:57">
      <c r="A48" s="135" t="s">
        <v>79</v>
      </c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9"/>
      <c r="AB48" s="134"/>
      <c r="AC48" s="134"/>
      <c r="AD48" s="134"/>
      <c r="AE48" s="134"/>
      <c r="AF48" s="134"/>
      <c r="AG48" s="134"/>
      <c r="AH48" s="139"/>
      <c r="AI48" s="134"/>
      <c r="AJ48" s="134"/>
      <c r="AK48" s="134"/>
      <c r="AL48" s="134"/>
      <c r="AM48" s="134"/>
      <c r="AN48" s="134"/>
      <c r="AO48" s="139"/>
      <c r="AP48" s="134"/>
      <c r="AQ48" s="134"/>
      <c r="AR48" s="134"/>
      <c r="AS48" s="134"/>
      <c r="AT48" s="134"/>
      <c r="AU48" s="134"/>
      <c r="AV48" s="139"/>
      <c r="AW48" s="134"/>
      <c r="AX48" s="134"/>
      <c r="AY48" s="134"/>
      <c r="AZ48" s="134"/>
      <c r="BA48" s="134"/>
      <c r="BB48" s="134"/>
      <c r="BC48" s="139"/>
      <c r="BD48" s="134"/>
      <c r="BE48" s="134"/>
    </row>
    <row r="49" s="118" customFormat="1" ht="15" customHeight="1" spans="1:57">
      <c r="A49" s="135" t="s">
        <v>80</v>
      </c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9"/>
      <c r="AB49" s="134"/>
      <c r="AC49" s="134"/>
      <c r="AD49" s="134"/>
      <c r="AE49" s="134"/>
      <c r="AF49" s="134"/>
      <c r="AG49" s="134"/>
      <c r="AH49" s="139"/>
      <c r="AI49" s="134"/>
      <c r="AJ49" s="134"/>
      <c r="AK49" s="134"/>
      <c r="AL49" s="134"/>
      <c r="AM49" s="134"/>
      <c r="AN49" s="134"/>
      <c r="AO49" s="139"/>
      <c r="AP49" s="134"/>
      <c r="AQ49" s="134"/>
      <c r="AR49" s="134"/>
      <c r="AS49" s="134"/>
      <c r="AT49" s="134"/>
      <c r="AU49" s="134"/>
      <c r="AV49" s="139"/>
      <c r="AW49" s="134"/>
      <c r="AX49" s="134"/>
      <c r="AY49" s="134"/>
      <c r="AZ49" s="134"/>
      <c r="BA49" s="134"/>
      <c r="BB49" s="134"/>
      <c r="BC49" s="139"/>
      <c r="BD49" s="134"/>
      <c r="BE49" s="134"/>
    </row>
    <row r="50" s="118" customFormat="1" ht="15" customHeight="1" spans="1:57">
      <c r="A50" s="135" t="s">
        <v>81</v>
      </c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9"/>
      <c r="AB50" s="134"/>
      <c r="AC50" s="134"/>
      <c r="AD50" s="134"/>
      <c r="AE50" s="134"/>
      <c r="AF50" s="134"/>
      <c r="AG50" s="134"/>
      <c r="AH50" s="139"/>
      <c r="AI50" s="134"/>
      <c r="AJ50" s="134"/>
      <c r="AK50" s="134"/>
      <c r="AL50" s="134"/>
      <c r="AM50" s="134"/>
      <c r="AN50" s="134"/>
      <c r="AO50" s="139"/>
      <c r="AP50" s="134"/>
      <c r="AQ50" s="134"/>
      <c r="AR50" s="134"/>
      <c r="AS50" s="134"/>
      <c r="AT50" s="134"/>
      <c r="AU50" s="134"/>
      <c r="AV50" s="139"/>
      <c r="AW50" s="134"/>
      <c r="AX50" s="134"/>
      <c r="AY50" s="134"/>
      <c r="AZ50" s="134"/>
      <c r="BA50" s="134"/>
      <c r="BB50" s="134"/>
      <c r="BC50" s="139"/>
      <c r="BD50" s="134"/>
      <c r="BE50" s="134"/>
    </row>
    <row r="51" s="118" customFormat="1" ht="15" customHeight="1" spans="1:57">
      <c r="A51" s="135" t="s">
        <v>82</v>
      </c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9"/>
      <c r="AB51" s="134"/>
      <c r="AC51" s="134"/>
      <c r="AD51" s="134"/>
      <c r="AE51" s="134"/>
      <c r="AF51" s="134"/>
      <c r="AG51" s="134"/>
      <c r="AH51" s="139"/>
      <c r="AI51" s="134"/>
      <c r="AJ51" s="134"/>
      <c r="AK51" s="134"/>
      <c r="AL51" s="134"/>
      <c r="AM51" s="134"/>
      <c r="AN51" s="134"/>
      <c r="AO51" s="139"/>
      <c r="AP51" s="134"/>
      <c r="AQ51" s="134"/>
      <c r="AR51" s="134"/>
      <c r="AS51" s="134"/>
      <c r="AT51" s="134"/>
      <c r="AU51" s="134"/>
      <c r="AV51" s="139"/>
      <c r="AW51" s="134"/>
      <c r="AX51" s="134"/>
      <c r="AY51" s="134"/>
      <c r="AZ51" s="134"/>
      <c r="BA51" s="134"/>
      <c r="BB51" s="134"/>
      <c r="BC51" s="139"/>
      <c r="BD51" s="134"/>
      <c r="BE51" s="134"/>
    </row>
    <row r="52" s="118" customFormat="1" ht="15" customHeight="1" spans="1:57">
      <c r="A52" s="135" t="s">
        <v>83</v>
      </c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9"/>
      <c r="AB52" s="134"/>
      <c r="AC52" s="134"/>
      <c r="AD52" s="134"/>
      <c r="AE52" s="134"/>
      <c r="AF52" s="134"/>
      <c r="AG52" s="134"/>
      <c r="AH52" s="139"/>
      <c r="AI52" s="134"/>
      <c r="AJ52" s="134"/>
      <c r="AK52" s="134"/>
      <c r="AL52" s="134"/>
      <c r="AM52" s="134"/>
      <c r="AN52" s="134"/>
      <c r="AO52" s="139"/>
      <c r="AP52" s="134"/>
      <c r="AQ52" s="134"/>
      <c r="AR52" s="134"/>
      <c r="AS52" s="134"/>
      <c r="AT52" s="134"/>
      <c r="AU52" s="134"/>
      <c r="AV52" s="139"/>
      <c r="AW52" s="134"/>
      <c r="AX52" s="134"/>
      <c r="AY52" s="134"/>
      <c r="AZ52" s="134"/>
      <c r="BA52" s="134"/>
      <c r="BB52" s="134"/>
      <c r="BC52" s="139"/>
      <c r="BD52" s="134"/>
      <c r="BE52" s="134"/>
    </row>
    <row r="53" s="118" customFormat="1" ht="15" customHeight="1" spans="1:57">
      <c r="A53" s="135" t="s">
        <v>84</v>
      </c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9"/>
      <c r="AB53" s="134"/>
      <c r="AC53" s="134"/>
      <c r="AD53" s="134"/>
      <c r="AE53" s="134"/>
      <c r="AF53" s="134"/>
      <c r="AG53" s="134"/>
      <c r="AH53" s="139"/>
      <c r="AI53" s="134"/>
      <c r="AJ53" s="134"/>
      <c r="AK53" s="134"/>
      <c r="AL53" s="134"/>
      <c r="AM53" s="134"/>
      <c r="AN53" s="134"/>
      <c r="AO53" s="139"/>
      <c r="AP53" s="134"/>
      <c r="AQ53" s="134"/>
      <c r="AR53" s="134"/>
      <c r="AS53" s="134"/>
      <c r="AT53" s="134"/>
      <c r="AU53" s="134"/>
      <c r="AV53" s="139"/>
      <c r="AW53" s="134"/>
      <c r="AX53" s="134"/>
      <c r="AY53" s="134"/>
      <c r="AZ53" s="134"/>
      <c r="BA53" s="134"/>
      <c r="BB53" s="134"/>
      <c r="BC53" s="139"/>
      <c r="BD53" s="134"/>
      <c r="BE53" s="134"/>
    </row>
    <row r="54" s="118" customFormat="1" ht="15" customHeight="1" spans="1:57">
      <c r="A54" s="135" t="s">
        <v>85</v>
      </c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9"/>
      <c r="AB54" s="134"/>
      <c r="AC54" s="134"/>
      <c r="AD54" s="134"/>
      <c r="AE54" s="134"/>
      <c r="AF54" s="134"/>
      <c r="AG54" s="134"/>
      <c r="AH54" s="139"/>
      <c r="AI54" s="134"/>
      <c r="AJ54" s="134"/>
      <c r="AK54" s="134"/>
      <c r="AL54" s="134"/>
      <c r="AM54" s="134"/>
      <c r="AN54" s="134"/>
      <c r="AO54" s="139"/>
      <c r="AP54" s="134"/>
      <c r="AQ54" s="134"/>
      <c r="AR54" s="134"/>
      <c r="AS54" s="134"/>
      <c r="AT54" s="134"/>
      <c r="AU54" s="134"/>
      <c r="AV54" s="139"/>
      <c r="AW54" s="134"/>
      <c r="AX54" s="134"/>
      <c r="AY54" s="134"/>
      <c r="AZ54" s="134"/>
      <c r="BA54" s="134"/>
      <c r="BB54" s="134"/>
      <c r="BC54" s="139"/>
      <c r="BD54" s="134"/>
      <c r="BE54" s="134"/>
    </row>
    <row r="55" s="118" customFormat="1" ht="15" customHeight="1" spans="1:57">
      <c r="A55" s="135" t="s">
        <v>86</v>
      </c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9"/>
      <c r="AB55" s="134"/>
      <c r="AC55" s="134"/>
      <c r="AD55" s="134"/>
      <c r="AE55" s="134"/>
      <c r="AF55" s="134"/>
      <c r="AG55" s="134"/>
      <c r="AH55" s="139"/>
      <c r="AI55" s="134"/>
      <c r="AJ55" s="134"/>
      <c r="AK55" s="134"/>
      <c r="AL55" s="134"/>
      <c r="AM55" s="134"/>
      <c r="AN55" s="134"/>
      <c r="AO55" s="139"/>
      <c r="AP55" s="134"/>
      <c r="AQ55" s="134"/>
      <c r="AR55" s="134"/>
      <c r="AS55" s="134"/>
      <c r="AT55" s="134"/>
      <c r="AU55" s="134"/>
      <c r="AV55" s="139"/>
      <c r="AW55" s="134"/>
      <c r="AX55" s="134"/>
      <c r="AY55" s="134"/>
      <c r="AZ55" s="134"/>
      <c r="BA55" s="134"/>
      <c r="BB55" s="134"/>
      <c r="BC55" s="139"/>
      <c r="BD55" s="134"/>
      <c r="BE55" s="134"/>
    </row>
    <row r="56" s="118" customFormat="1" ht="15" customHeight="1" spans="1:57">
      <c r="A56" s="135" t="s">
        <v>87</v>
      </c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9"/>
      <c r="AB56" s="134"/>
      <c r="AC56" s="134"/>
      <c r="AD56" s="134"/>
      <c r="AE56" s="134"/>
      <c r="AF56" s="134"/>
      <c r="AG56" s="134"/>
      <c r="AH56" s="139"/>
      <c r="AI56" s="134"/>
      <c r="AJ56" s="134"/>
      <c r="AK56" s="134"/>
      <c r="AL56" s="134"/>
      <c r="AM56" s="134"/>
      <c r="AN56" s="134"/>
      <c r="AO56" s="139"/>
      <c r="AP56" s="134"/>
      <c r="AQ56" s="134"/>
      <c r="AR56" s="134"/>
      <c r="AS56" s="134"/>
      <c r="AT56" s="134"/>
      <c r="AU56" s="134"/>
      <c r="AV56" s="139"/>
      <c r="AW56" s="134"/>
      <c r="AX56" s="134"/>
      <c r="AY56" s="134"/>
      <c r="AZ56" s="134"/>
      <c r="BA56" s="134"/>
      <c r="BB56" s="134"/>
      <c r="BC56" s="139"/>
      <c r="BD56" s="134"/>
      <c r="BE56" s="134"/>
    </row>
    <row r="57" s="118" customFormat="1" ht="15" customHeight="1" spans="1:57">
      <c r="A57" s="135" t="s">
        <v>88</v>
      </c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9"/>
      <c r="AB57" s="134"/>
      <c r="AC57" s="134"/>
      <c r="AD57" s="134"/>
      <c r="AE57" s="134"/>
      <c r="AF57" s="134"/>
      <c r="AG57" s="134"/>
      <c r="AH57" s="139"/>
      <c r="AI57" s="134"/>
      <c r="AJ57" s="134"/>
      <c r="AK57" s="134"/>
      <c r="AL57" s="134"/>
      <c r="AM57" s="134"/>
      <c r="AN57" s="134"/>
      <c r="AO57" s="139"/>
      <c r="AP57" s="134"/>
      <c r="AQ57" s="134"/>
      <c r="AR57" s="134"/>
      <c r="AS57" s="134"/>
      <c r="AT57" s="134"/>
      <c r="AU57" s="134"/>
      <c r="AV57" s="139"/>
      <c r="AW57" s="134"/>
      <c r="AX57" s="134"/>
      <c r="AY57" s="134"/>
      <c r="AZ57" s="134"/>
      <c r="BA57" s="134"/>
      <c r="BB57" s="134"/>
      <c r="BC57" s="139"/>
      <c r="BD57" s="134"/>
      <c r="BE57" s="134"/>
    </row>
    <row r="58" s="118" customFormat="1" ht="15" customHeight="1" spans="1:57">
      <c r="A58" s="135" t="s">
        <v>213</v>
      </c>
      <c r="B58" s="134">
        <f>47760+11257+82440</f>
        <v>141457</v>
      </c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9"/>
      <c r="AB58" s="134"/>
      <c r="AC58" s="134"/>
      <c r="AD58" s="134"/>
      <c r="AE58" s="134"/>
      <c r="AF58" s="134"/>
      <c r="AG58" s="134"/>
      <c r="AH58" s="139"/>
      <c r="AI58" s="134"/>
      <c r="AJ58" s="134"/>
      <c r="AK58" s="134"/>
      <c r="AL58" s="134"/>
      <c r="AM58" s="134"/>
      <c r="AN58" s="134"/>
      <c r="AO58" s="139"/>
      <c r="AP58" s="134"/>
      <c r="AQ58" s="134"/>
      <c r="AR58" s="134"/>
      <c r="AS58" s="134"/>
      <c r="AT58" s="134"/>
      <c r="AU58" s="134"/>
      <c r="AV58" s="139"/>
      <c r="AW58" s="134"/>
      <c r="AX58" s="134"/>
      <c r="AY58" s="134"/>
      <c r="AZ58" s="134"/>
      <c r="BA58" s="134"/>
      <c r="BB58" s="134"/>
      <c r="BC58" s="139"/>
      <c r="BD58" s="134"/>
      <c r="BE58" s="134"/>
    </row>
    <row r="59" s="118" customFormat="1" ht="15" customHeight="1" spans="1:57">
      <c r="A59" s="135" t="s">
        <v>90</v>
      </c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9"/>
      <c r="AB59" s="134"/>
      <c r="AC59" s="134"/>
      <c r="AD59" s="134"/>
      <c r="AE59" s="134"/>
      <c r="AF59" s="134"/>
      <c r="AG59" s="134"/>
      <c r="AH59" s="139"/>
      <c r="AI59" s="134"/>
      <c r="AJ59" s="134"/>
      <c r="AK59" s="134"/>
      <c r="AL59" s="134"/>
      <c r="AM59" s="134"/>
      <c r="AN59" s="134"/>
      <c r="AO59" s="139"/>
      <c r="AP59" s="134"/>
      <c r="AQ59" s="134"/>
      <c r="AR59" s="134"/>
      <c r="AS59" s="134"/>
      <c r="AT59" s="134"/>
      <c r="AU59" s="134"/>
      <c r="AV59" s="139"/>
      <c r="AW59" s="134"/>
      <c r="AX59" s="134"/>
      <c r="AY59" s="134"/>
      <c r="AZ59" s="134"/>
      <c r="BA59" s="134"/>
      <c r="BB59" s="134"/>
      <c r="BC59" s="139"/>
      <c r="BD59" s="134"/>
      <c r="BE59" s="134"/>
    </row>
    <row r="60" s="118" customFormat="1" ht="15" customHeight="1" spans="1:57">
      <c r="A60" s="135" t="s">
        <v>91</v>
      </c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9"/>
      <c r="AB60" s="134"/>
      <c r="AC60" s="134"/>
      <c r="AD60" s="134"/>
      <c r="AE60" s="134"/>
      <c r="AF60" s="134"/>
      <c r="AG60" s="134"/>
      <c r="AH60" s="139"/>
      <c r="AI60" s="134"/>
      <c r="AJ60" s="134"/>
      <c r="AK60" s="134"/>
      <c r="AL60" s="134"/>
      <c r="AM60" s="134"/>
      <c r="AN60" s="134"/>
      <c r="AO60" s="139"/>
      <c r="AP60" s="134"/>
      <c r="AQ60" s="134"/>
      <c r="AR60" s="134"/>
      <c r="AS60" s="134"/>
      <c r="AT60" s="134"/>
      <c r="AU60" s="134"/>
      <c r="AV60" s="139"/>
      <c r="AW60" s="134"/>
      <c r="AX60" s="134"/>
      <c r="AY60" s="134"/>
      <c r="AZ60" s="134"/>
      <c r="BA60" s="134"/>
      <c r="BB60" s="134"/>
      <c r="BC60" s="139"/>
      <c r="BD60" s="134"/>
      <c r="BE60" s="134"/>
    </row>
    <row r="61" s="118" customFormat="1" ht="15" customHeight="1" spans="1:57">
      <c r="A61" s="135" t="s">
        <v>92</v>
      </c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9"/>
      <c r="AB61" s="134"/>
      <c r="AC61" s="134"/>
      <c r="AD61" s="134"/>
      <c r="AE61" s="134"/>
      <c r="AF61" s="134"/>
      <c r="AG61" s="134"/>
      <c r="AH61" s="139"/>
      <c r="AI61" s="134"/>
      <c r="AJ61" s="134"/>
      <c r="AK61" s="134"/>
      <c r="AL61" s="134"/>
      <c r="AM61" s="134"/>
      <c r="AN61" s="134"/>
      <c r="AO61" s="139"/>
      <c r="AP61" s="134"/>
      <c r="AQ61" s="134"/>
      <c r="AR61" s="134"/>
      <c r="AS61" s="134"/>
      <c r="AT61" s="134"/>
      <c r="AU61" s="134"/>
      <c r="AV61" s="139"/>
      <c r="AW61" s="134"/>
      <c r="AX61" s="134"/>
      <c r="AY61" s="134"/>
      <c r="AZ61" s="134"/>
      <c r="BA61" s="134"/>
      <c r="BB61" s="134"/>
      <c r="BC61" s="139"/>
      <c r="BD61" s="134"/>
      <c r="BE61" s="134"/>
    </row>
    <row r="62" s="118" customFormat="1" ht="15" customHeight="1" spans="1:57">
      <c r="A62" s="136" t="s">
        <v>93</v>
      </c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9"/>
      <c r="AB62" s="134"/>
      <c r="AC62" s="134"/>
      <c r="AD62" s="134"/>
      <c r="AE62" s="134"/>
      <c r="AF62" s="134"/>
      <c r="AG62" s="134"/>
      <c r="AH62" s="139"/>
      <c r="AI62" s="134"/>
      <c r="AJ62" s="134"/>
      <c r="AK62" s="134"/>
      <c r="AL62" s="134"/>
      <c r="AM62" s="134"/>
      <c r="AN62" s="134"/>
      <c r="AO62" s="139"/>
      <c r="AP62" s="134"/>
      <c r="AQ62" s="134"/>
      <c r="AR62" s="134"/>
      <c r="AS62" s="134"/>
      <c r="AT62" s="134"/>
      <c r="AU62" s="134"/>
      <c r="AV62" s="139"/>
      <c r="AW62" s="134"/>
      <c r="AX62" s="134"/>
      <c r="AY62" s="134"/>
      <c r="AZ62" s="134"/>
      <c r="BA62" s="134"/>
      <c r="BB62" s="134"/>
      <c r="BC62" s="139"/>
      <c r="BD62" s="134"/>
      <c r="BE62" s="134"/>
    </row>
    <row r="63" s="118" customFormat="1" ht="15" customHeight="1" spans="1:57">
      <c r="A63" s="136" t="s">
        <v>94</v>
      </c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9"/>
      <c r="AB63" s="134"/>
      <c r="AC63" s="134"/>
      <c r="AD63" s="134"/>
      <c r="AE63" s="134"/>
      <c r="AF63" s="134"/>
      <c r="AG63" s="134"/>
      <c r="AH63" s="139"/>
      <c r="AI63" s="134"/>
      <c r="AJ63" s="134"/>
      <c r="AK63" s="134"/>
      <c r="AL63" s="134"/>
      <c r="AM63" s="134"/>
      <c r="AN63" s="134"/>
      <c r="AO63" s="139"/>
      <c r="AP63" s="134"/>
      <c r="AQ63" s="134"/>
      <c r="AR63" s="134"/>
      <c r="AS63" s="134"/>
      <c r="AT63" s="134"/>
      <c r="AU63" s="134"/>
      <c r="AV63" s="139"/>
      <c r="AW63" s="134"/>
      <c r="AX63" s="134"/>
      <c r="AY63" s="134"/>
      <c r="AZ63" s="134"/>
      <c r="BA63" s="134"/>
      <c r="BB63" s="134"/>
      <c r="BC63" s="139"/>
      <c r="BD63" s="134"/>
      <c r="BE63" s="134"/>
    </row>
    <row r="64" s="118" customFormat="1" ht="15" customHeight="1" spans="1:57">
      <c r="A64" s="136" t="s">
        <v>95</v>
      </c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9"/>
      <c r="AB64" s="134"/>
      <c r="AC64" s="134"/>
      <c r="AD64" s="134"/>
      <c r="AE64" s="134"/>
      <c r="AF64" s="134"/>
      <c r="AG64" s="134"/>
      <c r="AH64" s="139"/>
      <c r="AI64" s="134"/>
      <c r="AJ64" s="134"/>
      <c r="AK64" s="134"/>
      <c r="AL64" s="134"/>
      <c r="AM64" s="134"/>
      <c r="AN64" s="134"/>
      <c r="AO64" s="139"/>
      <c r="AP64" s="134"/>
      <c r="AQ64" s="134"/>
      <c r="AR64" s="134"/>
      <c r="AS64" s="134"/>
      <c r="AT64" s="134"/>
      <c r="AU64" s="134"/>
      <c r="AV64" s="139"/>
      <c r="AW64" s="134"/>
      <c r="AX64" s="134"/>
      <c r="AY64" s="134"/>
      <c r="AZ64" s="134"/>
      <c r="BA64" s="134"/>
      <c r="BB64" s="134"/>
      <c r="BC64" s="139"/>
      <c r="BD64" s="134"/>
      <c r="BE64" s="134"/>
    </row>
    <row r="65" s="118" customFormat="1" ht="15" customHeight="1" spans="1:57">
      <c r="A65" s="136" t="s">
        <v>96</v>
      </c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9"/>
      <c r="AB65" s="134"/>
      <c r="AC65" s="134"/>
      <c r="AD65" s="134"/>
      <c r="AE65" s="134"/>
      <c r="AF65" s="134"/>
      <c r="AG65" s="134"/>
      <c r="AH65" s="139"/>
      <c r="AI65" s="134"/>
      <c r="AJ65" s="134"/>
      <c r="AK65" s="134"/>
      <c r="AL65" s="134"/>
      <c r="AM65" s="134"/>
      <c r="AN65" s="134"/>
      <c r="AO65" s="139"/>
      <c r="AP65" s="134"/>
      <c r="AQ65" s="134"/>
      <c r="AR65" s="134"/>
      <c r="AS65" s="134"/>
      <c r="AT65" s="134"/>
      <c r="AU65" s="134"/>
      <c r="AV65" s="139"/>
      <c r="AW65" s="134"/>
      <c r="AX65" s="134"/>
      <c r="AY65" s="134"/>
      <c r="AZ65" s="134"/>
      <c r="BA65" s="134"/>
      <c r="BB65" s="134"/>
      <c r="BC65" s="139"/>
      <c r="BD65" s="134"/>
      <c r="BE65" s="134"/>
    </row>
    <row r="66" s="118" customFormat="1" ht="15" customHeight="1" spans="1:57">
      <c r="A66" s="136" t="s">
        <v>97</v>
      </c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9"/>
      <c r="AB66" s="134"/>
      <c r="AC66" s="134"/>
      <c r="AD66" s="134"/>
      <c r="AE66" s="134"/>
      <c r="AF66" s="134"/>
      <c r="AG66" s="134"/>
      <c r="AH66" s="139"/>
      <c r="AI66" s="134"/>
      <c r="AJ66" s="134"/>
      <c r="AK66" s="134"/>
      <c r="AL66" s="134"/>
      <c r="AM66" s="134"/>
      <c r="AN66" s="134"/>
      <c r="AO66" s="139"/>
      <c r="AP66" s="134"/>
      <c r="AQ66" s="134"/>
      <c r="AR66" s="134"/>
      <c r="AS66" s="134"/>
      <c r="AT66" s="134"/>
      <c r="AU66" s="134"/>
      <c r="AV66" s="139"/>
      <c r="AW66" s="134"/>
      <c r="AX66" s="134"/>
      <c r="AY66" s="134"/>
      <c r="AZ66" s="134"/>
      <c r="BA66" s="134"/>
      <c r="BB66" s="134"/>
      <c r="BC66" s="139"/>
      <c r="BD66" s="134"/>
      <c r="BE66" s="134"/>
    </row>
    <row r="67" s="118" customFormat="1" ht="15" customHeight="1" spans="1:57">
      <c r="A67" s="136" t="s">
        <v>98</v>
      </c>
      <c r="B67" s="134">
        <v>56500</v>
      </c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9"/>
      <c r="AB67" s="134"/>
      <c r="AC67" s="134"/>
      <c r="AD67" s="134"/>
      <c r="AE67" s="134"/>
      <c r="AF67" s="134"/>
      <c r="AG67" s="134"/>
      <c r="AH67" s="139"/>
      <c r="AI67" s="134"/>
      <c r="AJ67" s="134"/>
      <c r="AK67" s="134"/>
      <c r="AL67" s="134"/>
      <c r="AM67" s="134"/>
      <c r="AN67" s="134"/>
      <c r="AO67" s="139"/>
      <c r="AP67" s="134"/>
      <c r="AQ67" s="134"/>
      <c r="AR67" s="134"/>
      <c r="AS67" s="134"/>
      <c r="AT67" s="134"/>
      <c r="AU67" s="134"/>
      <c r="AV67" s="139"/>
      <c r="AW67" s="134"/>
      <c r="AX67" s="134"/>
      <c r="AY67" s="134"/>
      <c r="AZ67" s="134"/>
      <c r="BA67" s="134"/>
      <c r="BB67" s="134"/>
      <c r="BC67" s="139"/>
      <c r="BD67" s="134"/>
      <c r="BE67" s="134"/>
    </row>
    <row r="68" s="118" customFormat="1" ht="15" customHeight="1" spans="1:57">
      <c r="A68" s="136" t="s">
        <v>99</v>
      </c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9"/>
      <c r="AB68" s="134"/>
      <c r="AC68" s="134"/>
      <c r="AD68" s="134"/>
      <c r="AE68" s="134"/>
      <c r="AF68" s="134"/>
      <c r="AG68" s="134"/>
      <c r="AH68" s="139"/>
      <c r="AI68" s="134"/>
      <c r="AJ68" s="134"/>
      <c r="AK68" s="134"/>
      <c r="AL68" s="134"/>
      <c r="AM68" s="134"/>
      <c r="AN68" s="134"/>
      <c r="AO68" s="139"/>
      <c r="AP68" s="134"/>
      <c r="AQ68" s="134"/>
      <c r="AR68" s="134"/>
      <c r="AS68" s="134"/>
      <c r="AT68" s="134"/>
      <c r="AU68" s="134"/>
      <c r="AV68" s="139"/>
      <c r="AW68" s="134"/>
      <c r="AX68" s="134"/>
      <c r="AY68" s="134"/>
      <c r="AZ68" s="134"/>
      <c r="BA68" s="134"/>
      <c r="BB68" s="134"/>
      <c r="BC68" s="139"/>
      <c r="BD68" s="134"/>
      <c r="BE68" s="134"/>
    </row>
    <row r="69" s="118" customFormat="1" ht="15" customHeight="1" spans="1:57">
      <c r="A69" s="136" t="s">
        <v>214</v>
      </c>
      <c r="B69" s="134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9"/>
      <c r="AB69" s="134"/>
      <c r="AC69" s="134"/>
      <c r="AD69" s="134"/>
      <c r="AE69" s="134"/>
      <c r="AF69" s="134"/>
      <c r="AG69" s="134"/>
      <c r="AH69" s="139"/>
      <c r="AI69" s="134"/>
      <c r="AJ69" s="134"/>
      <c r="AK69" s="134"/>
      <c r="AL69" s="134"/>
      <c r="AM69" s="134"/>
      <c r="AN69" s="134"/>
      <c r="AO69" s="139"/>
      <c r="AP69" s="134"/>
      <c r="AQ69" s="134"/>
      <c r="AR69" s="134"/>
      <c r="AS69" s="134"/>
      <c r="AT69" s="134"/>
      <c r="AU69" s="134"/>
      <c r="AV69" s="139"/>
      <c r="AW69" s="134"/>
      <c r="AX69" s="134"/>
      <c r="AY69" s="134"/>
      <c r="AZ69" s="134"/>
      <c r="BA69" s="134"/>
      <c r="BB69" s="134"/>
      <c r="BC69" s="139"/>
      <c r="BD69" s="134"/>
      <c r="BE69" s="134"/>
    </row>
    <row r="70" s="118" customFormat="1" ht="15" customHeight="1" spans="1:57">
      <c r="A70" s="136" t="s">
        <v>100</v>
      </c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9"/>
      <c r="AB70" s="134"/>
      <c r="AC70" s="134"/>
      <c r="AD70" s="134"/>
      <c r="AE70" s="134"/>
      <c r="AF70" s="134"/>
      <c r="AG70" s="134"/>
      <c r="AH70" s="139"/>
      <c r="AI70" s="134"/>
      <c r="AJ70" s="134"/>
      <c r="AK70" s="134"/>
      <c r="AL70" s="134"/>
      <c r="AM70" s="134"/>
      <c r="AN70" s="134"/>
      <c r="AO70" s="139"/>
      <c r="AP70" s="134"/>
      <c r="AQ70" s="134"/>
      <c r="AR70" s="134"/>
      <c r="AS70" s="134"/>
      <c r="AT70" s="134"/>
      <c r="AU70" s="134"/>
      <c r="AV70" s="139"/>
      <c r="AW70" s="134"/>
      <c r="AX70" s="134"/>
      <c r="AY70" s="134"/>
      <c r="AZ70" s="134"/>
      <c r="BA70" s="134"/>
      <c r="BB70" s="134"/>
      <c r="BC70" s="139"/>
      <c r="BD70" s="134"/>
      <c r="BE70" s="134"/>
    </row>
    <row r="71" s="118" customFormat="1" ht="15" customHeight="1" spans="1:57">
      <c r="A71" s="136" t="s">
        <v>101</v>
      </c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9"/>
      <c r="AB71" s="134"/>
      <c r="AC71" s="134"/>
      <c r="AD71" s="134"/>
      <c r="AE71" s="134"/>
      <c r="AF71" s="134"/>
      <c r="AG71" s="134"/>
      <c r="AH71" s="139"/>
      <c r="AI71" s="134"/>
      <c r="AJ71" s="134"/>
      <c r="AK71" s="134"/>
      <c r="AL71" s="134"/>
      <c r="AM71" s="134"/>
      <c r="AN71" s="134"/>
      <c r="AO71" s="139"/>
      <c r="AP71" s="134"/>
      <c r="AQ71" s="134"/>
      <c r="AR71" s="134"/>
      <c r="AS71" s="134"/>
      <c r="AT71" s="134"/>
      <c r="AU71" s="134"/>
      <c r="AV71" s="139"/>
      <c r="AW71" s="134"/>
      <c r="AX71" s="134"/>
      <c r="AY71" s="134"/>
      <c r="AZ71" s="134"/>
      <c r="BA71" s="134"/>
      <c r="BB71" s="134"/>
      <c r="BC71" s="139"/>
      <c r="BD71" s="134"/>
      <c r="BE71" s="134"/>
    </row>
    <row r="72" s="118" customFormat="1" ht="15" customHeight="1" spans="1:57">
      <c r="A72" s="136" t="s">
        <v>102</v>
      </c>
      <c r="B72" s="134"/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9"/>
      <c r="AB72" s="134"/>
      <c r="AC72" s="134"/>
      <c r="AD72" s="134"/>
      <c r="AE72" s="134"/>
      <c r="AF72" s="134"/>
      <c r="AG72" s="134"/>
      <c r="AH72" s="139"/>
      <c r="AI72" s="134"/>
      <c r="AJ72" s="134"/>
      <c r="AK72" s="134"/>
      <c r="AL72" s="134"/>
      <c r="AM72" s="134"/>
      <c r="AN72" s="134"/>
      <c r="AO72" s="139"/>
      <c r="AP72" s="134"/>
      <c r="AQ72" s="134"/>
      <c r="AR72" s="134"/>
      <c r="AS72" s="134"/>
      <c r="AT72" s="134"/>
      <c r="AU72" s="134"/>
      <c r="AV72" s="139"/>
      <c r="AW72" s="134"/>
      <c r="AX72" s="134"/>
      <c r="AY72" s="134"/>
      <c r="AZ72" s="134"/>
      <c r="BA72" s="134"/>
      <c r="BB72" s="134"/>
      <c r="BC72" s="139"/>
      <c r="BD72" s="134"/>
      <c r="BE72" s="134"/>
    </row>
    <row r="73" s="118" customFormat="1" ht="15" customHeight="1" spans="1:57">
      <c r="A73" s="136" t="s">
        <v>103</v>
      </c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9"/>
      <c r="AB73" s="134"/>
      <c r="AC73" s="134"/>
      <c r="AD73" s="134"/>
      <c r="AE73" s="134"/>
      <c r="AF73" s="134"/>
      <c r="AG73" s="134"/>
      <c r="AH73" s="139"/>
      <c r="AI73" s="134"/>
      <c r="AJ73" s="134"/>
      <c r="AK73" s="134"/>
      <c r="AL73" s="134"/>
      <c r="AM73" s="134"/>
      <c r="AN73" s="134"/>
      <c r="AO73" s="139"/>
      <c r="AP73" s="134"/>
      <c r="AQ73" s="134"/>
      <c r="AR73" s="134"/>
      <c r="AS73" s="134"/>
      <c r="AT73" s="134"/>
      <c r="AU73" s="134"/>
      <c r="AV73" s="139"/>
      <c r="AW73" s="134"/>
      <c r="AX73" s="134"/>
      <c r="AY73" s="134"/>
      <c r="AZ73" s="134"/>
      <c r="BA73" s="134"/>
      <c r="BB73" s="134"/>
      <c r="BC73" s="139"/>
      <c r="BD73" s="134"/>
      <c r="BE73" s="134"/>
    </row>
    <row r="74" s="118" customFormat="1" ht="15" customHeight="1" spans="1:57">
      <c r="A74" s="136" t="s">
        <v>104</v>
      </c>
      <c r="B74" s="134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9"/>
      <c r="AB74" s="134"/>
      <c r="AC74" s="134"/>
      <c r="AD74" s="134"/>
      <c r="AE74" s="134"/>
      <c r="AF74" s="134"/>
      <c r="AG74" s="134"/>
      <c r="AH74" s="139"/>
      <c r="AI74" s="134"/>
      <c r="AJ74" s="134"/>
      <c r="AK74" s="134"/>
      <c r="AL74" s="134"/>
      <c r="AM74" s="134"/>
      <c r="AN74" s="134"/>
      <c r="AO74" s="139"/>
      <c r="AP74" s="134"/>
      <c r="AQ74" s="134"/>
      <c r="AR74" s="134"/>
      <c r="AS74" s="134"/>
      <c r="AT74" s="134"/>
      <c r="AU74" s="134"/>
      <c r="AV74" s="139"/>
      <c r="AW74" s="134"/>
      <c r="AX74" s="134"/>
      <c r="AY74" s="134"/>
      <c r="AZ74" s="134"/>
      <c r="BA74" s="134"/>
      <c r="BB74" s="134"/>
      <c r="BC74" s="139"/>
      <c r="BD74" s="134"/>
      <c r="BE74" s="134"/>
    </row>
    <row r="75" s="118" customFormat="1" ht="15" customHeight="1" spans="1:57">
      <c r="A75" s="136" t="s">
        <v>105</v>
      </c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9"/>
      <c r="AB75" s="134"/>
      <c r="AC75" s="134"/>
      <c r="AD75" s="134"/>
      <c r="AE75" s="134"/>
      <c r="AF75" s="134"/>
      <c r="AG75" s="134"/>
      <c r="AH75" s="139"/>
      <c r="AI75" s="134"/>
      <c r="AJ75" s="134"/>
      <c r="AK75" s="134"/>
      <c r="AL75" s="134"/>
      <c r="AM75" s="134"/>
      <c r="AN75" s="134"/>
      <c r="AO75" s="139"/>
      <c r="AP75" s="134"/>
      <c r="AQ75" s="134"/>
      <c r="AR75" s="134"/>
      <c r="AS75" s="134"/>
      <c r="AT75" s="134"/>
      <c r="AU75" s="134"/>
      <c r="AV75" s="139"/>
      <c r="AW75" s="134"/>
      <c r="AX75" s="134"/>
      <c r="AY75" s="134"/>
      <c r="AZ75" s="134"/>
      <c r="BA75" s="134"/>
      <c r="BB75" s="134"/>
      <c r="BC75" s="139"/>
      <c r="BD75" s="134"/>
      <c r="BE75" s="134"/>
    </row>
    <row r="76" s="118" customFormat="1" ht="15" customHeight="1" spans="1:57">
      <c r="A76" s="136" t="s">
        <v>106</v>
      </c>
      <c r="B76" s="134"/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9"/>
      <c r="AB76" s="134"/>
      <c r="AC76" s="134"/>
      <c r="AD76" s="134"/>
      <c r="AE76" s="134"/>
      <c r="AF76" s="134"/>
      <c r="AG76" s="134"/>
      <c r="AH76" s="139"/>
      <c r="AI76" s="134"/>
      <c r="AJ76" s="134"/>
      <c r="AK76" s="134"/>
      <c r="AL76" s="134"/>
      <c r="AM76" s="134"/>
      <c r="AN76" s="134"/>
      <c r="AO76" s="139"/>
      <c r="AP76" s="134"/>
      <c r="AQ76" s="134"/>
      <c r="AR76" s="134"/>
      <c r="AS76" s="134"/>
      <c r="AT76" s="134"/>
      <c r="AU76" s="134"/>
      <c r="AV76" s="139"/>
      <c r="AW76" s="134"/>
      <c r="AX76" s="134"/>
      <c r="AY76" s="134"/>
      <c r="AZ76" s="134"/>
      <c r="BA76" s="134"/>
      <c r="BB76" s="134"/>
      <c r="BC76" s="139"/>
      <c r="BD76" s="134"/>
      <c r="BE76" s="134"/>
    </row>
    <row r="77" s="118" customFormat="1" ht="15" customHeight="1" spans="1:57">
      <c r="A77" s="136" t="s">
        <v>215</v>
      </c>
      <c r="B77" s="134"/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9"/>
      <c r="AB77" s="134"/>
      <c r="AC77" s="134"/>
      <c r="AD77" s="134"/>
      <c r="AE77" s="134"/>
      <c r="AF77" s="134"/>
      <c r="AG77" s="134"/>
      <c r="AH77" s="139"/>
      <c r="AI77" s="134"/>
      <c r="AJ77" s="134"/>
      <c r="AK77" s="134"/>
      <c r="AL77" s="134"/>
      <c r="AM77" s="134"/>
      <c r="AN77" s="134"/>
      <c r="AO77" s="139"/>
      <c r="AP77" s="134"/>
      <c r="AQ77" s="134"/>
      <c r="AR77" s="134"/>
      <c r="AS77" s="134"/>
      <c r="AT77" s="134"/>
      <c r="AU77" s="134"/>
      <c r="AV77" s="139"/>
      <c r="AW77" s="134"/>
      <c r="AX77" s="134"/>
      <c r="AY77" s="134"/>
      <c r="AZ77" s="134"/>
      <c r="BA77" s="134"/>
      <c r="BB77" s="134"/>
      <c r="BC77" s="139"/>
      <c r="BD77" s="134"/>
      <c r="BE77" s="134"/>
    </row>
    <row r="78" s="118" customFormat="1" ht="15" customHeight="1" spans="1:57">
      <c r="A78" s="136" t="s">
        <v>107</v>
      </c>
      <c r="B78" s="134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9"/>
      <c r="AB78" s="134"/>
      <c r="AC78" s="134"/>
      <c r="AD78" s="134"/>
      <c r="AE78" s="134"/>
      <c r="AF78" s="134"/>
      <c r="AG78" s="134"/>
      <c r="AH78" s="139"/>
      <c r="AI78" s="134"/>
      <c r="AJ78" s="134"/>
      <c r="AK78" s="134"/>
      <c r="AL78" s="134"/>
      <c r="AM78" s="134"/>
      <c r="AN78" s="134"/>
      <c r="AO78" s="139"/>
      <c r="AP78" s="134"/>
      <c r="AQ78" s="134"/>
      <c r="AR78" s="134"/>
      <c r="AS78" s="134"/>
      <c r="AT78" s="134"/>
      <c r="AU78" s="134"/>
      <c r="AV78" s="139"/>
      <c r="AW78" s="134"/>
      <c r="AX78" s="134"/>
      <c r="AY78" s="134"/>
      <c r="AZ78" s="134"/>
      <c r="BA78" s="134"/>
      <c r="BB78" s="134"/>
      <c r="BC78" s="139"/>
      <c r="BD78" s="134"/>
      <c r="BE78" s="134"/>
    </row>
    <row r="79" s="118" customFormat="1" ht="15" customHeight="1" spans="1:57">
      <c r="A79" s="136" t="s">
        <v>108</v>
      </c>
      <c r="B79" s="134"/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9"/>
      <c r="AB79" s="134"/>
      <c r="AC79" s="134"/>
      <c r="AD79" s="134"/>
      <c r="AE79" s="134"/>
      <c r="AF79" s="134"/>
      <c r="AG79" s="134"/>
      <c r="AH79" s="139"/>
      <c r="AI79" s="134"/>
      <c r="AJ79" s="134"/>
      <c r="AK79" s="134"/>
      <c r="AL79" s="134"/>
      <c r="AM79" s="134"/>
      <c r="AN79" s="134"/>
      <c r="AO79" s="139"/>
      <c r="AP79" s="134"/>
      <c r="AQ79" s="134"/>
      <c r="AR79" s="134"/>
      <c r="AS79" s="134"/>
      <c r="AT79" s="134"/>
      <c r="AU79" s="134"/>
      <c r="AV79" s="139"/>
      <c r="AW79" s="134"/>
      <c r="AX79" s="134"/>
      <c r="AY79" s="134"/>
      <c r="AZ79" s="134"/>
      <c r="BA79" s="134"/>
      <c r="BB79" s="134"/>
      <c r="BC79" s="139"/>
      <c r="BD79" s="134"/>
      <c r="BE79" s="134"/>
    </row>
    <row r="80" s="118" customFormat="1" ht="15" customHeight="1" spans="1:57">
      <c r="A80" s="136" t="s">
        <v>109</v>
      </c>
      <c r="B80" s="134"/>
      <c r="C80" s="134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9"/>
      <c r="AB80" s="134"/>
      <c r="AC80" s="134"/>
      <c r="AD80" s="134"/>
      <c r="AE80" s="134"/>
      <c r="AF80" s="134"/>
      <c r="AG80" s="134"/>
      <c r="AH80" s="139"/>
      <c r="AI80" s="134"/>
      <c r="AJ80" s="134"/>
      <c r="AK80" s="134"/>
      <c r="AL80" s="134"/>
      <c r="AM80" s="134"/>
      <c r="AN80" s="134"/>
      <c r="AO80" s="139"/>
      <c r="AP80" s="134"/>
      <c r="AQ80" s="134"/>
      <c r="AR80" s="134"/>
      <c r="AS80" s="134"/>
      <c r="AT80" s="134"/>
      <c r="AU80" s="134"/>
      <c r="AV80" s="139"/>
      <c r="AW80" s="134"/>
      <c r="AX80" s="134"/>
      <c r="AY80" s="134"/>
      <c r="AZ80" s="134"/>
      <c r="BA80" s="134"/>
      <c r="BB80" s="134"/>
      <c r="BC80" s="139"/>
      <c r="BD80" s="134"/>
      <c r="BE80" s="134"/>
    </row>
    <row r="81" s="118" customFormat="1" ht="15" customHeight="1" spans="1:57">
      <c r="A81" s="136" t="s">
        <v>110</v>
      </c>
      <c r="B81" s="134"/>
      <c r="C81" s="134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9"/>
      <c r="AB81" s="134"/>
      <c r="AC81" s="134"/>
      <c r="AD81" s="134"/>
      <c r="AE81" s="134"/>
      <c r="AF81" s="134"/>
      <c r="AG81" s="134"/>
      <c r="AH81" s="139"/>
      <c r="AI81" s="134"/>
      <c r="AJ81" s="134"/>
      <c r="AK81" s="134"/>
      <c r="AL81" s="134"/>
      <c r="AM81" s="134"/>
      <c r="AN81" s="134"/>
      <c r="AO81" s="139"/>
      <c r="AP81" s="134"/>
      <c r="AQ81" s="134"/>
      <c r="AR81" s="134"/>
      <c r="AS81" s="134"/>
      <c r="AT81" s="134"/>
      <c r="AU81" s="134"/>
      <c r="AV81" s="139"/>
      <c r="AW81" s="134"/>
      <c r="AX81" s="134"/>
      <c r="AY81" s="134"/>
      <c r="AZ81" s="134"/>
      <c r="BA81" s="134"/>
      <c r="BB81" s="134"/>
      <c r="BC81" s="139"/>
      <c r="BD81" s="134"/>
      <c r="BE81" s="134"/>
    </row>
    <row r="82" s="118" customFormat="1" ht="15" customHeight="1" spans="1:57">
      <c r="A82" s="136" t="s">
        <v>111</v>
      </c>
      <c r="B82" s="134"/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9"/>
      <c r="AB82" s="134"/>
      <c r="AC82" s="134"/>
      <c r="AD82" s="134"/>
      <c r="AE82" s="134"/>
      <c r="AF82" s="134"/>
      <c r="AG82" s="134"/>
      <c r="AH82" s="139"/>
      <c r="AI82" s="134"/>
      <c r="AJ82" s="134"/>
      <c r="AK82" s="134"/>
      <c r="AL82" s="134"/>
      <c r="AM82" s="134"/>
      <c r="AN82" s="134"/>
      <c r="AO82" s="139"/>
      <c r="AP82" s="134"/>
      <c r="AQ82" s="134"/>
      <c r="AR82" s="134"/>
      <c r="AS82" s="134"/>
      <c r="AT82" s="134"/>
      <c r="AU82" s="134"/>
      <c r="AV82" s="139"/>
      <c r="AW82" s="134"/>
      <c r="AX82" s="134"/>
      <c r="AY82" s="134"/>
      <c r="AZ82" s="134"/>
      <c r="BA82" s="134"/>
      <c r="BB82" s="134"/>
      <c r="BC82" s="139"/>
      <c r="BD82" s="134"/>
      <c r="BE82" s="134"/>
    </row>
    <row r="83" s="118" customFormat="1" ht="15" customHeight="1" spans="1:57">
      <c r="A83" s="136" t="s">
        <v>112</v>
      </c>
      <c r="B83" s="134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9"/>
      <c r="AB83" s="134"/>
      <c r="AC83" s="134"/>
      <c r="AD83" s="134"/>
      <c r="AE83" s="134"/>
      <c r="AF83" s="134"/>
      <c r="AG83" s="134"/>
      <c r="AH83" s="139"/>
      <c r="AI83" s="134"/>
      <c r="AJ83" s="134"/>
      <c r="AK83" s="134"/>
      <c r="AL83" s="134"/>
      <c r="AM83" s="134"/>
      <c r="AN83" s="134"/>
      <c r="AO83" s="139"/>
      <c r="AP83" s="134"/>
      <c r="AQ83" s="134"/>
      <c r="AR83" s="134"/>
      <c r="AS83" s="134"/>
      <c r="AT83" s="134"/>
      <c r="AU83" s="134"/>
      <c r="AV83" s="139"/>
      <c r="AW83" s="134"/>
      <c r="AX83" s="134"/>
      <c r="AY83" s="134"/>
      <c r="AZ83" s="134"/>
      <c r="BA83" s="134"/>
      <c r="BB83" s="134"/>
      <c r="BC83" s="139"/>
      <c r="BD83" s="134"/>
      <c r="BE83" s="134"/>
    </row>
    <row r="84" s="118" customFormat="1" ht="15" customHeight="1" spans="1:57">
      <c r="A84" s="136" t="s">
        <v>113</v>
      </c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9"/>
      <c r="AB84" s="134"/>
      <c r="AC84" s="134"/>
      <c r="AD84" s="134"/>
      <c r="AE84" s="134"/>
      <c r="AF84" s="134"/>
      <c r="AG84" s="134"/>
      <c r="AH84" s="139"/>
      <c r="AI84" s="134"/>
      <c r="AJ84" s="134"/>
      <c r="AK84" s="134"/>
      <c r="AL84" s="134"/>
      <c r="AM84" s="134"/>
      <c r="AN84" s="134"/>
      <c r="AO84" s="139"/>
      <c r="AP84" s="134"/>
      <c r="AQ84" s="134"/>
      <c r="AR84" s="134"/>
      <c r="AS84" s="134"/>
      <c r="AT84" s="134"/>
      <c r="AU84" s="134"/>
      <c r="AV84" s="139"/>
      <c r="AW84" s="134"/>
      <c r="AX84" s="134"/>
      <c r="AY84" s="134"/>
      <c r="AZ84" s="134"/>
      <c r="BA84" s="134"/>
      <c r="BB84" s="134"/>
      <c r="BC84" s="139"/>
      <c r="BD84" s="134"/>
      <c r="BE84" s="134"/>
    </row>
    <row r="85" s="118" customFormat="1" ht="15" customHeight="1" spans="1:57">
      <c r="A85" s="136" t="s">
        <v>114</v>
      </c>
      <c r="B85" s="134"/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9"/>
      <c r="AB85" s="134"/>
      <c r="AC85" s="134"/>
      <c r="AD85" s="134"/>
      <c r="AE85" s="134"/>
      <c r="AF85" s="134"/>
      <c r="AG85" s="134"/>
      <c r="AH85" s="139"/>
      <c r="AI85" s="134"/>
      <c r="AJ85" s="134"/>
      <c r="AK85" s="134"/>
      <c r="AL85" s="134"/>
      <c r="AM85" s="134"/>
      <c r="AN85" s="134"/>
      <c r="AO85" s="139"/>
      <c r="AP85" s="134"/>
      <c r="AQ85" s="134"/>
      <c r="AR85" s="134"/>
      <c r="AS85" s="134"/>
      <c r="AT85" s="134"/>
      <c r="AU85" s="134"/>
      <c r="AV85" s="139"/>
      <c r="AW85" s="134"/>
      <c r="AX85" s="134"/>
      <c r="AY85" s="134"/>
      <c r="AZ85" s="134"/>
      <c r="BA85" s="134"/>
      <c r="BB85" s="134"/>
      <c r="BC85" s="139"/>
      <c r="BD85" s="134"/>
      <c r="BE85" s="134"/>
    </row>
    <row r="86" s="118" customFormat="1" ht="15" customHeight="1" spans="1:57">
      <c r="A86" s="136" t="s">
        <v>115</v>
      </c>
      <c r="B86" s="134"/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9"/>
      <c r="AB86" s="134"/>
      <c r="AC86" s="134"/>
      <c r="AD86" s="134"/>
      <c r="AE86" s="134"/>
      <c r="AF86" s="134"/>
      <c r="AG86" s="134"/>
      <c r="AH86" s="139"/>
      <c r="AI86" s="134"/>
      <c r="AJ86" s="134"/>
      <c r="AK86" s="134"/>
      <c r="AL86" s="134"/>
      <c r="AM86" s="134"/>
      <c r="AN86" s="134"/>
      <c r="AO86" s="139"/>
      <c r="AP86" s="134"/>
      <c r="AQ86" s="134"/>
      <c r="AR86" s="134"/>
      <c r="AS86" s="134"/>
      <c r="AT86" s="134"/>
      <c r="AU86" s="134"/>
      <c r="AV86" s="139"/>
      <c r="AW86" s="134"/>
      <c r="AX86" s="134"/>
      <c r="AY86" s="134"/>
      <c r="AZ86" s="134"/>
      <c r="BA86" s="134"/>
      <c r="BB86" s="134"/>
      <c r="BC86" s="139"/>
      <c r="BD86" s="134"/>
      <c r="BE86" s="134"/>
    </row>
    <row r="87" s="118" customFormat="1" ht="15" customHeight="1" spans="1:57">
      <c r="A87" s="136" t="s">
        <v>116</v>
      </c>
      <c r="B87" s="134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9"/>
      <c r="AB87" s="134"/>
      <c r="AC87" s="134"/>
      <c r="AD87" s="134"/>
      <c r="AE87" s="134"/>
      <c r="AF87" s="134"/>
      <c r="AG87" s="134"/>
      <c r="AH87" s="139"/>
      <c r="AI87" s="134"/>
      <c r="AJ87" s="134"/>
      <c r="AK87" s="134"/>
      <c r="AL87" s="134"/>
      <c r="AM87" s="134"/>
      <c r="AN87" s="134"/>
      <c r="AO87" s="139"/>
      <c r="AP87" s="134"/>
      <c r="AQ87" s="134"/>
      <c r="AR87" s="134"/>
      <c r="AS87" s="134"/>
      <c r="AT87" s="134"/>
      <c r="AU87" s="134"/>
      <c r="AV87" s="139"/>
      <c r="AW87" s="134"/>
      <c r="AX87" s="134"/>
      <c r="AY87" s="134"/>
      <c r="AZ87" s="134"/>
      <c r="BA87" s="134"/>
      <c r="BB87" s="134"/>
      <c r="BC87" s="139"/>
      <c r="BD87" s="134"/>
      <c r="BE87" s="134"/>
    </row>
    <row r="88" s="118" customFormat="1" ht="15" customHeight="1" spans="1:57">
      <c r="A88" s="136" t="s">
        <v>117</v>
      </c>
      <c r="B88" s="134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9"/>
      <c r="AB88" s="134"/>
      <c r="AC88" s="134"/>
      <c r="AD88" s="134"/>
      <c r="AE88" s="134"/>
      <c r="AF88" s="134"/>
      <c r="AG88" s="134"/>
      <c r="AH88" s="139"/>
      <c r="AI88" s="134"/>
      <c r="AJ88" s="134"/>
      <c r="AK88" s="134"/>
      <c r="AL88" s="134"/>
      <c r="AM88" s="134"/>
      <c r="AN88" s="134"/>
      <c r="AO88" s="139"/>
      <c r="AP88" s="134"/>
      <c r="AQ88" s="134"/>
      <c r="AR88" s="134"/>
      <c r="AS88" s="134"/>
      <c r="AT88" s="134"/>
      <c r="AU88" s="134"/>
      <c r="AV88" s="139"/>
      <c r="AW88" s="134"/>
      <c r="AX88" s="134"/>
      <c r="AY88" s="134"/>
      <c r="AZ88" s="134"/>
      <c r="BA88" s="134"/>
      <c r="BB88" s="134"/>
      <c r="BC88" s="139"/>
      <c r="BD88" s="134"/>
      <c r="BE88" s="134"/>
    </row>
    <row r="89" s="118" customFormat="1" ht="15" customHeight="1" spans="1:57">
      <c r="A89" s="136" t="s">
        <v>216</v>
      </c>
      <c r="B89" s="134">
        <v>38775</v>
      </c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9"/>
      <c r="AB89" s="134"/>
      <c r="AC89" s="134"/>
      <c r="AD89" s="134"/>
      <c r="AE89" s="134"/>
      <c r="AF89" s="134"/>
      <c r="AG89" s="134"/>
      <c r="AH89" s="139"/>
      <c r="AI89" s="134"/>
      <c r="AJ89" s="134"/>
      <c r="AK89" s="134"/>
      <c r="AL89" s="134"/>
      <c r="AM89" s="134"/>
      <c r="AN89" s="134"/>
      <c r="AO89" s="139"/>
      <c r="AP89" s="134"/>
      <c r="AQ89" s="134"/>
      <c r="AR89" s="134"/>
      <c r="AS89" s="134"/>
      <c r="AT89" s="134"/>
      <c r="AU89" s="134"/>
      <c r="AV89" s="139"/>
      <c r="AW89" s="134"/>
      <c r="AX89" s="134"/>
      <c r="AY89" s="134"/>
      <c r="AZ89" s="134"/>
      <c r="BA89" s="134"/>
      <c r="BB89" s="134"/>
      <c r="BC89" s="139"/>
      <c r="BD89" s="134"/>
      <c r="BE89" s="134"/>
    </row>
    <row r="90" s="118" customFormat="1" ht="15" customHeight="1" spans="1:57">
      <c r="A90" s="136" t="s">
        <v>118</v>
      </c>
      <c r="B90" s="134"/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9"/>
      <c r="AB90" s="134"/>
      <c r="AC90" s="134"/>
      <c r="AD90" s="134"/>
      <c r="AE90" s="134"/>
      <c r="AF90" s="134"/>
      <c r="AG90" s="134"/>
      <c r="AH90" s="139"/>
      <c r="AI90" s="134"/>
      <c r="AJ90" s="134"/>
      <c r="AK90" s="134"/>
      <c r="AL90" s="134"/>
      <c r="AM90" s="134"/>
      <c r="AN90" s="134"/>
      <c r="AO90" s="139"/>
      <c r="AP90" s="134"/>
      <c r="AQ90" s="134"/>
      <c r="AR90" s="134"/>
      <c r="AS90" s="134"/>
      <c r="AT90" s="134"/>
      <c r="AU90" s="134"/>
      <c r="AV90" s="139"/>
      <c r="AW90" s="134"/>
      <c r="AX90" s="134"/>
      <c r="AY90" s="134"/>
      <c r="AZ90" s="134"/>
      <c r="BA90" s="134"/>
      <c r="BB90" s="134"/>
      <c r="BC90" s="139"/>
      <c r="BD90" s="134"/>
      <c r="BE90" s="134"/>
    </row>
    <row r="91" s="118" customFormat="1" ht="15" customHeight="1" spans="1:57">
      <c r="A91" s="136" t="s">
        <v>119</v>
      </c>
      <c r="B91" s="134"/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9"/>
      <c r="AB91" s="134"/>
      <c r="AC91" s="134"/>
      <c r="AD91" s="134"/>
      <c r="AE91" s="134"/>
      <c r="AF91" s="134"/>
      <c r="AG91" s="134"/>
      <c r="AH91" s="139"/>
      <c r="AI91" s="134"/>
      <c r="AJ91" s="134"/>
      <c r="AK91" s="134"/>
      <c r="AL91" s="134"/>
      <c r="AM91" s="134"/>
      <c r="AN91" s="134"/>
      <c r="AO91" s="139"/>
      <c r="AP91" s="134"/>
      <c r="AQ91" s="134"/>
      <c r="AR91" s="134"/>
      <c r="AS91" s="134"/>
      <c r="AT91" s="134"/>
      <c r="AU91" s="134"/>
      <c r="AV91" s="139"/>
      <c r="AW91" s="134"/>
      <c r="AX91" s="134"/>
      <c r="AY91" s="134"/>
      <c r="AZ91" s="134"/>
      <c r="BA91" s="134"/>
      <c r="BB91" s="134"/>
      <c r="BC91" s="139"/>
      <c r="BD91" s="134"/>
      <c r="BE91" s="134"/>
    </row>
    <row r="92" s="118" customFormat="1" ht="15" customHeight="1" spans="1:57">
      <c r="A92" s="136" t="s">
        <v>120</v>
      </c>
      <c r="B92" s="134"/>
      <c r="C92" s="134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9"/>
      <c r="AB92" s="134"/>
      <c r="AC92" s="134"/>
      <c r="AD92" s="134"/>
      <c r="AE92" s="134"/>
      <c r="AF92" s="134"/>
      <c r="AG92" s="134"/>
      <c r="AH92" s="139"/>
      <c r="AI92" s="134"/>
      <c r="AJ92" s="134"/>
      <c r="AK92" s="134"/>
      <c r="AL92" s="134"/>
      <c r="AM92" s="134"/>
      <c r="AN92" s="134"/>
      <c r="AO92" s="139"/>
      <c r="AP92" s="134"/>
      <c r="AQ92" s="134"/>
      <c r="AR92" s="134"/>
      <c r="AS92" s="134"/>
      <c r="AT92" s="134"/>
      <c r="AU92" s="134"/>
      <c r="AV92" s="139"/>
      <c r="AW92" s="134"/>
      <c r="AX92" s="134"/>
      <c r="AY92" s="134"/>
      <c r="AZ92" s="134"/>
      <c r="BA92" s="134"/>
      <c r="BB92" s="134"/>
      <c r="BC92" s="139"/>
      <c r="BD92" s="134"/>
      <c r="BE92" s="134"/>
    </row>
    <row r="93" s="118" customFormat="1" ht="15" customHeight="1" spans="1:57">
      <c r="A93" s="136" t="s">
        <v>121</v>
      </c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9"/>
      <c r="AB93" s="134"/>
      <c r="AC93" s="134"/>
      <c r="AD93" s="134"/>
      <c r="AE93" s="134"/>
      <c r="AF93" s="134"/>
      <c r="AG93" s="134"/>
      <c r="AH93" s="139"/>
      <c r="AI93" s="134"/>
      <c r="AJ93" s="134"/>
      <c r="AK93" s="134"/>
      <c r="AL93" s="134"/>
      <c r="AM93" s="134"/>
      <c r="AN93" s="134"/>
      <c r="AO93" s="139"/>
      <c r="AP93" s="134"/>
      <c r="AQ93" s="134"/>
      <c r="AR93" s="134"/>
      <c r="AS93" s="134"/>
      <c r="AT93" s="134"/>
      <c r="AU93" s="134"/>
      <c r="AV93" s="139"/>
      <c r="AW93" s="134"/>
      <c r="AX93" s="134"/>
      <c r="AY93" s="134"/>
      <c r="AZ93" s="134"/>
      <c r="BA93" s="134"/>
      <c r="BB93" s="134"/>
      <c r="BC93" s="139"/>
      <c r="BD93" s="134"/>
      <c r="BE93" s="134"/>
    </row>
    <row r="94" s="118" customFormat="1" ht="15" customHeight="1" spans="1:57">
      <c r="A94" s="136" t="s">
        <v>122</v>
      </c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9"/>
      <c r="AB94" s="134"/>
      <c r="AC94" s="134"/>
      <c r="AD94" s="134"/>
      <c r="AE94" s="134"/>
      <c r="AF94" s="134"/>
      <c r="AG94" s="134"/>
      <c r="AH94" s="139"/>
      <c r="AI94" s="134"/>
      <c r="AJ94" s="134"/>
      <c r="AK94" s="134"/>
      <c r="AL94" s="134"/>
      <c r="AM94" s="134"/>
      <c r="AN94" s="134"/>
      <c r="AO94" s="139"/>
      <c r="AP94" s="134"/>
      <c r="AQ94" s="134"/>
      <c r="AR94" s="134"/>
      <c r="AS94" s="134"/>
      <c r="AT94" s="134"/>
      <c r="AU94" s="134"/>
      <c r="AV94" s="139"/>
      <c r="AW94" s="134"/>
      <c r="AX94" s="134"/>
      <c r="AY94" s="134"/>
      <c r="AZ94" s="134"/>
      <c r="BA94" s="134"/>
      <c r="BB94" s="134"/>
      <c r="BC94" s="139"/>
      <c r="BD94" s="134"/>
      <c r="BE94" s="134"/>
    </row>
    <row r="95" s="118" customFormat="1" ht="15" customHeight="1" spans="1:57">
      <c r="A95" s="136" t="s">
        <v>123</v>
      </c>
      <c r="B95" s="134"/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9"/>
      <c r="AB95" s="134"/>
      <c r="AC95" s="134"/>
      <c r="AD95" s="134"/>
      <c r="AE95" s="134"/>
      <c r="AF95" s="134"/>
      <c r="AG95" s="134"/>
      <c r="AH95" s="139"/>
      <c r="AI95" s="134"/>
      <c r="AJ95" s="134"/>
      <c r="AK95" s="134"/>
      <c r="AL95" s="134"/>
      <c r="AM95" s="134"/>
      <c r="AN95" s="134"/>
      <c r="AO95" s="139"/>
      <c r="AP95" s="134"/>
      <c r="AQ95" s="134"/>
      <c r="AR95" s="134"/>
      <c r="AS95" s="134"/>
      <c r="AT95" s="134"/>
      <c r="AU95" s="134"/>
      <c r="AV95" s="139"/>
      <c r="AW95" s="134"/>
      <c r="AX95" s="134"/>
      <c r="AY95" s="134"/>
      <c r="AZ95" s="134"/>
      <c r="BA95" s="134"/>
      <c r="BB95" s="134"/>
      <c r="BC95" s="139"/>
      <c r="BD95" s="134"/>
      <c r="BE95" s="134"/>
    </row>
    <row r="96" s="118" customFormat="1" ht="15" customHeight="1" spans="1:57">
      <c r="A96" s="136" t="s">
        <v>124</v>
      </c>
      <c r="B96" s="134"/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9"/>
      <c r="AB96" s="134"/>
      <c r="AC96" s="134"/>
      <c r="AD96" s="134"/>
      <c r="AE96" s="134"/>
      <c r="AF96" s="134"/>
      <c r="AG96" s="134"/>
      <c r="AH96" s="139"/>
      <c r="AI96" s="134"/>
      <c r="AJ96" s="134"/>
      <c r="AK96" s="134"/>
      <c r="AL96" s="134"/>
      <c r="AM96" s="134"/>
      <c r="AN96" s="134"/>
      <c r="AO96" s="139"/>
      <c r="AP96" s="134"/>
      <c r="AQ96" s="134"/>
      <c r="AR96" s="134"/>
      <c r="AS96" s="134"/>
      <c r="AT96" s="134"/>
      <c r="AU96" s="134"/>
      <c r="AV96" s="139"/>
      <c r="AW96" s="134"/>
      <c r="AX96" s="134"/>
      <c r="AY96" s="134"/>
      <c r="AZ96" s="134"/>
      <c r="BA96" s="134"/>
      <c r="BB96" s="134"/>
      <c r="BC96" s="139"/>
      <c r="BD96" s="134"/>
      <c r="BE96" s="134"/>
    </row>
    <row r="97" s="118" customFormat="1" ht="15" customHeight="1" spans="1:57">
      <c r="A97" s="136" t="s">
        <v>125</v>
      </c>
      <c r="B97" s="134">
        <v>29500</v>
      </c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9"/>
      <c r="AB97" s="134"/>
      <c r="AC97" s="134"/>
      <c r="AD97" s="134"/>
      <c r="AE97" s="134"/>
      <c r="AF97" s="134"/>
      <c r="AG97" s="134"/>
      <c r="AH97" s="139"/>
      <c r="AI97" s="134"/>
      <c r="AJ97" s="134"/>
      <c r="AK97" s="134"/>
      <c r="AL97" s="134"/>
      <c r="AM97" s="134"/>
      <c r="AN97" s="134"/>
      <c r="AO97" s="139"/>
      <c r="AP97" s="134"/>
      <c r="AQ97" s="134"/>
      <c r="AR97" s="134"/>
      <c r="AS97" s="134"/>
      <c r="AT97" s="134"/>
      <c r="AU97" s="134"/>
      <c r="AV97" s="139"/>
      <c r="AW97" s="134"/>
      <c r="AX97" s="134"/>
      <c r="AY97" s="134"/>
      <c r="AZ97" s="134"/>
      <c r="BA97" s="134"/>
      <c r="BB97" s="134"/>
      <c r="BC97" s="139"/>
      <c r="BD97" s="134"/>
      <c r="BE97" s="134"/>
    </row>
    <row r="98" s="118" customFormat="1" ht="15" customHeight="1" spans="1:57">
      <c r="A98" s="136" t="s">
        <v>126</v>
      </c>
      <c r="B98" s="134"/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9"/>
      <c r="AB98" s="134"/>
      <c r="AC98" s="134"/>
      <c r="AD98" s="134"/>
      <c r="AE98" s="134"/>
      <c r="AF98" s="134"/>
      <c r="AG98" s="134"/>
      <c r="AH98" s="139"/>
      <c r="AI98" s="134"/>
      <c r="AJ98" s="134"/>
      <c r="AK98" s="134"/>
      <c r="AL98" s="134"/>
      <c r="AM98" s="134"/>
      <c r="AN98" s="134"/>
      <c r="AO98" s="139"/>
      <c r="AP98" s="134"/>
      <c r="AQ98" s="134"/>
      <c r="AR98" s="134"/>
      <c r="AS98" s="134"/>
      <c r="AT98" s="134"/>
      <c r="AU98" s="134"/>
      <c r="AV98" s="139"/>
      <c r="AW98" s="134"/>
      <c r="AX98" s="134"/>
      <c r="AY98" s="134"/>
      <c r="AZ98" s="134"/>
      <c r="BA98" s="134"/>
      <c r="BB98" s="134"/>
      <c r="BC98" s="139"/>
      <c r="BD98" s="134"/>
      <c r="BE98" s="134"/>
    </row>
    <row r="99" s="118" customFormat="1" ht="15" customHeight="1" spans="1:57">
      <c r="A99" s="136" t="s">
        <v>127</v>
      </c>
      <c r="B99" s="134"/>
      <c r="C99" s="134"/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9"/>
      <c r="AB99" s="134"/>
      <c r="AC99" s="134"/>
      <c r="AD99" s="134"/>
      <c r="AE99" s="134"/>
      <c r="AF99" s="134"/>
      <c r="AG99" s="134"/>
      <c r="AH99" s="139"/>
      <c r="AI99" s="134"/>
      <c r="AJ99" s="134"/>
      <c r="AK99" s="134"/>
      <c r="AL99" s="134"/>
      <c r="AM99" s="134"/>
      <c r="AN99" s="134"/>
      <c r="AO99" s="139"/>
      <c r="AP99" s="134"/>
      <c r="AQ99" s="134"/>
      <c r="AR99" s="134"/>
      <c r="AS99" s="134"/>
      <c r="AT99" s="134"/>
      <c r="AU99" s="134"/>
      <c r="AV99" s="139"/>
      <c r="AW99" s="134"/>
      <c r="AX99" s="134"/>
      <c r="AY99" s="134"/>
      <c r="AZ99" s="134"/>
      <c r="BA99" s="134"/>
      <c r="BB99" s="134"/>
      <c r="BC99" s="139"/>
      <c r="BD99" s="134"/>
      <c r="BE99" s="134"/>
    </row>
    <row r="100" s="118" customFormat="1" ht="15" customHeight="1" spans="1:57">
      <c r="A100" s="136" t="s">
        <v>128</v>
      </c>
      <c r="B100" s="134"/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9"/>
      <c r="AB100" s="134"/>
      <c r="AC100" s="134"/>
      <c r="AD100" s="134"/>
      <c r="AE100" s="134"/>
      <c r="AF100" s="134"/>
      <c r="AG100" s="134"/>
      <c r="AH100" s="139"/>
      <c r="AI100" s="134"/>
      <c r="AJ100" s="134"/>
      <c r="AK100" s="134"/>
      <c r="AL100" s="134"/>
      <c r="AM100" s="134"/>
      <c r="AN100" s="134"/>
      <c r="AO100" s="139"/>
      <c r="AP100" s="134"/>
      <c r="AQ100" s="134"/>
      <c r="AR100" s="134"/>
      <c r="AS100" s="134"/>
      <c r="AT100" s="134"/>
      <c r="AU100" s="134"/>
      <c r="AV100" s="139"/>
      <c r="AW100" s="134"/>
      <c r="AX100" s="134"/>
      <c r="AY100" s="134"/>
      <c r="AZ100" s="134"/>
      <c r="BA100" s="134"/>
      <c r="BB100" s="134"/>
      <c r="BC100" s="139"/>
      <c r="BD100" s="134"/>
      <c r="BE100" s="134"/>
    </row>
    <row r="101" s="118" customFormat="1" ht="15" customHeight="1" spans="1:57">
      <c r="A101" s="136" t="s">
        <v>129</v>
      </c>
      <c r="B101" s="134"/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4"/>
      <c r="X101" s="134"/>
      <c r="Y101" s="134"/>
      <c r="Z101" s="134"/>
      <c r="AA101" s="139"/>
      <c r="AB101" s="134"/>
      <c r="AC101" s="134"/>
      <c r="AD101" s="134"/>
      <c r="AE101" s="134"/>
      <c r="AF101" s="134"/>
      <c r="AG101" s="134"/>
      <c r="AH101" s="139"/>
      <c r="AI101" s="134"/>
      <c r="AJ101" s="134"/>
      <c r="AK101" s="134"/>
      <c r="AL101" s="134"/>
      <c r="AM101" s="134"/>
      <c r="AN101" s="134"/>
      <c r="AO101" s="139"/>
      <c r="AP101" s="134"/>
      <c r="AQ101" s="134"/>
      <c r="AR101" s="134"/>
      <c r="AS101" s="134"/>
      <c r="AT101" s="134"/>
      <c r="AU101" s="134"/>
      <c r="AV101" s="139"/>
      <c r="AW101" s="134"/>
      <c r="AX101" s="134"/>
      <c r="AY101" s="134"/>
      <c r="AZ101" s="134"/>
      <c r="BA101" s="134"/>
      <c r="BB101" s="134"/>
      <c r="BC101" s="139"/>
      <c r="BD101" s="134"/>
      <c r="BE101" s="134"/>
    </row>
    <row r="102" s="118" customFormat="1" ht="15" customHeight="1" spans="1:57">
      <c r="A102" s="136" t="s">
        <v>130</v>
      </c>
      <c r="B102" s="134"/>
      <c r="C102" s="134"/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9"/>
      <c r="AB102" s="134"/>
      <c r="AC102" s="134"/>
      <c r="AD102" s="134"/>
      <c r="AE102" s="134"/>
      <c r="AF102" s="134"/>
      <c r="AG102" s="134"/>
      <c r="AH102" s="139"/>
      <c r="AI102" s="134"/>
      <c r="AJ102" s="134"/>
      <c r="AK102" s="134"/>
      <c r="AL102" s="134"/>
      <c r="AM102" s="134"/>
      <c r="AN102" s="134"/>
      <c r="AO102" s="139"/>
      <c r="AP102" s="134"/>
      <c r="AQ102" s="134"/>
      <c r="AR102" s="134"/>
      <c r="AS102" s="134"/>
      <c r="AT102" s="134"/>
      <c r="AU102" s="134"/>
      <c r="AV102" s="139"/>
      <c r="AW102" s="134"/>
      <c r="AX102" s="134"/>
      <c r="AY102" s="134"/>
      <c r="AZ102" s="134"/>
      <c r="BA102" s="134"/>
      <c r="BB102" s="134"/>
      <c r="BC102" s="139"/>
      <c r="BD102" s="134"/>
      <c r="BE102" s="134"/>
    </row>
    <row r="103" s="118" customFormat="1" ht="15" customHeight="1" spans="1:57">
      <c r="A103" s="136" t="s">
        <v>131</v>
      </c>
      <c r="B103" s="134"/>
      <c r="C103" s="134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9"/>
      <c r="AB103" s="134"/>
      <c r="AC103" s="134"/>
      <c r="AD103" s="134"/>
      <c r="AE103" s="134"/>
      <c r="AF103" s="134"/>
      <c r="AG103" s="134"/>
      <c r="AH103" s="139"/>
      <c r="AI103" s="134"/>
      <c r="AJ103" s="134"/>
      <c r="AK103" s="134"/>
      <c r="AL103" s="134"/>
      <c r="AM103" s="134"/>
      <c r="AN103" s="134"/>
      <c r="AO103" s="139"/>
      <c r="AP103" s="134"/>
      <c r="AQ103" s="134"/>
      <c r="AR103" s="134"/>
      <c r="AS103" s="134"/>
      <c r="AT103" s="134"/>
      <c r="AU103" s="134"/>
      <c r="AV103" s="139"/>
      <c r="AW103" s="134"/>
      <c r="AX103" s="134"/>
      <c r="AY103" s="134"/>
      <c r="AZ103" s="134"/>
      <c r="BA103" s="134"/>
      <c r="BB103" s="134"/>
      <c r="BC103" s="139"/>
      <c r="BD103" s="134"/>
      <c r="BE103" s="134"/>
    </row>
    <row r="104" s="118" customFormat="1" ht="15" customHeight="1" spans="1:57">
      <c r="A104" s="136" t="s">
        <v>132</v>
      </c>
      <c r="B104" s="134">
        <v>40986</v>
      </c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9"/>
      <c r="AB104" s="134"/>
      <c r="AC104" s="134"/>
      <c r="AD104" s="134"/>
      <c r="AE104" s="134"/>
      <c r="AF104" s="134"/>
      <c r="AG104" s="134"/>
      <c r="AH104" s="139"/>
      <c r="AI104" s="134"/>
      <c r="AJ104" s="134"/>
      <c r="AK104" s="134"/>
      <c r="AL104" s="134"/>
      <c r="AM104" s="134"/>
      <c r="AN104" s="134"/>
      <c r="AO104" s="139"/>
      <c r="AP104" s="134"/>
      <c r="AQ104" s="134"/>
      <c r="AR104" s="134"/>
      <c r="AS104" s="134"/>
      <c r="AT104" s="134"/>
      <c r="AU104" s="134"/>
      <c r="AV104" s="139"/>
      <c r="AW104" s="134"/>
      <c r="AX104" s="134"/>
      <c r="AY104" s="134"/>
      <c r="AZ104" s="134"/>
      <c r="BA104" s="134"/>
      <c r="BB104" s="134"/>
      <c r="BC104" s="139"/>
      <c r="BD104" s="134"/>
      <c r="BE104" s="134"/>
    </row>
    <row r="105" s="118" customFormat="1" ht="15" customHeight="1" spans="1:57">
      <c r="A105" s="136" t="s">
        <v>133</v>
      </c>
      <c r="B105" s="134">
        <v>11037.6</v>
      </c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9"/>
      <c r="AB105" s="134"/>
      <c r="AC105" s="134"/>
      <c r="AD105" s="134"/>
      <c r="AE105" s="134"/>
      <c r="AF105" s="134"/>
      <c r="AG105" s="134"/>
      <c r="AH105" s="139"/>
      <c r="AI105" s="134"/>
      <c r="AJ105" s="134"/>
      <c r="AK105" s="134"/>
      <c r="AL105" s="134"/>
      <c r="AM105" s="134"/>
      <c r="AN105" s="134"/>
      <c r="AO105" s="139"/>
      <c r="AP105" s="134"/>
      <c r="AQ105" s="134"/>
      <c r="AR105" s="134"/>
      <c r="AS105" s="134"/>
      <c r="AT105" s="134"/>
      <c r="AU105" s="134"/>
      <c r="AV105" s="139"/>
      <c r="AW105" s="134"/>
      <c r="AX105" s="134"/>
      <c r="AY105" s="134"/>
      <c r="AZ105" s="134"/>
      <c r="BA105" s="134"/>
      <c r="BB105" s="134"/>
      <c r="BC105" s="139"/>
      <c r="BD105" s="134"/>
      <c r="BE105" s="134"/>
    </row>
    <row r="106" s="118" customFormat="1" ht="15" customHeight="1" spans="1:57">
      <c r="A106" s="136" t="s">
        <v>134</v>
      </c>
      <c r="B106" s="134"/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  <c r="AA106" s="139"/>
      <c r="AB106" s="134"/>
      <c r="AC106" s="134"/>
      <c r="AD106" s="134"/>
      <c r="AE106" s="134"/>
      <c r="AF106" s="134"/>
      <c r="AG106" s="134"/>
      <c r="AH106" s="139"/>
      <c r="AI106" s="134"/>
      <c r="AJ106" s="134"/>
      <c r="AK106" s="134"/>
      <c r="AL106" s="134"/>
      <c r="AM106" s="134"/>
      <c r="AN106" s="134"/>
      <c r="AO106" s="139"/>
      <c r="AP106" s="134"/>
      <c r="AQ106" s="134"/>
      <c r="AR106" s="134"/>
      <c r="AS106" s="134"/>
      <c r="AT106" s="134"/>
      <c r="AU106" s="134"/>
      <c r="AV106" s="139"/>
      <c r="AW106" s="134"/>
      <c r="AX106" s="134"/>
      <c r="AY106" s="134"/>
      <c r="AZ106" s="134"/>
      <c r="BA106" s="134"/>
      <c r="BB106" s="134"/>
      <c r="BC106" s="139"/>
      <c r="BD106" s="134"/>
      <c r="BE106" s="134"/>
    </row>
    <row r="107" s="118" customFormat="1" ht="15" customHeight="1" spans="1:57">
      <c r="A107" s="136" t="s">
        <v>135</v>
      </c>
      <c r="B107" s="134"/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9"/>
      <c r="AB107" s="134"/>
      <c r="AC107" s="134"/>
      <c r="AD107" s="134"/>
      <c r="AE107" s="134"/>
      <c r="AF107" s="134"/>
      <c r="AG107" s="134"/>
      <c r="AH107" s="139"/>
      <c r="AI107" s="134"/>
      <c r="AJ107" s="134"/>
      <c r="AK107" s="134"/>
      <c r="AL107" s="134"/>
      <c r="AM107" s="134"/>
      <c r="AN107" s="134"/>
      <c r="AO107" s="139"/>
      <c r="AP107" s="134"/>
      <c r="AQ107" s="134"/>
      <c r="AR107" s="134"/>
      <c r="AS107" s="134"/>
      <c r="AT107" s="134"/>
      <c r="AU107" s="134"/>
      <c r="AV107" s="139"/>
      <c r="AW107" s="134"/>
      <c r="AX107" s="134"/>
      <c r="AY107" s="134"/>
      <c r="AZ107" s="134"/>
      <c r="BA107" s="134"/>
      <c r="BB107" s="134"/>
      <c r="BC107" s="139"/>
      <c r="BD107" s="134"/>
      <c r="BE107" s="134"/>
    </row>
    <row r="108" s="118" customFormat="1" ht="15" customHeight="1" spans="1:57">
      <c r="A108" s="136" t="s">
        <v>136</v>
      </c>
      <c r="B108" s="134"/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9"/>
      <c r="AB108" s="134"/>
      <c r="AC108" s="134"/>
      <c r="AD108" s="134"/>
      <c r="AE108" s="134"/>
      <c r="AF108" s="134"/>
      <c r="AG108" s="134"/>
      <c r="AH108" s="139"/>
      <c r="AI108" s="134"/>
      <c r="AJ108" s="134"/>
      <c r="AK108" s="134"/>
      <c r="AL108" s="134"/>
      <c r="AM108" s="134"/>
      <c r="AN108" s="134"/>
      <c r="AO108" s="139"/>
      <c r="AP108" s="134"/>
      <c r="AQ108" s="134"/>
      <c r="AR108" s="134"/>
      <c r="AS108" s="134"/>
      <c r="AT108" s="134"/>
      <c r="AU108" s="134"/>
      <c r="AV108" s="139"/>
      <c r="AW108" s="134"/>
      <c r="AX108" s="134"/>
      <c r="AY108" s="134"/>
      <c r="AZ108" s="134"/>
      <c r="BA108" s="134"/>
      <c r="BB108" s="134"/>
      <c r="BC108" s="139"/>
      <c r="BD108" s="134"/>
      <c r="BE108" s="134"/>
    </row>
    <row r="109" s="118" customFormat="1" ht="15" customHeight="1" spans="1:57">
      <c r="A109" s="136" t="s">
        <v>137</v>
      </c>
      <c r="B109" s="134"/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9"/>
      <c r="AB109" s="134"/>
      <c r="AC109" s="134"/>
      <c r="AD109" s="134"/>
      <c r="AE109" s="134"/>
      <c r="AF109" s="134"/>
      <c r="AG109" s="134"/>
      <c r="AH109" s="139"/>
      <c r="AI109" s="134"/>
      <c r="AJ109" s="134"/>
      <c r="AK109" s="134"/>
      <c r="AL109" s="134"/>
      <c r="AM109" s="134"/>
      <c r="AN109" s="134"/>
      <c r="AO109" s="139"/>
      <c r="AP109" s="134"/>
      <c r="AQ109" s="134"/>
      <c r="AR109" s="134"/>
      <c r="AS109" s="134"/>
      <c r="AT109" s="134"/>
      <c r="AU109" s="134"/>
      <c r="AV109" s="139"/>
      <c r="AW109" s="134"/>
      <c r="AX109" s="134"/>
      <c r="AY109" s="134"/>
      <c r="AZ109" s="134"/>
      <c r="BA109" s="134"/>
      <c r="BB109" s="134"/>
      <c r="BC109" s="139"/>
      <c r="BD109" s="134"/>
      <c r="BE109" s="134"/>
    </row>
    <row r="110" s="118" customFormat="1" ht="15" customHeight="1" spans="1:57">
      <c r="A110" s="136" t="s">
        <v>138</v>
      </c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9"/>
      <c r="AB110" s="134"/>
      <c r="AC110" s="134"/>
      <c r="AD110" s="134"/>
      <c r="AE110" s="134"/>
      <c r="AF110" s="134"/>
      <c r="AG110" s="134"/>
      <c r="AH110" s="139"/>
      <c r="AI110" s="134"/>
      <c r="AJ110" s="134"/>
      <c r="AK110" s="134"/>
      <c r="AL110" s="134"/>
      <c r="AM110" s="134"/>
      <c r="AN110" s="134"/>
      <c r="AO110" s="139"/>
      <c r="AP110" s="134"/>
      <c r="AQ110" s="134"/>
      <c r="AR110" s="134"/>
      <c r="AS110" s="134"/>
      <c r="AT110" s="134"/>
      <c r="AU110" s="134"/>
      <c r="AV110" s="139"/>
      <c r="AW110" s="134"/>
      <c r="AX110" s="134"/>
      <c r="AY110" s="134"/>
      <c r="AZ110" s="134"/>
      <c r="BA110" s="134"/>
      <c r="BB110" s="134"/>
      <c r="BC110" s="139"/>
      <c r="BD110" s="134"/>
      <c r="BE110" s="134"/>
    </row>
    <row r="111" s="118" customFormat="1" ht="15" customHeight="1" spans="1:57">
      <c r="A111" s="136" t="s">
        <v>139</v>
      </c>
      <c r="B111" s="134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9"/>
      <c r="AB111" s="134"/>
      <c r="AC111" s="134"/>
      <c r="AD111" s="134"/>
      <c r="AE111" s="134"/>
      <c r="AF111" s="134"/>
      <c r="AG111" s="134"/>
      <c r="AH111" s="139"/>
      <c r="AI111" s="134"/>
      <c r="AJ111" s="134"/>
      <c r="AK111" s="134"/>
      <c r="AL111" s="134"/>
      <c r="AM111" s="134"/>
      <c r="AN111" s="134"/>
      <c r="AO111" s="139"/>
      <c r="AP111" s="134"/>
      <c r="AQ111" s="134"/>
      <c r="AR111" s="134"/>
      <c r="AS111" s="134"/>
      <c r="AT111" s="134"/>
      <c r="AU111" s="134"/>
      <c r="AV111" s="139"/>
      <c r="AW111" s="134"/>
      <c r="AX111" s="134"/>
      <c r="AY111" s="134"/>
      <c r="AZ111" s="134"/>
      <c r="BA111" s="134"/>
      <c r="BB111" s="134"/>
      <c r="BC111" s="139"/>
      <c r="BD111" s="134"/>
      <c r="BE111" s="134"/>
    </row>
    <row r="112" s="118" customFormat="1" ht="15" customHeight="1" spans="1:57">
      <c r="A112" s="136" t="s">
        <v>140</v>
      </c>
      <c r="B112" s="134"/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9"/>
      <c r="AB112" s="134"/>
      <c r="AC112" s="134"/>
      <c r="AD112" s="134"/>
      <c r="AE112" s="134"/>
      <c r="AF112" s="134"/>
      <c r="AG112" s="134"/>
      <c r="AH112" s="139"/>
      <c r="AI112" s="134"/>
      <c r="AJ112" s="134"/>
      <c r="AK112" s="134"/>
      <c r="AL112" s="134"/>
      <c r="AM112" s="134"/>
      <c r="AN112" s="134"/>
      <c r="AO112" s="139"/>
      <c r="AP112" s="134"/>
      <c r="AQ112" s="134"/>
      <c r="AR112" s="134"/>
      <c r="AS112" s="134"/>
      <c r="AT112" s="134"/>
      <c r="AU112" s="134"/>
      <c r="AV112" s="139"/>
      <c r="AW112" s="134"/>
      <c r="AX112" s="134"/>
      <c r="AY112" s="134"/>
      <c r="AZ112" s="134"/>
      <c r="BA112" s="134"/>
      <c r="BB112" s="134"/>
      <c r="BC112" s="139"/>
      <c r="BD112" s="134"/>
      <c r="BE112" s="134"/>
    </row>
    <row r="113" s="118" customFormat="1" ht="15" customHeight="1" spans="1:57">
      <c r="A113" s="136" t="s">
        <v>141</v>
      </c>
      <c r="B113" s="134"/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9"/>
      <c r="AB113" s="134"/>
      <c r="AC113" s="134"/>
      <c r="AD113" s="134"/>
      <c r="AE113" s="134"/>
      <c r="AF113" s="134"/>
      <c r="AG113" s="134"/>
      <c r="AH113" s="139"/>
      <c r="AI113" s="134"/>
      <c r="AJ113" s="134"/>
      <c r="AK113" s="134"/>
      <c r="AL113" s="134"/>
      <c r="AM113" s="134"/>
      <c r="AN113" s="134"/>
      <c r="AO113" s="139"/>
      <c r="AP113" s="134"/>
      <c r="AQ113" s="134"/>
      <c r="AR113" s="134"/>
      <c r="AS113" s="134"/>
      <c r="AT113" s="134"/>
      <c r="AU113" s="134"/>
      <c r="AV113" s="139"/>
      <c r="AW113" s="134"/>
      <c r="AX113" s="134"/>
      <c r="AY113" s="134"/>
      <c r="AZ113" s="134"/>
      <c r="BA113" s="134"/>
      <c r="BB113" s="134"/>
      <c r="BC113" s="139"/>
      <c r="BD113" s="134"/>
      <c r="BE113" s="134"/>
    </row>
    <row r="114" s="118" customFormat="1" ht="15" customHeight="1" spans="1:57">
      <c r="A114" s="136" t="s">
        <v>217</v>
      </c>
      <c r="B114" s="134"/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9"/>
      <c r="AB114" s="134"/>
      <c r="AC114" s="134"/>
      <c r="AD114" s="134"/>
      <c r="AE114" s="134"/>
      <c r="AF114" s="134"/>
      <c r="AG114" s="134"/>
      <c r="AH114" s="139"/>
      <c r="AI114" s="134"/>
      <c r="AJ114" s="134"/>
      <c r="AK114" s="134"/>
      <c r="AL114" s="134"/>
      <c r="AM114" s="134"/>
      <c r="AN114" s="134"/>
      <c r="AO114" s="139"/>
      <c r="AP114" s="134"/>
      <c r="AQ114" s="134"/>
      <c r="AR114" s="134"/>
      <c r="AS114" s="134"/>
      <c r="AT114" s="134"/>
      <c r="AU114" s="134"/>
      <c r="AV114" s="139"/>
      <c r="AW114" s="134"/>
      <c r="AX114" s="134"/>
      <c r="AY114" s="134"/>
      <c r="AZ114" s="134"/>
      <c r="BA114" s="134"/>
      <c r="BB114" s="134"/>
      <c r="BC114" s="139"/>
      <c r="BD114" s="134"/>
      <c r="BE114" s="134"/>
    </row>
    <row r="115" s="118" customFormat="1" ht="15" customHeight="1" spans="1:57">
      <c r="A115" s="136" t="s">
        <v>142</v>
      </c>
      <c r="B115" s="134"/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9"/>
      <c r="AB115" s="134"/>
      <c r="AC115" s="134"/>
      <c r="AD115" s="134"/>
      <c r="AE115" s="134"/>
      <c r="AF115" s="134"/>
      <c r="AG115" s="134"/>
      <c r="AH115" s="139"/>
      <c r="AI115" s="134"/>
      <c r="AJ115" s="134"/>
      <c r="AK115" s="134"/>
      <c r="AL115" s="134"/>
      <c r="AM115" s="134"/>
      <c r="AN115" s="134"/>
      <c r="AO115" s="139"/>
      <c r="AP115" s="134"/>
      <c r="AQ115" s="134"/>
      <c r="AR115" s="134"/>
      <c r="AS115" s="134"/>
      <c r="AT115" s="134"/>
      <c r="AU115" s="134"/>
      <c r="AV115" s="139"/>
      <c r="AW115" s="134"/>
      <c r="AX115" s="134"/>
      <c r="AY115" s="134"/>
      <c r="AZ115" s="134"/>
      <c r="BA115" s="134"/>
      <c r="BB115" s="134"/>
      <c r="BC115" s="139"/>
      <c r="BD115" s="134"/>
      <c r="BE115" s="134"/>
    </row>
    <row r="116" s="118" customFormat="1" ht="15" customHeight="1" spans="1:57">
      <c r="A116" s="136" t="s">
        <v>143</v>
      </c>
      <c r="B116" s="134"/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9"/>
      <c r="AB116" s="134"/>
      <c r="AC116" s="134"/>
      <c r="AD116" s="134"/>
      <c r="AE116" s="134"/>
      <c r="AF116" s="134"/>
      <c r="AG116" s="134"/>
      <c r="AH116" s="139"/>
      <c r="AI116" s="134"/>
      <c r="AJ116" s="134"/>
      <c r="AK116" s="134"/>
      <c r="AL116" s="134"/>
      <c r="AM116" s="134"/>
      <c r="AN116" s="134"/>
      <c r="AO116" s="139"/>
      <c r="AP116" s="134"/>
      <c r="AQ116" s="134"/>
      <c r="AR116" s="134"/>
      <c r="AS116" s="134"/>
      <c r="AT116" s="134"/>
      <c r="AU116" s="134"/>
      <c r="AV116" s="139"/>
      <c r="AW116" s="134"/>
      <c r="AX116" s="134"/>
      <c r="AY116" s="134"/>
      <c r="AZ116" s="134"/>
      <c r="BA116" s="134"/>
      <c r="BB116" s="134"/>
      <c r="BC116" s="139"/>
      <c r="BD116" s="134"/>
      <c r="BE116" s="134"/>
    </row>
    <row r="117" s="118" customFormat="1" ht="15" customHeight="1" spans="1:57">
      <c r="A117" s="136" t="s">
        <v>144</v>
      </c>
      <c r="B117" s="134"/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9"/>
      <c r="AB117" s="134"/>
      <c r="AC117" s="134"/>
      <c r="AD117" s="134"/>
      <c r="AE117" s="134"/>
      <c r="AF117" s="134"/>
      <c r="AG117" s="134"/>
      <c r="AH117" s="139"/>
      <c r="AI117" s="134"/>
      <c r="AJ117" s="134"/>
      <c r="AK117" s="134"/>
      <c r="AL117" s="134"/>
      <c r="AM117" s="134"/>
      <c r="AN117" s="134"/>
      <c r="AO117" s="139"/>
      <c r="AP117" s="134"/>
      <c r="AQ117" s="134"/>
      <c r="AR117" s="134"/>
      <c r="AS117" s="134"/>
      <c r="AT117" s="134"/>
      <c r="AU117" s="134"/>
      <c r="AV117" s="139"/>
      <c r="AW117" s="134"/>
      <c r="AX117" s="134"/>
      <c r="AY117" s="134"/>
      <c r="AZ117" s="134"/>
      <c r="BA117" s="134"/>
      <c r="BB117" s="134"/>
      <c r="BC117" s="139"/>
      <c r="BD117" s="134"/>
      <c r="BE117" s="134"/>
    </row>
    <row r="118" s="118" customFormat="1" ht="15" customHeight="1" spans="1:57">
      <c r="A118" s="136" t="s">
        <v>145</v>
      </c>
      <c r="B118" s="134"/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9"/>
      <c r="AB118" s="134"/>
      <c r="AC118" s="134"/>
      <c r="AD118" s="134"/>
      <c r="AE118" s="134"/>
      <c r="AF118" s="134"/>
      <c r="AG118" s="134"/>
      <c r="AH118" s="139"/>
      <c r="AI118" s="134"/>
      <c r="AJ118" s="134"/>
      <c r="AK118" s="134"/>
      <c r="AL118" s="134"/>
      <c r="AM118" s="134"/>
      <c r="AN118" s="134"/>
      <c r="AO118" s="139"/>
      <c r="AP118" s="134"/>
      <c r="AQ118" s="134"/>
      <c r="AR118" s="134"/>
      <c r="AS118" s="134"/>
      <c r="AT118" s="134"/>
      <c r="AU118" s="134"/>
      <c r="AV118" s="139"/>
      <c r="AW118" s="134"/>
      <c r="AX118" s="134"/>
      <c r="AY118" s="134"/>
      <c r="AZ118" s="134"/>
      <c r="BA118" s="134"/>
      <c r="BB118" s="134"/>
      <c r="BC118" s="139"/>
      <c r="BD118" s="134"/>
      <c r="BE118" s="134"/>
    </row>
    <row r="119" s="118" customFormat="1" ht="15" customHeight="1" spans="1:57">
      <c r="A119" s="136" t="s">
        <v>146</v>
      </c>
      <c r="B119" s="134"/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9"/>
      <c r="AB119" s="134"/>
      <c r="AC119" s="134"/>
      <c r="AD119" s="134"/>
      <c r="AE119" s="134"/>
      <c r="AF119" s="134"/>
      <c r="AG119" s="134"/>
      <c r="AH119" s="139"/>
      <c r="AI119" s="134"/>
      <c r="AJ119" s="134"/>
      <c r="AK119" s="134"/>
      <c r="AL119" s="134"/>
      <c r="AM119" s="134"/>
      <c r="AN119" s="134"/>
      <c r="AO119" s="139"/>
      <c r="AP119" s="134"/>
      <c r="AQ119" s="134"/>
      <c r="AR119" s="134"/>
      <c r="AS119" s="134"/>
      <c r="AT119" s="134"/>
      <c r="AU119" s="134"/>
      <c r="AV119" s="139"/>
      <c r="AW119" s="134"/>
      <c r="AX119" s="134"/>
      <c r="AY119" s="134"/>
      <c r="AZ119" s="134"/>
      <c r="BA119" s="134"/>
      <c r="BB119" s="134"/>
      <c r="BC119" s="139"/>
      <c r="BD119" s="134"/>
      <c r="BE119" s="134"/>
    </row>
    <row r="120" s="118" customFormat="1" ht="15" customHeight="1" spans="1:57">
      <c r="A120" s="136" t="s">
        <v>147</v>
      </c>
      <c r="B120" s="134"/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9"/>
      <c r="AB120" s="134"/>
      <c r="AC120" s="134"/>
      <c r="AD120" s="134"/>
      <c r="AE120" s="134"/>
      <c r="AF120" s="134"/>
      <c r="AG120" s="134"/>
      <c r="AH120" s="139"/>
      <c r="AI120" s="134"/>
      <c r="AJ120" s="134"/>
      <c r="AK120" s="134"/>
      <c r="AL120" s="134"/>
      <c r="AM120" s="134"/>
      <c r="AN120" s="134"/>
      <c r="AO120" s="139"/>
      <c r="AP120" s="134"/>
      <c r="AQ120" s="134"/>
      <c r="AR120" s="134"/>
      <c r="AS120" s="134"/>
      <c r="AT120" s="134"/>
      <c r="AU120" s="134"/>
      <c r="AV120" s="139"/>
      <c r="AW120" s="134"/>
      <c r="AX120" s="134"/>
      <c r="AY120" s="134"/>
      <c r="AZ120" s="134"/>
      <c r="BA120" s="134"/>
      <c r="BB120" s="134"/>
      <c r="BC120" s="139"/>
      <c r="BD120" s="134"/>
      <c r="BE120" s="134"/>
    </row>
    <row r="121" s="118" customFormat="1" ht="15" customHeight="1" spans="1:57">
      <c r="A121" s="136" t="s">
        <v>148</v>
      </c>
      <c r="B121" s="134"/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9"/>
      <c r="AB121" s="134"/>
      <c r="AC121" s="134"/>
      <c r="AD121" s="134"/>
      <c r="AE121" s="134"/>
      <c r="AF121" s="134"/>
      <c r="AG121" s="134"/>
      <c r="AH121" s="139"/>
      <c r="AI121" s="134"/>
      <c r="AJ121" s="134"/>
      <c r="AK121" s="134"/>
      <c r="AL121" s="134"/>
      <c r="AM121" s="134"/>
      <c r="AN121" s="134"/>
      <c r="AO121" s="139"/>
      <c r="AP121" s="134"/>
      <c r="AQ121" s="134"/>
      <c r="AR121" s="134"/>
      <c r="AS121" s="134"/>
      <c r="AT121" s="134"/>
      <c r="AU121" s="134"/>
      <c r="AV121" s="139"/>
      <c r="AW121" s="134"/>
      <c r="AX121" s="134"/>
      <c r="AY121" s="134"/>
      <c r="AZ121" s="134"/>
      <c r="BA121" s="134"/>
      <c r="BB121" s="134"/>
      <c r="BC121" s="139"/>
      <c r="BD121" s="134"/>
      <c r="BE121" s="134"/>
    </row>
    <row r="122" s="118" customFormat="1" ht="15" customHeight="1" spans="1:57">
      <c r="A122" s="136" t="s">
        <v>149</v>
      </c>
      <c r="B122" s="134"/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9"/>
      <c r="AB122" s="134"/>
      <c r="AC122" s="134"/>
      <c r="AD122" s="134"/>
      <c r="AE122" s="134"/>
      <c r="AF122" s="134"/>
      <c r="AG122" s="134"/>
      <c r="AH122" s="139"/>
      <c r="AI122" s="134"/>
      <c r="AJ122" s="134"/>
      <c r="AK122" s="134"/>
      <c r="AL122" s="134"/>
      <c r="AM122" s="134"/>
      <c r="AN122" s="134"/>
      <c r="AO122" s="139"/>
      <c r="AP122" s="134"/>
      <c r="AQ122" s="134"/>
      <c r="AR122" s="134"/>
      <c r="AS122" s="134"/>
      <c r="AT122" s="134"/>
      <c r="AU122" s="134"/>
      <c r="AV122" s="139"/>
      <c r="AW122" s="134"/>
      <c r="AX122" s="134"/>
      <c r="AY122" s="134"/>
      <c r="AZ122" s="134"/>
      <c r="BA122" s="134"/>
      <c r="BB122" s="134"/>
      <c r="BC122" s="139"/>
      <c r="BD122" s="134"/>
      <c r="BE122" s="134"/>
    </row>
    <row r="123" s="118" customFormat="1" ht="15" customHeight="1" spans="1:57">
      <c r="A123" s="136" t="s">
        <v>150</v>
      </c>
      <c r="B123" s="134"/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9"/>
      <c r="AB123" s="134"/>
      <c r="AC123" s="134"/>
      <c r="AD123" s="134"/>
      <c r="AE123" s="134"/>
      <c r="AF123" s="134"/>
      <c r="AG123" s="134"/>
      <c r="AH123" s="139"/>
      <c r="AI123" s="134"/>
      <c r="AJ123" s="134"/>
      <c r="AK123" s="134"/>
      <c r="AL123" s="134"/>
      <c r="AM123" s="134"/>
      <c r="AN123" s="134"/>
      <c r="AO123" s="139"/>
      <c r="AP123" s="134"/>
      <c r="AQ123" s="134"/>
      <c r="AR123" s="134"/>
      <c r="AS123" s="134"/>
      <c r="AT123" s="134"/>
      <c r="AU123" s="134"/>
      <c r="AV123" s="139"/>
      <c r="AW123" s="134"/>
      <c r="AX123" s="134"/>
      <c r="AY123" s="134"/>
      <c r="AZ123" s="134"/>
      <c r="BA123" s="134"/>
      <c r="BB123" s="134"/>
      <c r="BC123" s="139"/>
      <c r="BD123" s="134"/>
      <c r="BE123" s="134"/>
    </row>
    <row r="124" s="118" customFormat="1" ht="15" customHeight="1" spans="1:57">
      <c r="A124" s="136" t="s">
        <v>151</v>
      </c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9"/>
      <c r="AB124" s="134"/>
      <c r="AC124" s="134"/>
      <c r="AD124" s="134"/>
      <c r="AE124" s="134"/>
      <c r="AF124" s="134"/>
      <c r="AG124" s="134"/>
      <c r="AH124" s="139"/>
      <c r="AI124" s="134"/>
      <c r="AJ124" s="134"/>
      <c r="AK124" s="134"/>
      <c r="AL124" s="134"/>
      <c r="AM124" s="134"/>
      <c r="AN124" s="134"/>
      <c r="AO124" s="139"/>
      <c r="AP124" s="134"/>
      <c r="AQ124" s="134"/>
      <c r="AR124" s="134"/>
      <c r="AS124" s="134"/>
      <c r="AT124" s="134"/>
      <c r="AU124" s="134"/>
      <c r="AV124" s="139"/>
      <c r="AW124" s="134"/>
      <c r="AX124" s="134"/>
      <c r="AY124" s="134"/>
      <c r="AZ124" s="134"/>
      <c r="BA124" s="134"/>
      <c r="BB124" s="134"/>
      <c r="BC124" s="139"/>
      <c r="BD124" s="134"/>
      <c r="BE124" s="134"/>
    </row>
    <row r="125" s="118" customFormat="1" ht="15" customHeight="1" spans="1:57">
      <c r="A125" s="136" t="s">
        <v>152</v>
      </c>
      <c r="B125" s="134"/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9"/>
      <c r="AB125" s="134"/>
      <c r="AC125" s="134"/>
      <c r="AD125" s="134"/>
      <c r="AE125" s="134"/>
      <c r="AF125" s="134"/>
      <c r="AG125" s="134"/>
      <c r="AH125" s="139"/>
      <c r="AI125" s="134"/>
      <c r="AJ125" s="134"/>
      <c r="AK125" s="134"/>
      <c r="AL125" s="134"/>
      <c r="AM125" s="134"/>
      <c r="AN125" s="134"/>
      <c r="AO125" s="139"/>
      <c r="AP125" s="134"/>
      <c r="AQ125" s="134"/>
      <c r="AR125" s="134"/>
      <c r="AS125" s="134"/>
      <c r="AT125" s="134"/>
      <c r="AU125" s="134"/>
      <c r="AV125" s="139"/>
      <c r="AW125" s="134"/>
      <c r="AX125" s="134"/>
      <c r="AY125" s="134"/>
      <c r="AZ125" s="134"/>
      <c r="BA125" s="134"/>
      <c r="BB125" s="134"/>
      <c r="BC125" s="139"/>
      <c r="BD125" s="134"/>
      <c r="BE125" s="134"/>
    </row>
    <row r="126" s="118" customFormat="1" ht="15" customHeight="1" spans="1:57">
      <c r="A126" s="136" t="s">
        <v>153</v>
      </c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9"/>
      <c r="AB126" s="134"/>
      <c r="AC126" s="134"/>
      <c r="AD126" s="134"/>
      <c r="AE126" s="134"/>
      <c r="AF126" s="134"/>
      <c r="AG126" s="134"/>
      <c r="AH126" s="139"/>
      <c r="AI126" s="134"/>
      <c r="AJ126" s="134"/>
      <c r="AK126" s="134"/>
      <c r="AL126" s="134"/>
      <c r="AM126" s="134"/>
      <c r="AN126" s="134"/>
      <c r="AO126" s="139"/>
      <c r="AP126" s="134"/>
      <c r="AQ126" s="134"/>
      <c r="AR126" s="134"/>
      <c r="AS126" s="134"/>
      <c r="AT126" s="134"/>
      <c r="AU126" s="134"/>
      <c r="AV126" s="139"/>
      <c r="AW126" s="134"/>
      <c r="AX126" s="134"/>
      <c r="AY126" s="134"/>
      <c r="AZ126" s="134"/>
      <c r="BA126" s="134"/>
      <c r="BB126" s="134"/>
      <c r="BC126" s="139"/>
      <c r="BD126" s="134"/>
      <c r="BE126" s="134"/>
    </row>
    <row r="127" s="118" customFormat="1" ht="15" customHeight="1" spans="1:57">
      <c r="A127" s="136" t="s">
        <v>154</v>
      </c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9"/>
      <c r="AB127" s="134"/>
      <c r="AC127" s="134"/>
      <c r="AD127" s="134"/>
      <c r="AE127" s="134"/>
      <c r="AF127" s="134"/>
      <c r="AG127" s="134"/>
      <c r="AH127" s="139"/>
      <c r="AI127" s="134"/>
      <c r="AJ127" s="134"/>
      <c r="AK127" s="134"/>
      <c r="AL127" s="134"/>
      <c r="AM127" s="134"/>
      <c r="AN127" s="134"/>
      <c r="AO127" s="139"/>
      <c r="AP127" s="134"/>
      <c r="AQ127" s="134"/>
      <c r="AR127" s="134"/>
      <c r="AS127" s="134"/>
      <c r="AT127" s="134"/>
      <c r="AU127" s="134"/>
      <c r="AV127" s="139"/>
      <c r="AW127" s="134"/>
      <c r="AX127" s="134"/>
      <c r="AY127" s="134"/>
      <c r="AZ127" s="134"/>
      <c r="BA127" s="134"/>
      <c r="BB127" s="134"/>
      <c r="BC127" s="139"/>
      <c r="BD127" s="134"/>
      <c r="BE127" s="134"/>
    </row>
    <row r="128" s="118" customFormat="1" ht="15" customHeight="1" spans="1:57">
      <c r="A128" s="136" t="s">
        <v>155</v>
      </c>
      <c r="B128" s="134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9"/>
      <c r="AB128" s="134"/>
      <c r="AC128" s="134"/>
      <c r="AD128" s="134"/>
      <c r="AE128" s="134"/>
      <c r="AF128" s="134"/>
      <c r="AG128" s="134"/>
      <c r="AH128" s="139"/>
      <c r="AI128" s="134"/>
      <c r="AJ128" s="134"/>
      <c r="AK128" s="134"/>
      <c r="AL128" s="134"/>
      <c r="AM128" s="134"/>
      <c r="AN128" s="134"/>
      <c r="AO128" s="139"/>
      <c r="AP128" s="134"/>
      <c r="AQ128" s="134"/>
      <c r="AR128" s="134"/>
      <c r="AS128" s="134"/>
      <c r="AT128" s="134"/>
      <c r="AU128" s="134"/>
      <c r="AV128" s="139"/>
      <c r="AW128" s="134"/>
      <c r="AX128" s="134"/>
      <c r="AY128" s="134"/>
      <c r="AZ128" s="134"/>
      <c r="BA128" s="134"/>
      <c r="BB128" s="134"/>
      <c r="BC128" s="139"/>
      <c r="BD128" s="134"/>
      <c r="BE128" s="134"/>
    </row>
    <row r="129" s="118" customFormat="1" ht="15" customHeight="1" spans="1:57">
      <c r="A129" s="136" t="s">
        <v>156</v>
      </c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9"/>
      <c r="AB129" s="134"/>
      <c r="AC129" s="134"/>
      <c r="AD129" s="134"/>
      <c r="AE129" s="134"/>
      <c r="AF129" s="134"/>
      <c r="AG129" s="134"/>
      <c r="AH129" s="139"/>
      <c r="AI129" s="134"/>
      <c r="AJ129" s="134"/>
      <c r="AK129" s="134"/>
      <c r="AL129" s="134"/>
      <c r="AM129" s="134"/>
      <c r="AN129" s="134"/>
      <c r="AO129" s="139"/>
      <c r="AP129" s="134"/>
      <c r="AQ129" s="134"/>
      <c r="AR129" s="134"/>
      <c r="AS129" s="134"/>
      <c r="AT129" s="134"/>
      <c r="AU129" s="134"/>
      <c r="AV129" s="139"/>
      <c r="AW129" s="134"/>
      <c r="AX129" s="134"/>
      <c r="AY129" s="134"/>
      <c r="AZ129" s="134"/>
      <c r="BA129" s="134"/>
      <c r="BB129" s="134"/>
      <c r="BC129" s="139"/>
      <c r="BD129" s="134"/>
      <c r="BE129" s="134"/>
    </row>
    <row r="130" s="118" customFormat="1" ht="15" customHeight="1" spans="1:57">
      <c r="A130" s="136" t="s">
        <v>157</v>
      </c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9"/>
      <c r="AB130" s="134"/>
      <c r="AC130" s="134"/>
      <c r="AD130" s="134"/>
      <c r="AE130" s="134"/>
      <c r="AF130" s="134"/>
      <c r="AG130" s="134"/>
      <c r="AH130" s="139"/>
      <c r="AI130" s="134"/>
      <c r="AJ130" s="134"/>
      <c r="AK130" s="134"/>
      <c r="AL130" s="134"/>
      <c r="AM130" s="134"/>
      <c r="AN130" s="134"/>
      <c r="AO130" s="139"/>
      <c r="AP130" s="134"/>
      <c r="AQ130" s="134"/>
      <c r="AR130" s="134"/>
      <c r="AS130" s="134"/>
      <c r="AT130" s="134"/>
      <c r="AU130" s="134"/>
      <c r="AV130" s="139"/>
      <c r="AW130" s="134"/>
      <c r="AX130" s="134"/>
      <c r="AY130" s="134"/>
      <c r="AZ130" s="134"/>
      <c r="BA130" s="134"/>
      <c r="BB130" s="134"/>
      <c r="BC130" s="139"/>
      <c r="BD130" s="134"/>
      <c r="BE130" s="134"/>
    </row>
    <row r="131" s="118" customFormat="1" ht="15" customHeight="1" spans="1:57">
      <c r="A131" s="136" t="s">
        <v>158</v>
      </c>
      <c r="B131" s="134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9"/>
      <c r="AB131" s="134"/>
      <c r="AC131" s="134"/>
      <c r="AD131" s="134"/>
      <c r="AE131" s="134"/>
      <c r="AF131" s="134"/>
      <c r="AG131" s="134"/>
      <c r="AH131" s="139"/>
      <c r="AI131" s="134"/>
      <c r="AJ131" s="134"/>
      <c r="AK131" s="134"/>
      <c r="AL131" s="134"/>
      <c r="AM131" s="134"/>
      <c r="AN131" s="134"/>
      <c r="AO131" s="139"/>
      <c r="AP131" s="134"/>
      <c r="AQ131" s="134"/>
      <c r="AR131" s="134"/>
      <c r="AS131" s="134"/>
      <c r="AT131" s="134"/>
      <c r="AU131" s="134"/>
      <c r="AV131" s="139"/>
      <c r="AW131" s="134"/>
      <c r="AX131" s="134"/>
      <c r="AY131" s="134"/>
      <c r="AZ131" s="134"/>
      <c r="BA131" s="134"/>
      <c r="BB131" s="134"/>
      <c r="BC131" s="139"/>
      <c r="BD131" s="134"/>
      <c r="BE131" s="134"/>
    </row>
    <row r="132" s="118" customFormat="1" ht="15" customHeight="1" spans="1:57">
      <c r="A132" s="136" t="s">
        <v>159</v>
      </c>
      <c r="B132" s="134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9"/>
      <c r="AB132" s="134"/>
      <c r="AC132" s="134"/>
      <c r="AD132" s="134"/>
      <c r="AE132" s="134"/>
      <c r="AF132" s="134"/>
      <c r="AG132" s="134"/>
      <c r="AH132" s="139"/>
      <c r="AI132" s="134"/>
      <c r="AJ132" s="134"/>
      <c r="AK132" s="134"/>
      <c r="AL132" s="134"/>
      <c r="AM132" s="134"/>
      <c r="AN132" s="134"/>
      <c r="AO132" s="139"/>
      <c r="AP132" s="134"/>
      <c r="AQ132" s="134"/>
      <c r="AR132" s="134"/>
      <c r="AS132" s="134"/>
      <c r="AT132" s="134"/>
      <c r="AU132" s="134"/>
      <c r="AV132" s="139"/>
      <c r="AW132" s="134"/>
      <c r="AX132" s="134"/>
      <c r="AY132" s="134"/>
      <c r="AZ132" s="134"/>
      <c r="BA132" s="134"/>
      <c r="BB132" s="134"/>
      <c r="BC132" s="139"/>
      <c r="BD132" s="134"/>
      <c r="BE132" s="134"/>
    </row>
    <row r="133" s="118" customFormat="1" ht="15" customHeight="1" spans="1:57">
      <c r="A133" s="136" t="s">
        <v>160</v>
      </c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9"/>
      <c r="AB133" s="134"/>
      <c r="AC133" s="134"/>
      <c r="AD133" s="134"/>
      <c r="AE133" s="134"/>
      <c r="AF133" s="134"/>
      <c r="AG133" s="134"/>
      <c r="AH133" s="139"/>
      <c r="AI133" s="134"/>
      <c r="AJ133" s="134"/>
      <c r="AK133" s="134"/>
      <c r="AL133" s="134"/>
      <c r="AM133" s="134"/>
      <c r="AN133" s="134"/>
      <c r="AO133" s="139"/>
      <c r="AP133" s="134"/>
      <c r="AQ133" s="134"/>
      <c r="AR133" s="134"/>
      <c r="AS133" s="134"/>
      <c r="AT133" s="134"/>
      <c r="AU133" s="134"/>
      <c r="AV133" s="139"/>
      <c r="AW133" s="134"/>
      <c r="AX133" s="134"/>
      <c r="AY133" s="134"/>
      <c r="AZ133" s="134"/>
      <c r="BA133" s="134"/>
      <c r="BB133" s="134"/>
      <c r="BC133" s="139"/>
      <c r="BD133" s="134"/>
      <c r="BE133" s="134"/>
    </row>
    <row r="134" s="118" customFormat="1" ht="15" customHeight="1" spans="1:57">
      <c r="A134" s="136" t="s">
        <v>161</v>
      </c>
      <c r="B134" s="134"/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9"/>
      <c r="AB134" s="134"/>
      <c r="AC134" s="134"/>
      <c r="AD134" s="134"/>
      <c r="AE134" s="134"/>
      <c r="AF134" s="134"/>
      <c r="AG134" s="134"/>
      <c r="AH134" s="139"/>
      <c r="AI134" s="134"/>
      <c r="AJ134" s="134"/>
      <c r="AK134" s="134"/>
      <c r="AL134" s="134"/>
      <c r="AM134" s="134"/>
      <c r="AN134" s="134"/>
      <c r="AO134" s="139"/>
      <c r="AP134" s="134"/>
      <c r="AQ134" s="134"/>
      <c r="AR134" s="134"/>
      <c r="AS134" s="134"/>
      <c r="AT134" s="134"/>
      <c r="AU134" s="134"/>
      <c r="AV134" s="139"/>
      <c r="AW134" s="134"/>
      <c r="AX134" s="134"/>
      <c r="AY134" s="134"/>
      <c r="AZ134" s="134"/>
      <c r="BA134" s="134"/>
      <c r="BB134" s="134"/>
      <c r="BC134" s="139"/>
      <c r="BD134" s="134"/>
      <c r="BE134" s="134"/>
    </row>
    <row r="135" s="118" customFormat="1" ht="15" customHeight="1" spans="1:57">
      <c r="A135" s="136" t="s">
        <v>162</v>
      </c>
      <c r="B135" s="134"/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9"/>
      <c r="AB135" s="134"/>
      <c r="AC135" s="134"/>
      <c r="AD135" s="134"/>
      <c r="AE135" s="134"/>
      <c r="AF135" s="134"/>
      <c r="AG135" s="134"/>
      <c r="AH135" s="139"/>
      <c r="AI135" s="134"/>
      <c r="AJ135" s="134"/>
      <c r="AK135" s="134"/>
      <c r="AL135" s="134"/>
      <c r="AM135" s="134"/>
      <c r="AN135" s="134"/>
      <c r="AO135" s="139"/>
      <c r="AP135" s="134"/>
      <c r="AQ135" s="134"/>
      <c r="AR135" s="134"/>
      <c r="AS135" s="134"/>
      <c r="AT135" s="134"/>
      <c r="AU135" s="134"/>
      <c r="AV135" s="139"/>
      <c r="AW135" s="134"/>
      <c r="AX135" s="134"/>
      <c r="AY135" s="134"/>
      <c r="AZ135" s="134"/>
      <c r="BA135" s="134"/>
      <c r="BB135" s="134"/>
      <c r="BC135" s="139"/>
      <c r="BD135" s="134"/>
      <c r="BE135" s="134"/>
    </row>
    <row r="136" s="118" customFormat="1" ht="15" customHeight="1" spans="1:57">
      <c r="A136" s="136" t="s">
        <v>163</v>
      </c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9"/>
      <c r="AB136" s="134"/>
      <c r="AC136" s="134"/>
      <c r="AD136" s="134"/>
      <c r="AE136" s="134"/>
      <c r="AF136" s="134"/>
      <c r="AG136" s="134"/>
      <c r="AH136" s="139"/>
      <c r="AI136" s="134"/>
      <c r="AJ136" s="134"/>
      <c r="AK136" s="134"/>
      <c r="AL136" s="134"/>
      <c r="AM136" s="134"/>
      <c r="AN136" s="134"/>
      <c r="AO136" s="139"/>
      <c r="AP136" s="134"/>
      <c r="AQ136" s="134"/>
      <c r="AR136" s="134"/>
      <c r="AS136" s="134"/>
      <c r="AT136" s="134"/>
      <c r="AU136" s="134"/>
      <c r="AV136" s="139"/>
      <c r="AW136" s="134"/>
      <c r="AX136" s="134"/>
      <c r="AY136" s="134"/>
      <c r="AZ136" s="134"/>
      <c r="BA136" s="134"/>
      <c r="BB136" s="134"/>
      <c r="BC136" s="139"/>
      <c r="BD136" s="134"/>
      <c r="BE136" s="134"/>
    </row>
    <row r="137" s="118" customFormat="1" ht="15" customHeight="1" spans="1:57">
      <c r="A137" s="136" t="s">
        <v>164</v>
      </c>
      <c r="B137" s="134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9"/>
      <c r="AB137" s="134"/>
      <c r="AC137" s="134"/>
      <c r="AD137" s="134"/>
      <c r="AE137" s="134"/>
      <c r="AF137" s="134"/>
      <c r="AG137" s="134"/>
      <c r="AH137" s="139"/>
      <c r="AI137" s="134"/>
      <c r="AJ137" s="134"/>
      <c r="AK137" s="134"/>
      <c r="AL137" s="134"/>
      <c r="AM137" s="134"/>
      <c r="AN137" s="134"/>
      <c r="AO137" s="139"/>
      <c r="AP137" s="134"/>
      <c r="AQ137" s="134"/>
      <c r="AR137" s="134"/>
      <c r="AS137" s="134"/>
      <c r="AT137" s="134"/>
      <c r="AU137" s="134"/>
      <c r="AV137" s="139"/>
      <c r="AW137" s="134"/>
      <c r="AX137" s="134"/>
      <c r="AY137" s="134"/>
      <c r="AZ137" s="134"/>
      <c r="BA137" s="134"/>
      <c r="BB137" s="134"/>
      <c r="BC137" s="139"/>
      <c r="BD137" s="134"/>
      <c r="BE137" s="134"/>
    </row>
    <row r="138" s="118" customFormat="1" ht="15" customHeight="1" spans="1:57">
      <c r="A138" s="136" t="s">
        <v>165</v>
      </c>
      <c r="B138" s="134"/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9"/>
      <c r="AB138" s="134"/>
      <c r="AC138" s="134"/>
      <c r="AD138" s="134"/>
      <c r="AE138" s="134"/>
      <c r="AF138" s="134"/>
      <c r="AG138" s="134"/>
      <c r="AH138" s="139"/>
      <c r="AI138" s="134"/>
      <c r="AJ138" s="134"/>
      <c r="AK138" s="134"/>
      <c r="AL138" s="134"/>
      <c r="AM138" s="134"/>
      <c r="AN138" s="134"/>
      <c r="AO138" s="139"/>
      <c r="AP138" s="134"/>
      <c r="AQ138" s="134"/>
      <c r="AR138" s="134"/>
      <c r="AS138" s="134"/>
      <c r="AT138" s="134"/>
      <c r="AU138" s="134"/>
      <c r="AV138" s="139"/>
      <c r="AW138" s="134"/>
      <c r="AX138" s="134"/>
      <c r="AY138" s="134"/>
      <c r="AZ138" s="134"/>
      <c r="BA138" s="134"/>
      <c r="BB138" s="134"/>
      <c r="BC138" s="139"/>
      <c r="BD138" s="134"/>
      <c r="BE138" s="134"/>
    </row>
    <row r="139" s="118" customFormat="1" ht="15" customHeight="1" spans="1:57">
      <c r="A139" s="136" t="s">
        <v>218</v>
      </c>
      <c r="B139" s="134">
        <f>157775+44709.3+36529.2+7561+16574+19939+6776</f>
        <v>289863.5</v>
      </c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9"/>
      <c r="AB139" s="134"/>
      <c r="AC139" s="134"/>
      <c r="AD139" s="134"/>
      <c r="AE139" s="134"/>
      <c r="AF139" s="134"/>
      <c r="AG139" s="134"/>
      <c r="AH139" s="139"/>
      <c r="AI139" s="134"/>
      <c r="AJ139" s="134"/>
      <c r="AK139" s="134"/>
      <c r="AL139" s="134"/>
      <c r="AM139" s="134"/>
      <c r="AN139" s="134"/>
      <c r="AO139" s="139"/>
      <c r="AP139" s="134"/>
      <c r="AQ139" s="134"/>
      <c r="AR139" s="134"/>
      <c r="AS139" s="134"/>
      <c r="AT139" s="134"/>
      <c r="AU139" s="134"/>
      <c r="AV139" s="139"/>
      <c r="AW139" s="134"/>
      <c r="AX139" s="134"/>
      <c r="AY139" s="134"/>
      <c r="AZ139" s="134"/>
      <c r="BA139" s="134"/>
      <c r="BB139" s="134"/>
      <c r="BC139" s="139"/>
      <c r="BD139" s="134"/>
      <c r="BE139" s="134"/>
    </row>
    <row r="140" s="118" customFormat="1" ht="15" customHeight="1" spans="1:57">
      <c r="A140" s="136" t="s">
        <v>167</v>
      </c>
      <c r="B140" s="134"/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9"/>
      <c r="AB140" s="134"/>
      <c r="AC140" s="134"/>
      <c r="AD140" s="134"/>
      <c r="AE140" s="134"/>
      <c r="AF140" s="134"/>
      <c r="AG140" s="134"/>
      <c r="AH140" s="139"/>
      <c r="AI140" s="134"/>
      <c r="AJ140" s="134"/>
      <c r="AK140" s="134"/>
      <c r="AL140" s="134"/>
      <c r="AM140" s="134"/>
      <c r="AN140" s="134"/>
      <c r="AO140" s="139"/>
      <c r="AP140" s="134"/>
      <c r="AQ140" s="134"/>
      <c r="AR140" s="134"/>
      <c r="AS140" s="134"/>
      <c r="AT140" s="134"/>
      <c r="AU140" s="134"/>
      <c r="AV140" s="139"/>
      <c r="AW140" s="134"/>
      <c r="AX140" s="134"/>
      <c r="AY140" s="134"/>
      <c r="AZ140" s="134"/>
      <c r="BA140" s="134"/>
      <c r="BB140" s="134"/>
      <c r="BC140" s="139"/>
      <c r="BD140" s="134"/>
      <c r="BE140" s="134"/>
    </row>
    <row r="141" s="118" customFormat="1" ht="15" customHeight="1" spans="1:57">
      <c r="A141" s="136" t="s">
        <v>168</v>
      </c>
      <c r="B141" s="134"/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9"/>
      <c r="AB141" s="134"/>
      <c r="AC141" s="134"/>
      <c r="AD141" s="134"/>
      <c r="AE141" s="134"/>
      <c r="AF141" s="134"/>
      <c r="AG141" s="134"/>
      <c r="AH141" s="139"/>
      <c r="AI141" s="134"/>
      <c r="AJ141" s="134"/>
      <c r="AK141" s="134"/>
      <c r="AL141" s="134"/>
      <c r="AM141" s="134"/>
      <c r="AN141" s="134"/>
      <c r="AO141" s="139"/>
      <c r="AP141" s="134"/>
      <c r="AQ141" s="134"/>
      <c r="AR141" s="134"/>
      <c r="AS141" s="134"/>
      <c r="AT141" s="134"/>
      <c r="AU141" s="134"/>
      <c r="AV141" s="139"/>
      <c r="AW141" s="134"/>
      <c r="AX141" s="134"/>
      <c r="AY141" s="134"/>
      <c r="AZ141" s="134"/>
      <c r="BA141" s="134"/>
      <c r="BB141" s="134"/>
      <c r="BC141" s="139"/>
      <c r="BD141" s="134"/>
      <c r="BE141" s="134"/>
    </row>
    <row r="142" s="118" customFormat="1" ht="15" customHeight="1" spans="1:57">
      <c r="A142" s="136" t="s">
        <v>169</v>
      </c>
      <c r="B142" s="134"/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9"/>
      <c r="AB142" s="134"/>
      <c r="AC142" s="134"/>
      <c r="AD142" s="134"/>
      <c r="AE142" s="134"/>
      <c r="AF142" s="134"/>
      <c r="AG142" s="134"/>
      <c r="AH142" s="139"/>
      <c r="AI142" s="134"/>
      <c r="AJ142" s="134"/>
      <c r="AK142" s="134"/>
      <c r="AL142" s="134"/>
      <c r="AM142" s="134"/>
      <c r="AN142" s="134"/>
      <c r="AO142" s="139"/>
      <c r="AP142" s="134"/>
      <c r="AQ142" s="134"/>
      <c r="AR142" s="134"/>
      <c r="AS142" s="134"/>
      <c r="AT142" s="134"/>
      <c r="AU142" s="134"/>
      <c r="AV142" s="139"/>
      <c r="AW142" s="134"/>
      <c r="AX142" s="134"/>
      <c r="AY142" s="134"/>
      <c r="AZ142" s="134"/>
      <c r="BA142" s="134"/>
      <c r="BB142" s="134"/>
      <c r="BC142" s="139"/>
      <c r="BD142" s="134"/>
      <c r="BE142" s="134"/>
    </row>
    <row r="143" s="118" customFormat="1" ht="15" customHeight="1" spans="1:57">
      <c r="A143" s="136" t="s">
        <v>170</v>
      </c>
      <c r="B143" s="134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9"/>
      <c r="AB143" s="134"/>
      <c r="AC143" s="134"/>
      <c r="AD143" s="134"/>
      <c r="AE143" s="134"/>
      <c r="AF143" s="134"/>
      <c r="AG143" s="134"/>
      <c r="AH143" s="139"/>
      <c r="AI143" s="134"/>
      <c r="AJ143" s="134"/>
      <c r="AK143" s="134"/>
      <c r="AL143" s="134"/>
      <c r="AM143" s="134"/>
      <c r="AN143" s="134"/>
      <c r="AO143" s="139"/>
      <c r="AP143" s="134"/>
      <c r="AQ143" s="134"/>
      <c r="AR143" s="134"/>
      <c r="AS143" s="134"/>
      <c r="AT143" s="134"/>
      <c r="AU143" s="134"/>
      <c r="AV143" s="139"/>
      <c r="AW143" s="134"/>
      <c r="AX143" s="134"/>
      <c r="AY143" s="134"/>
      <c r="AZ143" s="134"/>
      <c r="BA143" s="134"/>
      <c r="BB143" s="134"/>
      <c r="BC143" s="139"/>
      <c r="BD143" s="134"/>
      <c r="BE143" s="134"/>
    </row>
    <row r="144" s="118" customFormat="1" ht="15" customHeight="1" spans="1:57">
      <c r="A144" s="136" t="s">
        <v>171</v>
      </c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9"/>
      <c r="AB144" s="134"/>
      <c r="AC144" s="134"/>
      <c r="AD144" s="134"/>
      <c r="AE144" s="134"/>
      <c r="AF144" s="134"/>
      <c r="AG144" s="134"/>
      <c r="AH144" s="139"/>
      <c r="AI144" s="134"/>
      <c r="AJ144" s="134"/>
      <c r="AK144" s="134"/>
      <c r="AL144" s="134"/>
      <c r="AM144" s="134"/>
      <c r="AN144" s="134"/>
      <c r="AO144" s="139"/>
      <c r="AP144" s="134"/>
      <c r="AQ144" s="134"/>
      <c r="AR144" s="134"/>
      <c r="AS144" s="134"/>
      <c r="AT144" s="134"/>
      <c r="AU144" s="134"/>
      <c r="AV144" s="139"/>
      <c r="AW144" s="134"/>
      <c r="AX144" s="134"/>
      <c r="AY144" s="134"/>
      <c r="AZ144" s="134"/>
      <c r="BA144" s="134"/>
      <c r="BB144" s="134"/>
      <c r="BC144" s="139"/>
      <c r="BD144" s="134"/>
      <c r="BE144" s="134"/>
    </row>
    <row r="145" s="118" customFormat="1" ht="15" customHeight="1" spans="1:57">
      <c r="A145" s="136" t="s">
        <v>172</v>
      </c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9"/>
      <c r="AB145" s="134"/>
      <c r="AC145" s="134"/>
      <c r="AD145" s="134"/>
      <c r="AE145" s="134"/>
      <c r="AF145" s="134"/>
      <c r="AG145" s="134"/>
      <c r="AH145" s="139"/>
      <c r="AI145" s="134"/>
      <c r="AJ145" s="134"/>
      <c r="AK145" s="134"/>
      <c r="AL145" s="134"/>
      <c r="AM145" s="134"/>
      <c r="AN145" s="134"/>
      <c r="AO145" s="139"/>
      <c r="AP145" s="134"/>
      <c r="AQ145" s="134"/>
      <c r="AR145" s="134"/>
      <c r="AS145" s="134"/>
      <c r="AT145" s="134"/>
      <c r="AU145" s="134"/>
      <c r="AV145" s="139"/>
      <c r="AW145" s="134"/>
      <c r="AX145" s="134"/>
      <c r="AY145" s="134"/>
      <c r="AZ145" s="134"/>
      <c r="BA145" s="134"/>
      <c r="BB145" s="134"/>
      <c r="BC145" s="139"/>
      <c r="BD145" s="134"/>
      <c r="BE145" s="134"/>
    </row>
    <row r="146" s="118" customFormat="1" ht="15" customHeight="1" spans="1:57">
      <c r="A146" s="136" t="s">
        <v>173</v>
      </c>
      <c r="B146" s="134"/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9"/>
      <c r="AB146" s="134"/>
      <c r="AC146" s="134"/>
      <c r="AD146" s="134"/>
      <c r="AE146" s="134"/>
      <c r="AF146" s="134"/>
      <c r="AG146" s="134"/>
      <c r="AH146" s="139"/>
      <c r="AI146" s="134"/>
      <c r="AJ146" s="134"/>
      <c r="AK146" s="134"/>
      <c r="AL146" s="134"/>
      <c r="AM146" s="134"/>
      <c r="AN146" s="134"/>
      <c r="AO146" s="139"/>
      <c r="AP146" s="134"/>
      <c r="AQ146" s="134"/>
      <c r="AR146" s="134"/>
      <c r="AS146" s="134"/>
      <c r="AT146" s="134"/>
      <c r="AU146" s="134"/>
      <c r="AV146" s="139"/>
      <c r="AW146" s="134"/>
      <c r="AX146" s="134"/>
      <c r="AY146" s="134"/>
      <c r="AZ146" s="134"/>
      <c r="BA146" s="134"/>
      <c r="BB146" s="134"/>
      <c r="BC146" s="139"/>
      <c r="BD146" s="134"/>
      <c r="BE146" s="134"/>
    </row>
    <row r="147" s="118" customFormat="1" ht="15" customHeight="1" spans="1:57">
      <c r="A147" s="136" t="s">
        <v>174</v>
      </c>
      <c r="B147" s="134"/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9"/>
      <c r="AB147" s="134"/>
      <c r="AC147" s="134"/>
      <c r="AD147" s="134"/>
      <c r="AE147" s="134"/>
      <c r="AF147" s="134"/>
      <c r="AG147" s="134"/>
      <c r="AH147" s="139"/>
      <c r="AI147" s="134"/>
      <c r="AJ147" s="134"/>
      <c r="AK147" s="134"/>
      <c r="AL147" s="134"/>
      <c r="AM147" s="134"/>
      <c r="AN147" s="134"/>
      <c r="AO147" s="139"/>
      <c r="AP147" s="134"/>
      <c r="AQ147" s="134"/>
      <c r="AR147" s="134"/>
      <c r="AS147" s="134"/>
      <c r="AT147" s="134"/>
      <c r="AU147" s="134"/>
      <c r="AV147" s="139"/>
      <c r="AW147" s="134"/>
      <c r="AX147" s="134"/>
      <c r="AY147" s="134"/>
      <c r="AZ147" s="134"/>
      <c r="BA147" s="134"/>
      <c r="BB147" s="134"/>
      <c r="BC147" s="139"/>
      <c r="BD147" s="134"/>
      <c r="BE147" s="134"/>
    </row>
    <row r="148" s="118" customFormat="1" ht="15" customHeight="1" spans="1:57">
      <c r="A148" s="136" t="s">
        <v>175</v>
      </c>
      <c r="B148" s="134"/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9"/>
      <c r="AB148" s="134"/>
      <c r="AC148" s="134"/>
      <c r="AD148" s="134"/>
      <c r="AE148" s="134"/>
      <c r="AF148" s="134"/>
      <c r="AG148" s="134"/>
      <c r="AH148" s="139"/>
      <c r="AI148" s="134"/>
      <c r="AJ148" s="134"/>
      <c r="AK148" s="134"/>
      <c r="AL148" s="134"/>
      <c r="AM148" s="134"/>
      <c r="AN148" s="134"/>
      <c r="AO148" s="139"/>
      <c r="AP148" s="134"/>
      <c r="AQ148" s="134"/>
      <c r="AR148" s="134"/>
      <c r="AS148" s="134"/>
      <c r="AT148" s="134"/>
      <c r="AU148" s="134"/>
      <c r="AV148" s="139"/>
      <c r="AW148" s="134"/>
      <c r="AX148" s="134"/>
      <c r="AY148" s="134"/>
      <c r="AZ148" s="134"/>
      <c r="BA148" s="134"/>
      <c r="BB148" s="134"/>
      <c r="BC148" s="139"/>
      <c r="BD148" s="134"/>
      <c r="BE148" s="134"/>
    </row>
    <row r="149" s="118" customFormat="1" ht="15" customHeight="1" spans="1:57">
      <c r="A149" s="136" t="s">
        <v>176</v>
      </c>
      <c r="B149" s="134"/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9"/>
      <c r="AB149" s="134"/>
      <c r="AC149" s="134"/>
      <c r="AD149" s="134"/>
      <c r="AE149" s="134"/>
      <c r="AF149" s="134"/>
      <c r="AG149" s="134"/>
      <c r="AH149" s="139"/>
      <c r="AI149" s="134"/>
      <c r="AJ149" s="134"/>
      <c r="AK149" s="134"/>
      <c r="AL149" s="134"/>
      <c r="AM149" s="134"/>
      <c r="AN149" s="134"/>
      <c r="AO149" s="139"/>
      <c r="AP149" s="134"/>
      <c r="AQ149" s="134"/>
      <c r="AR149" s="134"/>
      <c r="AS149" s="134"/>
      <c r="AT149" s="134"/>
      <c r="AU149" s="134"/>
      <c r="AV149" s="139"/>
      <c r="AW149" s="134"/>
      <c r="AX149" s="134"/>
      <c r="AY149" s="134"/>
      <c r="AZ149" s="134"/>
      <c r="BA149" s="134"/>
      <c r="BB149" s="134"/>
      <c r="BC149" s="139"/>
      <c r="BD149" s="134"/>
      <c r="BE149" s="134"/>
    </row>
    <row r="150" s="118" customFormat="1" ht="15" customHeight="1" spans="1:57">
      <c r="A150" s="136" t="s">
        <v>177</v>
      </c>
      <c r="B150" s="134"/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9"/>
      <c r="AB150" s="134"/>
      <c r="AC150" s="134"/>
      <c r="AD150" s="134"/>
      <c r="AE150" s="134"/>
      <c r="AF150" s="134"/>
      <c r="AG150" s="134"/>
      <c r="AH150" s="139"/>
      <c r="AI150" s="134"/>
      <c r="AJ150" s="134"/>
      <c r="AK150" s="134"/>
      <c r="AL150" s="134"/>
      <c r="AM150" s="134"/>
      <c r="AN150" s="134"/>
      <c r="AO150" s="139"/>
      <c r="AP150" s="134"/>
      <c r="AQ150" s="134"/>
      <c r="AR150" s="134"/>
      <c r="AS150" s="134"/>
      <c r="AT150" s="134"/>
      <c r="AU150" s="134"/>
      <c r="AV150" s="139"/>
      <c r="AW150" s="134"/>
      <c r="AX150" s="134"/>
      <c r="AY150" s="134"/>
      <c r="AZ150" s="134"/>
      <c r="BA150" s="134"/>
      <c r="BB150" s="134"/>
      <c r="BC150" s="139"/>
      <c r="BD150" s="134"/>
      <c r="BE150" s="134"/>
    </row>
    <row r="151" s="118" customFormat="1" ht="15" customHeight="1" spans="1:57">
      <c r="A151" s="136" t="s">
        <v>178</v>
      </c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9"/>
      <c r="AB151" s="134"/>
      <c r="AC151" s="134"/>
      <c r="AD151" s="134"/>
      <c r="AE151" s="134"/>
      <c r="AF151" s="134"/>
      <c r="AG151" s="134"/>
      <c r="AH151" s="139"/>
      <c r="AI151" s="134"/>
      <c r="AJ151" s="134"/>
      <c r="AK151" s="134"/>
      <c r="AL151" s="134"/>
      <c r="AM151" s="134"/>
      <c r="AN151" s="134"/>
      <c r="AO151" s="139"/>
      <c r="AP151" s="134"/>
      <c r="AQ151" s="134"/>
      <c r="AR151" s="134"/>
      <c r="AS151" s="134"/>
      <c r="AT151" s="134"/>
      <c r="AU151" s="134"/>
      <c r="AV151" s="139"/>
      <c r="AW151" s="134"/>
      <c r="AX151" s="134"/>
      <c r="AY151" s="134"/>
      <c r="AZ151" s="134"/>
      <c r="BA151" s="134"/>
      <c r="BB151" s="134"/>
      <c r="BC151" s="139"/>
      <c r="BD151" s="134"/>
      <c r="BE151" s="134"/>
    </row>
    <row r="152" s="118" customFormat="1" ht="15" customHeight="1" spans="1:57">
      <c r="A152" s="136" t="s">
        <v>179</v>
      </c>
      <c r="B152" s="134"/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9"/>
      <c r="AB152" s="134"/>
      <c r="AC152" s="134"/>
      <c r="AD152" s="134"/>
      <c r="AE152" s="134"/>
      <c r="AF152" s="134"/>
      <c r="AG152" s="134"/>
      <c r="AH152" s="139"/>
      <c r="AI152" s="134"/>
      <c r="AJ152" s="134"/>
      <c r="AK152" s="134"/>
      <c r="AL152" s="134"/>
      <c r="AM152" s="134"/>
      <c r="AN152" s="134"/>
      <c r="AO152" s="139"/>
      <c r="AP152" s="134"/>
      <c r="AQ152" s="134"/>
      <c r="AR152" s="134"/>
      <c r="AS152" s="134"/>
      <c r="AT152" s="134"/>
      <c r="AU152" s="134"/>
      <c r="AV152" s="139"/>
      <c r="AW152" s="134"/>
      <c r="AX152" s="134"/>
      <c r="AY152" s="134"/>
      <c r="AZ152" s="134"/>
      <c r="BA152" s="134"/>
      <c r="BB152" s="134"/>
      <c r="BC152" s="139"/>
      <c r="BD152" s="134"/>
      <c r="BE152" s="134"/>
    </row>
    <row r="153" s="118" customFormat="1" ht="15" customHeight="1" spans="1:57">
      <c r="A153" s="136" t="s">
        <v>180</v>
      </c>
      <c r="B153" s="134"/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9"/>
      <c r="AB153" s="134"/>
      <c r="AC153" s="134"/>
      <c r="AD153" s="134"/>
      <c r="AE153" s="134"/>
      <c r="AF153" s="134"/>
      <c r="AG153" s="134"/>
      <c r="AH153" s="139"/>
      <c r="AI153" s="134"/>
      <c r="AJ153" s="134"/>
      <c r="AK153" s="134"/>
      <c r="AL153" s="134"/>
      <c r="AM153" s="134"/>
      <c r="AN153" s="134"/>
      <c r="AO153" s="139"/>
      <c r="AP153" s="134"/>
      <c r="AQ153" s="134"/>
      <c r="AR153" s="134"/>
      <c r="AS153" s="134"/>
      <c r="AT153" s="134"/>
      <c r="AU153" s="134"/>
      <c r="AV153" s="139"/>
      <c r="AW153" s="134"/>
      <c r="AX153" s="134"/>
      <c r="AY153" s="134"/>
      <c r="AZ153" s="134"/>
      <c r="BA153" s="134"/>
      <c r="BB153" s="134"/>
      <c r="BC153" s="139"/>
      <c r="BD153" s="134"/>
      <c r="BE153" s="134"/>
    </row>
    <row r="154" s="118" customFormat="1" ht="15" customHeight="1" spans="1:57">
      <c r="A154" s="136" t="s">
        <v>181</v>
      </c>
      <c r="B154" s="134">
        <v>122760</v>
      </c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9"/>
      <c r="AB154" s="134"/>
      <c r="AC154" s="134"/>
      <c r="AD154" s="134"/>
      <c r="AE154" s="134"/>
      <c r="AF154" s="134"/>
      <c r="AG154" s="134"/>
      <c r="AH154" s="139"/>
      <c r="AI154" s="134"/>
      <c r="AJ154" s="134"/>
      <c r="AK154" s="134"/>
      <c r="AL154" s="134"/>
      <c r="AM154" s="134"/>
      <c r="AN154" s="134"/>
      <c r="AO154" s="139"/>
      <c r="AP154" s="134"/>
      <c r="AQ154" s="134"/>
      <c r="AR154" s="134"/>
      <c r="AS154" s="134"/>
      <c r="AT154" s="134"/>
      <c r="AU154" s="134"/>
      <c r="AV154" s="139"/>
      <c r="AW154" s="134"/>
      <c r="AX154" s="134"/>
      <c r="AY154" s="134"/>
      <c r="AZ154" s="134"/>
      <c r="BA154" s="134"/>
      <c r="BB154" s="134"/>
      <c r="BC154" s="139"/>
      <c r="BD154" s="134"/>
      <c r="BE154" s="134"/>
    </row>
    <row r="155" s="118" customFormat="1" ht="15" customHeight="1" spans="1:57">
      <c r="A155" s="136" t="s">
        <v>182</v>
      </c>
      <c r="B155" s="134">
        <f>11620+61553+45720+19000+26100+81560+31620+22535+128100+48500+49500+49050+33074+10780+7650+4530+54300</f>
        <v>685192</v>
      </c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9"/>
      <c r="AB155" s="134"/>
      <c r="AC155" s="134"/>
      <c r="AD155" s="134"/>
      <c r="AE155" s="134"/>
      <c r="AF155" s="134"/>
      <c r="AG155" s="134"/>
      <c r="AH155" s="139"/>
      <c r="AI155" s="134"/>
      <c r="AJ155" s="134"/>
      <c r="AK155" s="134"/>
      <c r="AL155" s="134"/>
      <c r="AM155" s="134"/>
      <c r="AN155" s="134"/>
      <c r="AO155" s="139"/>
      <c r="AP155" s="134"/>
      <c r="AQ155" s="134"/>
      <c r="AR155" s="134"/>
      <c r="AS155" s="134"/>
      <c r="AT155" s="134"/>
      <c r="AU155" s="134"/>
      <c r="AV155" s="139"/>
      <c r="AW155" s="134"/>
      <c r="AX155" s="134"/>
      <c r="AY155" s="134"/>
      <c r="AZ155" s="134"/>
      <c r="BA155" s="134"/>
      <c r="BB155" s="134"/>
      <c r="BC155" s="139"/>
      <c r="BD155" s="134"/>
      <c r="BE155" s="134"/>
    </row>
    <row r="156" s="118" customFormat="1" ht="15" customHeight="1" spans="1:57">
      <c r="A156" s="136" t="s">
        <v>183</v>
      </c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9"/>
      <c r="AB156" s="134"/>
      <c r="AC156" s="134"/>
      <c r="AD156" s="134"/>
      <c r="AE156" s="134"/>
      <c r="AF156" s="134"/>
      <c r="AG156" s="134"/>
      <c r="AH156" s="139"/>
      <c r="AI156" s="134"/>
      <c r="AJ156" s="134"/>
      <c r="AK156" s="134"/>
      <c r="AL156" s="134"/>
      <c r="AM156" s="134"/>
      <c r="AN156" s="134"/>
      <c r="AO156" s="139"/>
      <c r="AP156" s="134"/>
      <c r="AQ156" s="134"/>
      <c r="AR156" s="134"/>
      <c r="AS156" s="134"/>
      <c r="AT156" s="134"/>
      <c r="AU156" s="134"/>
      <c r="AV156" s="139"/>
      <c r="AW156" s="134"/>
      <c r="AX156" s="134"/>
      <c r="AY156" s="134"/>
      <c r="AZ156" s="134"/>
      <c r="BA156" s="134"/>
      <c r="BB156" s="134"/>
      <c r="BC156" s="139"/>
      <c r="BD156" s="134"/>
      <c r="BE156" s="134"/>
    </row>
    <row r="157" s="118" customFormat="1" ht="15" customHeight="1" spans="1:57">
      <c r="A157" s="136" t="s">
        <v>184</v>
      </c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9"/>
      <c r="AB157" s="134"/>
      <c r="AC157" s="134"/>
      <c r="AD157" s="134"/>
      <c r="AE157" s="134"/>
      <c r="AF157" s="134"/>
      <c r="AG157" s="134"/>
      <c r="AH157" s="139"/>
      <c r="AI157" s="134"/>
      <c r="AJ157" s="134"/>
      <c r="AK157" s="134"/>
      <c r="AL157" s="134"/>
      <c r="AM157" s="134"/>
      <c r="AN157" s="134"/>
      <c r="AO157" s="139"/>
      <c r="AP157" s="134"/>
      <c r="AQ157" s="134"/>
      <c r="AR157" s="134"/>
      <c r="AS157" s="134"/>
      <c r="AT157" s="134"/>
      <c r="AU157" s="134"/>
      <c r="AV157" s="139"/>
      <c r="AW157" s="134"/>
      <c r="AX157" s="134"/>
      <c r="AY157" s="134"/>
      <c r="AZ157" s="134"/>
      <c r="BA157" s="134"/>
      <c r="BB157" s="134"/>
      <c r="BC157" s="139"/>
      <c r="BD157" s="134"/>
      <c r="BE157" s="134"/>
    </row>
    <row r="158" s="118" customFormat="1" ht="15" customHeight="1" spans="1:57">
      <c r="A158" s="136" t="s">
        <v>185</v>
      </c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9"/>
      <c r="AB158" s="134"/>
      <c r="AC158" s="134"/>
      <c r="AD158" s="134"/>
      <c r="AE158" s="134"/>
      <c r="AF158" s="134"/>
      <c r="AG158" s="134"/>
      <c r="AH158" s="139"/>
      <c r="AI158" s="134"/>
      <c r="AJ158" s="134"/>
      <c r="AK158" s="134"/>
      <c r="AL158" s="134"/>
      <c r="AM158" s="134"/>
      <c r="AN158" s="134"/>
      <c r="AO158" s="139"/>
      <c r="AP158" s="134"/>
      <c r="AQ158" s="134"/>
      <c r="AR158" s="134"/>
      <c r="AS158" s="134"/>
      <c r="AT158" s="134"/>
      <c r="AU158" s="134"/>
      <c r="AV158" s="139"/>
      <c r="AW158" s="134"/>
      <c r="AX158" s="134"/>
      <c r="AY158" s="134"/>
      <c r="AZ158" s="134"/>
      <c r="BA158" s="134"/>
      <c r="BB158" s="134"/>
      <c r="BC158" s="139"/>
      <c r="BD158" s="134"/>
      <c r="BE158" s="134"/>
    </row>
    <row r="159" s="118" customFormat="1" ht="15" customHeight="1" spans="1:57">
      <c r="A159" s="136" t="s">
        <v>186</v>
      </c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9"/>
      <c r="AB159" s="134"/>
      <c r="AC159" s="134"/>
      <c r="AD159" s="134"/>
      <c r="AE159" s="134"/>
      <c r="AF159" s="134"/>
      <c r="AG159" s="134"/>
      <c r="AH159" s="139"/>
      <c r="AI159" s="134"/>
      <c r="AJ159" s="134"/>
      <c r="AK159" s="134"/>
      <c r="AL159" s="134"/>
      <c r="AM159" s="134"/>
      <c r="AN159" s="134"/>
      <c r="AO159" s="139"/>
      <c r="AP159" s="134"/>
      <c r="AQ159" s="134"/>
      <c r="AR159" s="134"/>
      <c r="AS159" s="134"/>
      <c r="AT159" s="134"/>
      <c r="AU159" s="134"/>
      <c r="AV159" s="139"/>
      <c r="AW159" s="134"/>
      <c r="AX159" s="134"/>
      <c r="AY159" s="134"/>
      <c r="AZ159" s="134"/>
      <c r="BA159" s="134"/>
      <c r="BB159" s="134"/>
      <c r="BC159" s="139"/>
      <c r="BD159" s="134"/>
      <c r="BE159" s="134"/>
    </row>
    <row r="160" s="118" customFormat="1" ht="14" spans="1:57">
      <c r="A160" s="136" t="s">
        <v>187</v>
      </c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9"/>
      <c r="AB160" s="134"/>
      <c r="AC160" s="134"/>
      <c r="AD160" s="134"/>
      <c r="AE160" s="134"/>
      <c r="AF160" s="134"/>
      <c r="AG160" s="134"/>
      <c r="AH160" s="139"/>
      <c r="AI160" s="134"/>
      <c r="AJ160" s="134"/>
      <c r="AK160" s="134"/>
      <c r="AL160" s="134"/>
      <c r="AM160" s="134"/>
      <c r="AN160" s="134"/>
      <c r="AO160" s="139"/>
      <c r="AP160" s="134"/>
      <c r="AQ160" s="134"/>
      <c r="AR160" s="134"/>
      <c r="AS160" s="134"/>
      <c r="AT160" s="134"/>
      <c r="AU160" s="134"/>
      <c r="AV160" s="139"/>
      <c r="AW160" s="134"/>
      <c r="AX160" s="134"/>
      <c r="AY160" s="134"/>
      <c r="AZ160" s="134"/>
      <c r="BA160" s="134"/>
      <c r="BB160" s="134"/>
      <c r="BC160" s="139"/>
      <c r="BD160" s="134"/>
      <c r="BE160" s="134"/>
    </row>
    <row r="161" s="118" customFormat="1" ht="14" spans="1:57">
      <c r="A161" s="136" t="s">
        <v>188</v>
      </c>
      <c r="B161" s="134">
        <f>56520+40847</f>
        <v>97367</v>
      </c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9"/>
      <c r="AB161" s="134"/>
      <c r="AC161" s="134"/>
      <c r="AD161" s="134"/>
      <c r="AE161" s="134"/>
      <c r="AF161" s="134"/>
      <c r="AG161" s="134"/>
      <c r="AH161" s="139"/>
      <c r="AI161" s="134"/>
      <c r="AJ161" s="134"/>
      <c r="AK161" s="134"/>
      <c r="AL161" s="134"/>
      <c r="AM161" s="134"/>
      <c r="AN161" s="134"/>
      <c r="AO161" s="139"/>
      <c r="AP161" s="134"/>
      <c r="AQ161" s="134"/>
      <c r="AR161" s="134"/>
      <c r="AS161" s="134"/>
      <c r="AT161" s="134"/>
      <c r="AU161" s="134"/>
      <c r="AV161" s="139"/>
      <c r="AW161" s="134"/>
      <c r="AX161" s="134"/>
      <c r="AY161" s="134"/>
      <c r="AZ161" s="134"/>
      <c r="BA161" s="134"/>
      <c r="BB161" s="134"/>
      <c r="BC161" s="139"/>
      <c r="BD161" s="134"/>
      <c r="BE161" s="134"/>
    </row>
    <row r="162" s="118" customFormat="1" ht="14" spans="1:57">
      <c r="A162" s="136" t="s">
        <v>189</v>
      </c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9"/>
      <c r="AB162" s="134"/>
      <c r="AC162" s="134"/>
      <c r="AD162" s="134"/>
      <c r="AE162" s="134"/>
      <c r="AF162" s="134"/>
      <c r="AG162" s="134"/>
      <c r="AH162" s="139"/>
      <c r="AI162" s="134"/>
      <c r="AJ162" s="134"/>
      <c r="AK162" s="134"/>
      <c r="AL162" s="134"/>
      <c r="AM162" s="134"/>
      <c r="AN162" s="134"/>
      <c r="AO162" s="139"/>
      <c r="AP162" s="134"/>
      <c r="AQ162" s="134"/>
      <c r="AR162" s="134"/>
      <c r="AS162" s="134"/>
      <c r="AT162" s="134"/>
      <c r="AU162" s="134"/>
      <c r="AV162" s="139"/>
      <c r="AW162" s="134"/>
      <c r="AX162" s="134"/>
      <c r="AY162" s="134"/>
      <c r="AZ162" s="134"/>
      <c r="BA162" s="134"/>
      <c r="BB162" s="134"/>
      <c r="BC162" s="139"/>
      <c r="BD162" s="134"/>
      <c r="BE162" s="134"/>
    </row>
    <row r="163" s="118" customFormat="1" ht="14" spans="1:57">
      <c r="A163" s="136" t="s">
        <v>190</v>
      </c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9"/>
      <c r="AB163" s="134"/>
      <c r="AC163" s="134"/>
      <c r="AD163" s="134"/>
      <c r="AE163" s="134"/>
      <c r="AF163" s="134"/>
      <c r="AG163" s="134"/>
      <c r="AH163" s="139"/>
      <c r="AI163" s="134"/>
      <c r="AJ163" s="134"/>
      <c r="AK163" s="134"/>
      <c r="AL163" s="134"/>
      <c r="AM163" s="134"/>
      <c r="AN163" s="134"/>
      <c r="AO163" s="139"/>
      <c r="AP163" s="134"/>
      <c r="AQ163" s="134"/>
      <c r="AR163" s="134"/>
      <c r="AS163" s="134"/>
      <c r="AT163" s="134"/>
      <c r="AU163" s="134"/>
      <c r="AV163" s="139"/>
      <c r="AW163" s="134"/>
      <c r="AX163" s="134"/>
      <c r="AY163" s="134"/>
      <c r="AZ163" s="134"/>
      <c r="BA163" s="134"/>
      <c r="BB163" s="134"/>
      <c r="BC163" s="139"/>
      <c r="BD163" s="134"/>
      <c r="BE163" s="134"/>
    </row>
    <row r="164" s="118" customFormat="1" ht="14" spans="1:57">
      <c r="A164" s="136" t="s">
        <v>191</v>
      </c>
      <c r="B164" s="134">
        <f>59674+27210+94262</f>
        <v>181146</v>
      </c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9"/>
      <c r="AB164" s="134"/>
      <c r="AC164" s="134"/>
      <c r="AD164" s="134"/>
      <c r="AE164" s="134"/>
      <c r="AF164" s="134"/>
      <c r="AG164" s="134"/>
      <c r="AH164" s="139"/>
      <c r="AI164" s="134"/>
      <c r="AJ164" s="134"/>
      <c r="AK164" s="134"/>
      <c r="AL164" s="134"/>
      <c r="AM164" s="134"/>
      <c r="AN164" s="134"/>
      <c r="AO164" s="139"/>
      <c r="AP164" s="134"/>
      <c r="AQ164" s="134"/>
      <c r="AR164" s="134"/>
      <c r="AS164" s="134"/>
      <c r="AT164" s="134"/>
      <c r="AU164" s="134"/>
      <c r="AV164" s="139"/>
      <c r="AW164" s="134"/>
      <c r="AX164" s="134"/>
      <c r="AY164" s="134"/>
      <c r="AZ164" s="134"/>
      <c r="BA164" s="134"/>
      <c r="BB164" s="134"/>
      <c r="BC164" s="139"/>
      <c r="BD164" s="134"/>
      <c r="BE164" s="134"/>
    </row>
    <row r="165" s="118" customFormat="1" ht="14" spans="1:57">
      <c r="A165" s="136" t="s">
        <v>192</v>
      </c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9"/>
      <c r="AB165" s="134"/>
      <c r="AC165" s="134"/>
      <c r="AD165" s="134"/>
      <c r="AE165" s="134"/>
      <c r="AF165" s="134"/>
      <c r="AG165" s="134"/>
      <c r="AH165" s="139"/>
      <c r="AI165" s="134"/>
      <c r="AJ165" s="134"/>
      <c r="AK165" s="134"/>
      <c r="AL165" s="134"/>
      <c r="AM165" s="134"/>
      <c r="AN165" s="134"/>
      <c r="AO165" s="139"/>
      <c r="AP165" s="134"/>
      <c r="AQ165" s="134"/>
      <c r="AR165" s="134"/>
      <c r="AS165" s="134"/>
      <c r="AT165" s="134"/>
      <c r="AU165" s="134"/>
      <c r="AV165" s="139"/>
      <c r="AW165" s="134"/>
      <c r="AX165" s="134"/>
      <c r="AY165" s="134"/>
      <c r="AZ165" s="134"/>
      <c r="BA165" s="134"/>
      <c r="BB165" s="134"/>
      <c r="BC165" s="139"/>
      <c r="BD165" s="134"/>
      <c r="BE165" s="134"/>
    </row>
    <row r="166" s="118" customFormat="1" ht="14" spans="1:57">
      <c r="A166" s="136" t="s">
        <v>193</v>
      </c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9"/>
      <c r="AB166" s="134"/>
      <c r="AC166" s="134"/>
      <c r="AD166" s="134"/>
      <c r="AE166" s="134"/>
      <c r="AF166" s="134"/>
      <c r="AG166" s="134"/>
      <c r="AH166" s="139"/>
      <c r="AI166" s="134"/>
      <c r="AJ166" s="134"/>
      <c r="AK166" s="134"/>
      <c r="AL166" s="134"/>
      <c r="AM166" s="134"/>
      <c r="AN166" s="134"/>
      <c r="AO166" s="139"/>
      <c r="AP166" s="134"/>
      <c r="AQ166" s="134"/>
      <c r="AR166" s="134"/>
      <c r="AS166" s="134"/>
      <c r="AT166" s="134"/>
      <c r="AU166" s="134"/>
      <c r="AV166" s="139"/>
      <c r="AW166" s="134"/>
      <c r="AX166" s="134"/>
      <c r="AY166" s="134"/>
      <c r="AZ166" s="134"/>
      <c r="BA166" s="134"/>
      <c r="BB166" s="134"/>
      <c r="BC166" s="139"/>
      <c r="BD166" s="134"/>
      <c r="BE166" s="134"/>
    </row>
    <row r="167" s="118" customFormat="1" ht="14" spans="1:57">
      <c r="A167" s="136" t="s">
        <v>194</v>
      </c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9"/>
      <c r="AB167" s="134"/>
      <c r="AC167" s="134"/>
      <c r="AD167" s="134"/>
      <c r="AE167" s="134"/>
      <c r="AF167" s="134"/>
      <c r="AG167" s="134"/>
      <c r="AH167" s="139"/>
      <c r="AI167" s="134"/>
      <c r="AJ167" s="134"/>
      <c r="AK167" s="134"/>
      <c r="AL167" s="134"/>
      <c r="AM167" s="134"/>
      <c r="AN167" s="134"/>
      <c r="AO167" s="139"/>
      <c r="AP167" s="134"/>
      <c r="AQ167" s="134"/>
      <c r="AR167" s="134"/>
      <c r="AS167" s="134"/>
      <c r="AT167" s="134"/>
      <c r="AU167" s="134"/>
      <c r="AV167" s="139"/>
      <c r="AW167" s="134"/>
      <c r="AX167" s="134"/>
      <c r="AY167" s="134"/>
      <c r="AZ167" s="134"/>
      <c r="BA167" s="134"/>
      <c r="BB167" s="134"/>
      <c r="BC167" s="139"/>
      <c r="BD167" s="134"/>
      <c r="BE167" s="134"/>
    </row>
    <row r="168" s="118" customFormat="1" ht="14" spans="1:57">
      <c r="A168" s="136" t="s">
        <v>195</v>
      </c>
      <c r="B168" s="134">
        <f>31595+31205+86470</f>
        <v>149270</v>
      </c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9"/>
      <c r="AB168" s="134"/>
      <c r="AC168" s="134"/>
      <c r="AD168" s="134"/>
      <c r="AE168" s="134"/>
      <c r="AF168" s="134"/>
      <c r="AG168" s="134"/>
      <c r="AH168" s="139"/>
      <c r="AI168" s="134"/>
      <c r="AJ168" s="134"/>
      <c r="AK168" s="134"/>
      <c r="AL168" s="134"/>
      <c r="AM168" s="134"/>
      <c r="AN168" s="134"/>
      <c r="AO168" s="139"/>
      <c r="AP168" s="134"/>
      <c r="AQ168" s="134"/>
      <c r="AR168" s="134"/>
      <c r="AS168" s="134"/>
      <c r="AT168" s="134"/>
      <c r="AU168" s="134"/>
      <c r="AV168" s="139"/>
      <c r="AW168" s="134"/>
      <c r="AX168" s="134"/>
      <c r="AY168" s="134"/>
      <c r="AZ168" s="134"/>
      <c r="BA168" s="134"/>
      <c r="BB168" s="134"/>
      <c r="BC168" s="139"/>
      <c r="BD168" s="134"/>
      <c r="BE168" s="134"/>
    </row>
    <row r="169" s="118" customFormat="1" ht="14" spans="1:57">
      <c r="A169" s="136" t="s">
        <v>196</v>
      </c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9"/>
      <c r="AB169" s="134"/>
      <c r="AC169" s="134"/>
      <c r="AD169" s="134"/>
      <c r="AE169" s="134"/>
      <c r="AF169" s="134"/>
      <c r="AG169" s="134"/>
      <c r="AH169" s="139"/>
      <c r="AI169" s="134"/>
      <c r="AJ169" s="134"/>
      <c r="AK169" s="134"/>
      <c r="AL169" s="134"/>
      <c r="AM169" s="134"/>
      <c r="AN169" s="134"/>
      <c r="AO169" s="139"/>
      <c r="AP169" s="134"/>
      <c r="AQ169" s="134"/>
      <c r="AR169" s="134"/>
      <c r="AS169" s="134"/>
      <c r="AT169" s="134"/>
      <c r="AU169" s="134"/>
      <c r="AV169" s="139"/>
      <c r="AW169" s="134"/>
      <c r="AX169" s="134"/>
      <c r="AY169" s="134"/>
      <c r="AZ169" s="134"/>
      <c r="BA169" s="134"/>
      <c r="BB169" s="134"/>
      <c r="BC169" s="139"/>
      <c r="BD169" s="134"/>
      <c r="BE169" s="134"/>
    </row>
    <row r="170" s="118" customFormat="1" ht="14" spans="1:57">
      <c r="A170" s="136" t="s">
        <v>197</v>
      </c>
      <c r="B170" s="134">
        <v>396665.5</v>
      </c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9"/>
      <c r="AB170" s="134"/>
      <c r="AC170" s="134"/>
      <c r="AD170" s="134"/>
      <c r="AE170" s="134"/>
      <c r="AF170" s="134"/>
      <c r="AG170" s="134"/>
      <c r="AH170" s="139"/>
      <c r="AI170" s="134"/>
      <c r="AJ170" s="134"/>
      <c r="AK170" s="134"/>
      <c r="AL170" s="134"/>
      <c r="AM170" s="134"/>
      <c r="AN170" s="134"/>
      <c r="AO170" s="139"/>
      <c r="AP170" s="134"/>
      <c r="AQ170" s="134"/>
      <c r="AR170" s="134"/>
      <c r="AS170" s="134"/>
      <c r="AT170" s="134"/>
      <c r="AU170" s="134"/>
      <c r="AV170" s="139"/>
      <c r="AW170" s="134"/>
      <c r="AX170" s="134"/>
      <c r="AY170" s="134"/>
      <c r="AZ170" s="134"/>
      <c r="BA170" s="134"/>
      <c r="BB170" s="134"/>
      <c r="BC170" s="139"/>
      <c r="BD170" s="134"/>
      <c r="BE170" s="134"/>
    </row>
    <row r="171" s="118" customFormat="1" ht="14" spans="1:57">
      <c r="A171" s="136" t="s">
        <v>198</v>
      </c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9"/>
      <c r="AB171" s="134"/>
      <c r="AC171" s="134"/>
      <c r="AD171" s="134"/>
      <c r="AE171" s="134"/>
      <c r="AF171" s="134"/>
      <c r="AG171" s="134"/>
      <c r="AH171" s="139"/>
      <c r="AI171" s="134"/>
      <c r="AJ171" s="134"/>
      <c r="AK171" s="134"/>
      <c r="AL171" s="134"/>
      <c r="AM171" s="134"/>
      <c r="AN171" s="134"/>
      <c r="AO171" s="139"/>
      <c r="AP171" s="134"/>
      <c r="AQ171" s="134"/>
      <c r="AR171" s="134"/>
      <c r="AS171" s="134"/>
      <c r="AT171" s="134"/>
      <c r="AU171" s="134"/>
      <c r="AV171" s="139"/>
      <c r="AW171" s="134"/>
      <c r="AX171" s="134"/>
      <c r="AY171" s="134"/>
      <c r="AZ171" s="134"/>
      <c r="BA171" s="134"/>
      <c r="BB171" s="134"/>
      <c r="BC171" s="139"/>
      <c r="BD171" s="134"/>
      <c r="BE171" s="134"/>
    </row>
    <row r="172" s="118" customFormat="1" ht="14" spans="1:57">
      <c r="A172" s="136" t="s">
        <v>199</v>
      </c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9"/>
      <c r="AB172" s="134"/>
      <c r="AC172" s="134"/>
      <c r="AD172" s="134"/>
      <c r="AE172" s="134"/>
      <c r="AF172" s="134"/>
      <c r="AG172" s="134"/>
      <c r="AH172" s="139"/>
      <c r="AI172" s="134"/>
      <c r="AJ172" s="134"/>
      <c r="AK172" s="134"/>
      <c r="AL172" s="134"/>
      <c r="AM172" s="134"/>
      <c r="AN172" s="134"/>
      <c r="AO172" s="139"/>
      <c r="AP172" s="134"/>
      <c r="AQ172" s="134"/>
      <c r="AR172" s="134"/>
      <c r="AS172" s="134"/>
      <c r="AT172" s="134"/>
      <c r="AU172" s="134"/>
      <c r="AV172" s="139"/>
      <c r="AW172" s="134"/>
      <c r="AX172" s="134"/>
      <c r="AY172" s="134"/>
      <c r="AZ172" s="134"/>
      <c r="BA172" s="134"/>
      <c r="BB172" s="134"/>
      <c r="BC172" s="139"/>
      <c r="BD172" s="134"/>
      <c r="BE172" s="134"/>
    </row>
    <row r="173" s="118" customFormat="1" ht="14" spans="1:57">
      <c r="A173" s="136" t="s">
        <v>200</v>
      </c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9"/>
      <c r="AB173" s="134"/>
      <c r="AC173" s="134"/>
      <c r="AD173" s="134"/>
      <c r="AE173" s="134"/>
      <c r="AF173" s="134"/>
      <c r="AG173" s="134"/>
      <c r="AH173" s="139"/>
      <c r="AI173" s="134"/>
      <c r="AJ173" s="134"/>
      <c r="AK173" s="134"/>
      <c r="AL173" s="134"/>
      <c r="AM173" s="134"/>
      <c r="AN173" s="134"/>
      <c r="AO173" s="139"/>
      <c r="AP173" s="134"/>
      <c r="AQ173" s="134"/>
      <c r="AR173" s="134"/>
      <c r="AS173" s="134"/>
      <c r="AT173" s="134"/>
      <c r="AU173" s="134"/>
      <c r="AV173" s="139"/>
      <c r="AW173" s="134"/>
      <c r="AX173" s="134"/>
      <c r="AY173" s="134"/>
      <c r="AZ173" s="134"/>
      <c r="BA173" s="134"/>
      <c r="BB173" s="134"/>
      <c r="BC173" s="139"/>
      <c r="BD173" s="134"/>
      <c r="BE173" s="134"/>
    </row>
    <row r="174" s="118" customFormat="1" ht="14" spans="1:57">
      <c r="A174" s="136" t="s">
        <v>219</v>
      </c>
      <c r="B174" s="134">
        <v>140000</v>
      </c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9"/>
      <c r="AB174" s="134"/>
      <c r="AC174" s="134"/>
      <c r="AD174" s="134"/>
      <c r="AE174" s="134"/>
      <c r="AF174" s="134"/>
      <c r="AG174" s="134"/>
      <c r="AH174" s="139"/>
      <c r="AI174" s="134"/>
      <c r="AJ174" s="134"/>
      <c r="AK174" s="134"/>
      <c r="AL174" s="134"/>
      <c r="AM174" s="134"/>
      <c r="AN174" s="134"/>
      <c r="AO174" s="139"/>
      <c r="AP174" s="134"/>
      <c r="AQ174" s="134"/>
      <c r="AR174" s="134"/>
      <c r="AS174" s="134"/>
      <c r="AT174" s="134"/>
      <c r="AU174" s="134"/>
      <c r="AV174" s="139"/>
      <c r="AW174" s="134"/>
      <c r="AX174" s="134"/>
      <c r="AY174" s="134"/>
      <c r="AZ174" s="134"/>
      <c r="BA174" s="134"/>
      <c r="BB174" s="134"/>
      <c r="BC174" s="139"/>
      <c r="BD174" s="134"/>
      <c r="BE174" s="134"/>
    </row>
    <row r="175" s="118" customFormat="1" ht="14" spans="1:57">
      <c r="A175" s="136" t="s">
        <v>220</v>
      </c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9"/>
      <c r="AB175" s="134"/>
      <c r="AC175" s="134"/>
      <c r="AD175" s="134"/>
      <c r="AE175" s="134"/>
      <c r="AF175" s="134"/>
      <c r="AG175" s="134"/>
      <c r="AH175" s="139"/>
      <c r="AI175" s="134"/>
      <c r="AJ175" s="134"/>
      <c r="AK175" s="134"/>
      <c r="AL175" s="134"/>
      <c r="AM175" s="134"/>
      <c r="AN175" s="134"/>
      <c r="AO175" s="139"/>
      <c r="AP175" s="134"/>
      <c r="AQ175" s="134"/>
      <c r="AR175" s="134"/>
      <c r="AS175" s="134"/>
      <c r="AT175" s="134"/>
      <c r="AU175" s="134"/>
      <c r="AV175" s="139"/>
      <c r="AW175" s="134"/>
      <c r="AX175" s="134"/>
      <c r="AY175" s="134"/>
      <c r="AZ175" s="134"/>
      <c r="BA175" s="134"/>
      <c r="BB175" s="134"/>
      <c r="BC175" s="139"/>
      <c r="BD175" s="134"/>
      <c r="BE175" s="134"/>
    </row>
    <row r="176" s="118" customFormat="1" ht="14" spans="1:57">
      <c r="A176" s="136" t="s">
        <v>203</v>
      </c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9"/>
      <c r="AB176" s="134"/>
      <c r="AC176" s="134"/>
      <c r="AD176" s="134"/>
      <c r="AE176" s="134"/>
      <c r="AF176" s="134"/>
      <c r="AG176" s="134"/>
      <c r="AH176" s="139"/>
      <c r="AI176" s="134"/>
      <c r="AJ176" s="134"/>
      <c r="AK176" s="134"/>
      <c r="AL176" s="134"/>
      <c r="AM176" s="134"/>
      <c r="AN176" s="134"/>
      <c r="AO176" s="139"/>
      <c r="AP176" s="134"/>
      <c r="AQ176" s="134"/>
      <c r="AR176" s="134"/>
      <c r="AS176" s="134"/>
      <c r="AT176" s="134"/>
      <c r="AU176" s="134"/>
      <c r="AV176" s="139"/>
      <c r="AW176" s="134"/>
      <c r="AX176" s="134"/>
      <c r="AY176" s="134"/>
      <c r="AZ176" s="134"/>
      <c r="BA176" s="134"/>
      <c r="BB176" s="134"/>
      <c r="BC176" s="139"/>
      <c r="BD176" s="134"/>
      <c r="BE176" s="134"/>
    </row>
    <row r="177" s="118" customFormat="1" ht="14" spans="1:57">
      <c r="A177" s="136" t="s">
        <v>204</v>
      </c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  <c r="AA177" s="152"/>
      <c r="AB177" s="140"/>
      <c r="AC177" s="140"/>
      <c r="AD177" s="140"/>
      <c r="AE177" s="140"/>
      <c r="AF177" s="140"/>
      <c r="AG177" s="140"/>
      <c r="AH177" s="152"/>
      <c r="AI177" s="140"/>
      <c r="AJ177" s="140"/>
      <c r="AK177" s="140"/>
      <c r="AL177" s="140"/>
      <c r="AM177" s="140"/>
      <c r="AN177" s="140"/>
      <c r="AO177" s="152"/>
      <c r="AP177" s="140"/>
      <c r="AQ177" s="140"/>
      <c r="AR177" s="140"/>
      <c r="AS177" s="140"/>
      <c r="AT177" s="140"/>
      <c r="AU177" s="140"/>
      <c r="AV177" s="152"/>
      <c r="AW177" s="140"/>
      <c r="AX177" s="140"/>
      <c r="AY177" s="140"/>
      <c r="AZ177" s="140"/>
      <c r="BA177" s="140"/>
      <c r="BB177" s="140"/>
      <c r="BC177" s="152"/>
      <c r="BD177" s="140"/>
      <c r="BE177" s="140"/>
    </row>
    <row r="178" s="118" customFormat="1" ht="14" spans="1:57">
      <c r="A178" s="136" t="s">
        <v>205</v>
      </c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  <c r="AA178" s="152"/>
      <c r="AB178" s="140"/>
      <c r="AC178" s="140"/>
      <c r="AD178" s="140"/>
      <c r="AE178" s="140"/>
      <c r="AF178" s="140"/>
      <c r="AG178" s="140"/>
      <c r="AH178" s="152"/>
      <c r="AI178" s="140"/>
      <c r="AJ178" s="140"/>
      <c r="AK178" s="140"/>
      <c r="AL178" s="140"/>
      <c r="AM178" s="140"/>
      <c r="AN178" s="140"/>
      <c r="AO178" s="152"/>
      <c r="AP178" s="140"/>
      <c r="AQ178" s="140"/>
      <c r="AR178" s="140"/>
      <c r="AS178" s="140"/>
      <c r="AT178" s="140"/>
      <c r="AU178" s="140"/>
      <c r="AV178" s="152"/>
      <c r="AW178" s="140"/>
      <c r="AX178" s="140"/>
      <c r="AY178" s="140"/>
      <c r="AZ178" s="140"/>
      <c r="BA178" s="140"/>
      <c r="BB178" s="140"/>
      <c r="BC178" s="152"/>
      <c r="BD178" s="140"/>
      <c r="BE178" s="140"/>
    </row>
    <row r="179" s="118" customFormat="1" ht="14" spans="1:57">
      <c r="A179" s="136" t="s">
        <v>206</v>
      </c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  <c r="AA179" s="152"/>
      <c r="AB179" s="140"/>
      <c r="AC179" s="140"/>
      <c r="AD179" s="140"/>
      <c r="AE179" s="140"/>
      <c r="AF179" s="140"/>
      <c r="AG179" s="140"/>
      <c r="AH179" s="152"/>
      <c r="AI179" s="140"/>
      <c r="AJ179" s="140"/>
      <c r="AK179" s="140"/>
      <c r="AL179" s="140"/>
      <c r="AM179" s="140"/>
      <c r="AN179" s="140"/>
      <c r="AO179" s="152"/>
      <c r="AP179" s="140"/>
      <c r="AQ179" s="140"/>
      <c r="AR179" s="140"/>
      <c r="AS179" s="140"/>
      <c r="AT179" s="140"/>
      <c r="AU179" s="140"/>
      <c r="AV179" s="152"/>
      <c r="AW179" s="140"/>
      <c r="AX179" s="140"/>
      <c r="AY179" s="140"/>
      <c r="AZ179" s="140"/>
      <c r="BA179" s="140"/>
      <c r="BB179" s="140"/>
      <c r="BC179" s="152"/>
      <c r="BD179" s="140"/>
      <c r="BE179" s="140"/>
    </row>
    <row r="180" s="118" customFormat="1" ht="14" spans="1:57">
      <c r="A180" s="136" t="s">
        <v>221</v>
      </c>
      <c r="B180" s="140">
        <v>13226</v>
      </c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  <c r="AA180" s="152"/>
      <c r="AB180" s="140"/>
      <c r="AC180" s="140"/>
      <c r="AD180" s="140"/>
      <c r="AE180" s="140"/>
      <c r="AF180" s="140"/>
      <c r="AG180" s="140"/>
      <c r="AH180" s="152"/>
      <c r="AI180" s="140"/>
      <c r="AJ180" s="140"/>
      <c r="AK180" s="140"/>
      <c r="AL180" s="140"/>
      <c r="AM180" s="140"/>
      <c r="AN180" s="140"/>
      <c r="AO180" s="152"/>
      <c r="AP180" s="140"/>
      <c r="AQ180" s="140"/>
      <c r="AR180" s="140"/>
      <c r="AS180" s="140"/>
      <c r="AT180" s="140"/>
      <c r="AU180" s="140"/>
      <c r="AV180" s="152"/>
      <c r="AW180" s="140"/>
      <c r="AX180" s="140"/>
      <c r="AY180" s="140"/>
      <c r="AZ180" s="140"/>
      <c r="BA180" s="140"/>
      <c r="BB180" s="140"/>
      <c r="BC180" s="152"/>
      <c r="BD180" s="140"/>
      <c r="BE180" s="140"/>
    </row>
    <row r="181" s="118" customFormat="1" ht="14" spans="1:57">
      <c r="A181" s="136" t="s">
        <v>207</v>
      </c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  <c r="AA181" s="152"/>
      <c r="AB181" s="140"/>
      <c r="AC181" s="140"/>
      <c r="AD181" s="140"/>
      <c r="AE181" s="140"/>
      <c r="AF181" s="140"/>
      <c r="AG181" s="140"/>
      <c r="AH181" s="152"/>
      <c r="AI181" s="140"/>
      <c r="AJ181" s="140"/>
      <c r="AK181" s="140"/>
      <c r="AL181" s="140"/>
      <c r="AM181" s="140"/>
      <c r="AN181" s="140"/>
      <c r="AO181" s="152"/>
      <c r="AP181" s="140"/>
      <c r="AQ181" s="140"/>
      <c r="AR181" s="140"/>
      <c r="AS181" s="140"/>
      <c r="AT181" s="140"/>
      <c r="AU181" s="140"/>
      <c r="AV181" s="152"/>
      <c r="AW181" s="140"/>
      <c r="AX181" s="140"/>
      <c r="AY181" s="140"/>
      <c r="AZ181" s="140"/>
      <c r="BA181" s="140"/>
      <c r="BB181" s="140"/>
      <c r="BC181" s="152"/>
      <c r="BD181" s="140"/>
      <c r="BE181" s="140"/>
    </row>
    <row r="182" s="118" customFormat="1" ht="14" spans="1:57">
      <c r="A182" s="136" t="s">
        <v>208</v>
      </c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  <c r="AA182" s="152"/>
      <c r="AB182" s="140"/>
      <c r="AC182" s="140"/>
      <c r="AD182" s="140"/>
      <c r="AE182" s="140"/>
      <c r="AF182" s="140"/>
      <c r="AG182" s="140"/>
      <c r="AH182" s="152"/>
      <c r="AI182" s="140"/>
      <c r="AJ182" s="140"/>
      <c r="AK182" s="140"/>
      <c r="AL182" s="140"/>
      <c r="AM182" s="140"/>
      <c r="AN182" s="140"/>
      <c r="AO182" s="152"/>
      <c r="AP182" s="140"/>
      <c r="AQ182" s="140"/>
      <c r="AR182" s="140"/>
      <c r="AS182" s="140"/>
      <c r="AT182" s="140"/>
      <c r="AU182" s="140"/>
      <c r="AV182" s="152"/>
      <c r="AW182" s="140"/>
      <c r="AX182" s="140"/>
      <c r="AY182" s="140"/>
      <c r="AZ182" s="140"/>
      <c r="BA182" s="140"/>
      <c r="BB182" s="140"/>
      <c r="BC182" s="152"/>
      <c r="BD182" s="140"/>
      <c r="BE182" s="140"/>
    </row>
    <row r="183" s="118" customFormat="1" ht="14" spans="1:57">
      <c r="A183" s="136" t="s">
        <v>209</v>
      </c>
      <c r="B183" s="140">
        <v>36710</v>
      </c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  <c r="AA183" s="152"/>
      <c r="AB183" s="140"/>
      <c r="AC183" s="140"/>
      <c r="AD183" s="140"/>
      <c r="AE183" s="140"/>
      <c r="AF183" s="140"/>
      <c r="AG183" s="140"/>
      <c r="AH183" s="152"/>
      <c r="AI183" s="140"/>
      <c r="AJ183" s="140"/>
      <c r="AK183" s="140"/>
      <c r="AL183" s="140"/>
      <c r="AM183" s="140"/>
      <c r="AN183" s="140"/>
      <c r="AO183" s="152"/>
      <c r="AP183" s="140"/>
      <c r="AQ183" s="140"/>
      <c r="AR183" s="140"/>
      <c r="AS183" s="140"/>
      <c r="AT183" s="140"/>
      <c r="AU183" s="140"/>
      <c r="AV183" s="152"/>
      <c r="AW183" s="140"/>
      <c r="AX183" s="140"/>
      <c r="AY183" s="140"/>
      <c r="AZ183" s="140"/>
      <c r="BA183" s="140"/>
      <c r="BB183" s="140"/>
      <c r="BC183" s="152"/>
      <c r="BD183" s="140"/>
      <c r="BE183" s="140"/>
    </row>
    <row r="184" s="118" customFormat="1" ht="14" spans="1:57">
      <c r="A184" s="136" t="s">
        <v>210</v>
      </c>
      <c r="B184" s="140">
        <f>34848+24557</f>
        <v>59405</v>
      </c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  <c r="AA184" s="152"/>
      <c r="AB184" s="140"/>
      <c r="AC184" s="140"/>
      <c r="AD184" s="140"/>
      <c r="AE184" s="140"/>
      <c r="AF184" s="140"/>
      <c r="AG184" s="140"/>
      <c r="AH184" s="152"/>
      <c r="AI184" s="140"/>
      <c r="AJ184" s="140"/>
      <c r="AK184" s="140"/>
      <c r="AL184" s="140"/>
      <c r="AM184" s="140"/>
      <c r="AN184" s="140"/>
      <c r="AO184" s="152"/>
      <c r="AP184" s="140"/>
      <c r="AQ184" s="140"/>
      <c r="AR184" s="140"/>
      <c r="AS184" s="140"/>
      <c r="AT184" s="140"/>
      <c r="AU184" s="140"/>
      <c r="AV184" s="152"/>
      <c r="AW184" s="140"/>
      <c r="AX184" s="140"/>
      <c r="AY184" s="140"/>
      <c r="AZ184" s="140"/>
      <c r="BA184" s="140"/>
      <c r="BB184" s="140"/>
      <c r="BC184" s="152"/>
      <c r="BD184" s="140"/>
      <c r="BE184" s="140"/>
    </row>
    <row r="185" s="118" customFormat="1" ht="14" spans="1:57">
      <c r="A185" s="141"/>
      <c r="B185" s="140"/>
      <c r="C185" s="140"/>
      <c r="D185" s="140"/>
      <c r="E185" s="140">
        <v>256973.34</v>
      </c>
      <c r="F185" s="140">
        <v>10186.01</v>
      </c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  <c r="AA185" s="152"/>
      <c r="AB185" s="140"/>
      <c r="AC185" s="140"/>
      <c r="AD185" s="140"/>
      <c r="AE185" s="140"/>
      <c r="AF185" s="140"/>
      <c r="AG185" s="140"/>
      <c r="AH185" s="152"/>
      <c r="AI185" s="140"/>
      <c r="AJ185" s="140"/>
      <c r="AK185" s="140"/>
      <c r="AL185" s="140"/>
      <c r="AM185" s="140"/>
      <c r="AN185" s="140"/>
      <c r="AO185" s="152"/>
      <c r="AP185" s="140"/>
      <c r="AQ185" s="140"/>
      <c r="AR185" s="140"/>
      <c r="AS185" s="140"/>
      <c r="AT185" s="140"/>
      <c r="AU185" s="140"/>
      <c r="AV185" s="152"/>
      <c r="AW185" s="140"/>
      <c r="AX185" s="140"/>
      <c r="AY185" s="140"/>
      <c r="AZ185" s="140"/>
      <c r="BA185" s="140"/>
      <c r="BB185" s="140"/>
      <c r="BC185" s="152"/>
      <c r="BD185" s="140"/>
      <c r="BE185" s="140"/>
    </row>
    <row r="186" s="118" customFormat="1" ht="14" spans="1:57">
      <c r="A186" s="141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  <c r="AA186" s="152"/>
      <c r="AB186" s="140"/>
      <c r="AC186" s="140"/>
      <c r="AD186" s="140"/>
      <c r="AE186" s="140"/>
      <c r="AF186" s="140"/>
      <c r="AG186" s="140"/>
      <c r="AH186" s="152"/>
      <c r="AI186" s="140"/>
      <c r="AJ186" s="140"/>
      <c r="AK186" s="140"/>
      <c r="AL186" s="140"/>
      <c r="AM186" s="140"/>
      <c r="AN186" s="140"/>
      <c r="AO186" s="152"/>
      <c r="AP186" s="140"/>
      <c r="AQ186" s="140"/>
      <c r="AR186" s="140"/>
      <c r="AS186" s="140"/>
      <c r="AT186" s="140"/>
      <c r="AU186" s="140"/>
      <c r="AV186" s="152"/>
      <c r="AW186" s="140"/>
      <c r="AX186" s="140"/>
      <c r="AY186" s="140"/>
      <c r="AZ186" s="140"/>
      <c r="BA186" s="140"/>
      <c r="BB186" s="140"/>
      <c r="BC186" s="152"/>
      <c r="BD186" s="140"/>
      <c r="BE186" s="140"/>
    </row>
    <row r="187" s="118" customFormat="1" ht="13" spans="1:57">
      <c r="A187" s="142" t="s">
        <v>211</v>
      </c>
      <c r="B187" s="143">
        <f t="shared" ref="B187:J187" si="0">SUM(B5:B186)</f>
        <v>2671729.5</v>
      </c>
      <c r="C187" s="143">
        <f t="shared" si="0"/>
        <v>0</v>
      </c>
      <c r="D187" s="144"/>
      <c r="E187" s="143">
        <f t="shared" si="0"/>
        <v>256973.34</v>
      </c>
      <c r="F187" s="143">
        <f t="shared" si="0"/>
        <v>10186.01</v>
      </c>
      <c r="G187" s="143">
        <f t="shared" si="0"/>
        <v>0</v>
      </c>
      <c r="H187" s="143">
        <f t="shared" si="0"/>
        <v>0</v>
      </c>
      <c r="I187" s="143">
        <f t="shared" si="0"/>
        <v>0</v>
      </c>
      <c r="J187" s="143">
        <f t="shared" si="0"/>
        <v>0</v>
      </c>
      <c r="K187" s="144"/>
      <c r="L187" s="143">
        <f t="shared" ref="L187:Q187" si="1">SUM(L5:L186)</f>
        <v>0</v>
      </c>
      <c r="M187" s="143">
        <f t="shared" si="1"/>
        <v>0</v>
      </c>
      <c r="N187" s="143">
        <f t="shared" si="1"/>
        <v>0</v>
      </c>
      <c r="O187" s="143">
        <f t="shared" si="1"/>
        <v>0</v>
      </c>
      <c r="P187" s="143">
        <f t="shared" si="1"/>
        <v>0</v>
      </c>
      <c r="Q187" s="143">
        <f t="shared" si="1"/>
        <v>0</v>
      </c>
      <c r="R187" s="144"/>
      <c r="S187" s="143">
        <f t="shared" ref="S187:X187" si="2">SUM(S5:S186)</f>
        <v>0</v>
      </c>
      <c r="T187" s="143">
        <f t="shared" si="2"/>
        <v>0</v>
      </c>
      <c r="U187" s="143">
        <f t="shared" si="2"/>
        <v>0</v>
      </c>
      <c r="V187" s="143">
        <f t="shared" si="2"/>
        <v>0</v>
      </c>
      <c r="W187" s="143">
        <f t="shared" si="2"/>
        <v>0</v>
      </c>
      <c r="X187" s="143">
        <f t="shared" si="2"/>
        <v>0</v>
      </c>
      <c r="Y187" s="144"/>
      <c r="Z187" s="143">
        <f t="shared" ref="Z187:AE187" si="3">SUM(Z5:Z186)</f>
        <v>0</v>
      </c>
      <c r="AA187" s="143">
        <f t="shared" si="3"/>
        <v>0</v>
      </c>
      <c r="AB187" s="143">
        <f t="shared" si="3"/>
        <v>0</v>
      </c>
      <c r="AC187" s="143">
        <f t="shared" si="3"/>
        <v>0</v>
      </c>
      <c r="AD187" s="143">
        <f t="shared" si="3"/>
        <v>0</v>
      </c>
      <c r="AE187" s="143">
        <f t="shared" si="3"/>
        <v>0</v>
      </c>
      <c r="AF187" s="144"/>
      <c r="AG187" s="143">
        <f t="shared" ref="AG187:AL187" si="4">SUM(AG5:AG186)</f>
        <v>0</v>
      </c>
      <c r="AH187" s="143">
        <f t="shared" si="4"/>
        <v>0</v>
      </c>
      <c r="AI187" s="143">
        <f t="shared" si="4"/>
        <v>0</v>
      </c>
      <c r="AJ187" s="143">
        <f t="shared" si="4"/>
        <v>0</v>
      </c>
      <c r="AK187" s="143">
        <f t="shared" si="4"/>
        <v>0</v>
      </c>
      <c r="AL187" s="143">
        <f t="shared" si="4"/>
        <v>0</v>
      </c>
      <c r="AM187" s="144"/>
      <c r="AN187" s="143">
        <f t="shared" ref="AN187:AS187" si="5">SUM(AN5:AN186)</f>
        <v>0</v>
      </c>
      <c r="AO187" s="143">
        <f t="shared" si="5"/>
        <v>0</v>
      </c>
      <c r="AP187" s="143">
        <f t="shared" si="5"/>
        <v>0</v>
      </c>
      <c r="AQ187" s="143">
        <f t="shared" si="5"/>
        <v>0</v>
      </c>
      <c r="AR187" s="143">
        <f t="shared" si="5"/>
        <v>0</v>
      </c>
      <c r="AS187" s="143">
        <f t="shared" si="5"/>
        <v>0</v>
      </c>
      <c r="AT187" s="144"/>
      <c r="AU187" s="143">
        <f t="shared" ref="AU187:AZ187" si="6">SUM(AU5:AU186)</f>
        <v>0</v>
      </c>
      <c r="AV187" s="143">
        <f t="shared" si="6"/>
        <v>0</v>
      </c>
      <c r="AW187" s="143">
        <f t="shared" si="6"/>
        <v>0</v>
      </c>
      <c r="AX187" s="143">
        <f t="shared" si="6"/>
        <v>0</v>
      </c>
      <c r="AY187" s="143">
        <f t="shared" si="6"/>
        <v>0</v>
      </c>
      <c r="AZ187" s="143">
        <f t="shared" si="6"/>
        <v>0</v>
      </c>
      <c r="BA187" s="144"/>
      <c r="BB187" s="143">
        <f>SUM(BB5:BB186)</f>
        <v>0</v>
      </c>
      <c r="BC187" s="143">
        <f>SUM(BC5:BC186)</f>
        <v>0</v>
      </c>
      <c r="BD187" s="143">
        <f>SUM(BD5:BD186)</f>
        <v>0</v>
      </c>
      <c r="BE187" s="143">
        <f>SUM(BE5:BE186)</f>
        <v>0</v>
      </c>
    </row>
    <row r="188" s="118" customFormat="1" ht="26.25" customHeight="1" spans="1:57">
      <c r="A188" s="145" t="s">
        <v>21</v>
      </c>
      <c r="B188" s="146">
        <f>+B187+C189</f>
        <v>2671729.5</v>
      </c>
      <c r="C188" s="147"/>
      <c r="D188" s="148"/>
      <c r="E188" s="149">
        <f>+E187+F187</f>
        <v>267159.35</v>
      </c>
      <c r="F188" s="149"/>
      <c r="G188" s="149">
        <f>+G187+H187</f>
        <v>0</v>
      </c>
      <c r="H188" s="149"/>
      <c r="I188" s="146">
        <f>+I187+J189</f>
        <v>0</v>
      </c>
      <c r="J188" s="147"/>
      <c r="K188" s="148"/>
      <c r="L188" s="149">
        <f>+L187+M187</f>
        <v>0</v>
      </c>
      <c r="M188" s="149"/>
      <c r="N188" s="149">
        <f>+N187+O187</f>
        <v>0</v>
      </c>
      <c r="O188" s="149"/>
      <c r="P188" s="146">
        <f>+P187+Q189</f>
        <v>0</v>
      </c>
      <c r="Q188" s="147"/>
      <c r="R188" s="148"/>
      <c r="S188" s="149">
        <f>+S187+T187</f>
        <v>0</v>
      </c>
      <c r="T188" s="149"/>
      <c r="U188" s="149">
        <f>+U187+V187</f>
        <v>0</v>
      </c>
      <c r="V188" s="149"/>
      <c r="W188" s="149">
        <f>+W187+X189</f>
        <v>0</v>
      </c>
      <c r="X188" s="149"/>
      <c r="Y188" s="148"/>
      <c r="Z188" s="149">
        <f>+Z187+AA187</f>
        <v>0</v>
      </c>
      <c r="AA188" s="149"/>
      <c r="AB188" s="149">
        <f>+AB187+AC187</f>
        <v>0</v>
      </c>
      <c r="AC188" s="149"/>
      <c r="AD188" s="149">
        <f>+AD187+AE189</f>
        <v>0</v>
      </c>
      <c r="AE188" s="149"/>
      <c r="AF188" s="148"/>
      <c r="AG188" s="149">
        <f>+AG187+AH187</f>
        <v>0</v>
      </c>
      <c r="AH188" s="149"/>
      <c r="AI188" s="149">
        <f>+AI187+AJ187</f>
        <v>0</v>
      </c>
      <c r="AJ188" s="149"/>
      <c r="AK188" s="149">
        <f>+AK187+AL189</f>
        <v>0</v>
      </c>
      <c r="AL188" s="149"/>
      <c r="AM188" s="148"/>
      <c r="AN188" s="149">
        <f>+AN187+AO187</f>
        <v>0</v>
      </c>
      <c r="AO188" s="149"/>
      <c r="AP188" s="149">
        <f>+AP187+AQ187</f>
        <v>0</v>
      </c>
      <c r="AQ188" s="149"/>
      <c r="AR188" s="149">
        <f>+AR187+AS189</f>
        <v>0</v>
      </c>
      <c r="AS188" s="149"/>
      <c r="AT188" s="148"/>
      <c r="AU188" s="149">
        <f>+AU187+AV187</f>
        <v>0</v>
      </c>
      <c r="AV188" s="149"/>
      <c r="AW188" s="149">
        <f>+AW187+AX187</f>
        <v>0</v>
      </c>
      <c r="AX188" s="149"/>
      <c r="AY188" s="149">
        <f>+AY187+AZ189</f>
        <v>0</v>
      </c>
      <c r="AZ188" s="149"/>
      <c r="BA188" s="148"/>
      <c r="BB188" s="149">
        <f>+BB187+BC187</f>
        <v>0</v>
      </c>
      <c r="BC188" s="149"/>
      <c r="BD188" s="149">
        <f>+BD187+BE187</f>
        <v>0</v>
      </c>
      <c r="BE188" s="149"/>
    </row>
    <row r="189" s="118" customFormat="1" ht="13.75" spans="3:52">
      <c r="C189" s="118">
        <f>+C187*205</f>
        <v>0</v>
      </c>
      <c r="J189" s="118">
        <f>+J187*205</f>
        <v>0</v>
      </c>
      <c r="Q189" s="118">
        <f>+Q187*205</f>
        <v>0</v>
      </c>
      <c r="X189" s="118">
        <f>+X187*205</f>
        <v>0</v>
      </c>
      <c r="AE189" s="118">
        <f>+AE187*205</f>
        <v>0</v>
      </c>
      <c r="AL189" s="118">
        <f>+AL187*205</f>
        <v>0</v>
      </c>
      <c r="AS189" s="118">
        <f>+AS187*205</f>
        <v>0</v>
      </c>
      <c r="AZ189" s="118">
        <f>+AZ187*205</f>
        <v>0</v>
      </c>
    </row>
    <row r="190" s="118" customFormat="1" ht="14.75" spans="4:53">
      <c r="D190" s="150">
        <f>+B187-G187-E187-F187-H187</f>
        <v>2404570.15</v>
      </c>
      <c r="K190" s="150">
        <f>+I187-N187-L187-M187-O187</f>
        <v>0</v>
      </c>
      <c r="R190" s="150">
        <f>+P187-U187-S187-T187-V187</f>
        <v>0</v>
      </c>
      <c r="Y190" s="150">
        <f>+W187-AB187-Z187-AA187-AC187</f>
        <v>0</v>
      </c>
      <c r="AF190" s="150">
        <f>+AD187-AI187-AG187-AH187-AJ187</f>
        <v>0</v>
      </c>
      <c r="AM190" s="150">
        <f>+AK187-AP187-AN187-AO187-AQ187</f>
        <v>0</v>
      </c>
      <c r="AT190" s="150">
        <f>+AR187-AW187-AU187-AV187-AX187</f>
        <v>0</v>
      </c>
      <c r="BA190" s="150">
        <f>+AY187-BD187-BB187-BC187-BE187</f>
        <v>0</v>
      </c>
    </row>
    <row r="191" s="118" customFormat="1" ht="13"/>
    <row r="192" s="118" customFormat="1" ht="13" spans="1:1">
      <c r="A192" s="151"/>
    </row>
    <row r="193" s="118" customFormat="1" ht="13"/>
    <row r="194" s="118" customFormat="1" ht="13"/>
    <row r="195" s="118" customFormat="1" ht="13"/>
    <row r="196" s="118" customFormat="1" ht="13"/>
    <row r="197" s="118" customFormat="1" ht="13"/>
    <row r="198" s="118" customFormat="1" ht="13"/>
    <row r="199" s="118" customFormat="1" ht="13" spans="1:1">
      <c r="A199" s="153"/>
    </row>
    <row r="200" s="118" customFormat="1" ht="15" customHeight="1" spans="1:1">
      <c r="A200" s="153"/>
    </row>
    <row r="201" s="118" customFormat="1" ht="15" customHeight="1" spans="1:1">
      <c r="A201" s="153"/>
    </row>
    <row r="202" s="118" customFormat="1" ht="15" customHeight="1" spans="1:1">
      <c r="A202" s="153"/>
    </row>
    <row r="203" s="118" customFormat="1" ht="13" spans="1:1">
      <c r="A203" s="153"/>
    </row>
    <row r="204" s="118" customFormat="1" ht="13" spans="1:1">
      <c r="A204" s="153"/>
    </row>
    <row r="205" s="118" customFormat="1" ht="13" spans="1:1">
      <c r="A205" s="153"/>
    </row>
    <row r="206" s="118" customFormat="1" ht="13" spans="1:1">
      <c r="A206" s="153"/>
    </row>
  </sheetData>
  <mergeCells count="65">
    <mergeCell ref="B1:AA1"/>
    <mergeCell ref="B2:H2"/>
    <mergeCell ref="I2:O2"/>
    <mergeCell ref="P2:V2"/>
    <mergeCell ref="W2:AC2"/>
    <mergeCell ref="AD2:AJ2"/>
    <mergeCell ref="AK2:AQ2"/>
    <mergeCell ref="AR2:AX2"/>
    <mergeCell ref="AY2:BE2"/>
    <mergeCell ref="B3:C3"/>
    <mergeCell ref="E3:H3"/>
    <mergeCell ref="I3:J3"/>
    <mergeCell ref="L3:O3"/>
    <mergeCell ref="P3:Q3"/>
    <mergeCell ref="S3:V3"/>
    <mergeCell ref="W3:X3"/>
    <mergeCell ref="Z3:AC3"/>
    <mergeCell ref="AD3:AE3"/>
    <mergeCell ref="AG3:AJ3"/>
    <mergeCell ref="AK3:AL3"/>
    <mergeCell ref="AN3:AQ3"/>
    <mergeCell ref="AR3:AS3"/>
    <mergeCell ref="AU3:AX3"/>
    <mergeCell ref="AY3:AZ3"/>
    <mergeCell ref="BB3:BE3"/>
    <mergeCell ref="B188:C188"/>
    <mergeCell ref="E188:F188"/>
    <mergeCell ref="G188:H188"/>
    <mergeCell ref="I188:J188"/>
    <mergeCell ref="L188:M188"/>
    <mergeCell ref="N188:O188"/>
    <mergeCell ref="P188:Q188"/>
    <mergeCell ref="S188:T188"/>
    <mergeCell ref="U188:V188"/>
    <mergeCell ref="W188:X188"/>
    <mergeCell ref="Z188:AA188"/>
    <mergeCell ref="AB188:AC188"/>
    <mergeCell ref="AD188:AE188"/>
    <mergeCell ref="AG188:AH188"/>
    <mergeCell ref="AI188:AJ188"/>
    <mergeCell ref="AK188:AL188"/>
    <mergeCell ref="AN188:AO188"/>
    <mergeCell ref="AP188:AQ188"/>
    <mergeCell ref="AR188:AS188"/>
    <mergeCell ref="AU188:AV188"/>
    <mergeCell ref="AW188:AX188"/>
    <mergeCell ref="AY188:AZ188"/>
    <mergeCell ref="BB188:BC188"/>
    <mergeCell ref="BD188:BE188"/>
    <mergeCell ref="D3:D4"/>
    <mergeCell ref="D187:D188"/>
    <mergeCell ref="K3:K4"/>
    <mergeCell ref="K187:K188"/>
    <mergeCell ref="R3:R4"/>
    <mergeCell ref="R187:R188"/>
    <mergeCell ref="Y3:Y4"/>
    <mergeCell ref="Y187:Y188"/>
    <mergeCell ref="AF3:AF4"/>
    <mergeCell ref="AF187:AF188"/>
    <mergeCell ref="AM3:AM4"/>
    <mergeCell ref="AM187:AM188"/>
    <mergeCell ref="AT3:AT4"/>
    <mergeCell ref="AT187:AT188"/>
    <mergeCell ref="BA3:BA4"/>
    <mergeCell ref="BA187:BA188"/>
  </mergeCells>
  <pageMargins left="0.75" right="0.75" top="1" bottom="1" header="0.5" footer="0.5"/>
  <pageSetup paperSize="1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98"/>
  <sheetViews>
    <sheetView workbookViewId="0">
      <selection activeCell="AK2" sqref="AK2"/>
    </sheetView>
  </sheetViews>
  <sheetFormatPr defaultColWidth="10.9090909090909" defaultRowHeight="14.5"/>
  <cols>
    <col min="1" max="1" width="54.3909090909091" style="81" customWidth="1"/>
    <col min="2" max="2" width="10.9090909090909" style="81" customWidth="1"/>
    <col min="3" max="4" width="11.9636363636364" style="81" customWidth="1"/>
    <col min="5" max="9" width="10.9090909090909" style="81" customWidth="1"/>
    <col min="10" max="11" width="11.9636363636364" style="81" customWidth="1"/>
    <col min="12" max="16" width="10.9090909090909" style="81" customWidth="1"/>
    <col min="17" max="18" width="11.9636363636364" style="81" customWidth="1"/>
    <col min="19" max="22" width="10.9090909090909" style="81" customWidth="1"/>
    <col min="23" max="16370" width="10.9090909090909" style="81"/>
    <col min="16371" max="16384" width="10.9090909090909" style="82"/>
  </cols>
  <sheetData>
    <row r="1" s="81" customFormat="1" ht="26.25" spans="1:36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100"/>
      <c r="AB1" s="101"/>
      <c r="AC1" s="101"/>
      <c r="AD1" s="84"/>
      <c r="AE1" s="84"/>
      <c r="AF1" s="84"/>
      <c r="AG1" s="84"/>
      <c r="AH1" s="100"/>
      <c r="AI1" s="101"/>
      <c r="AJ1" s="101"/>
    </row>
    <row r="2" s="81" customFormat="1" ht="15" customHeight="1" spans="1:36">
      <c r="A2" s="85"/>
      <c r="B2" s="86" t="s">
        <v>11</v>
      </c>
      <c r="C2" s="87"/>
      <c r="D2" s="87"/>
      <c r="E2" s="87"/>
      <c r="F2" s="87"/>
      <c r="G2" s="87"/>
      <c r="H2" s="88"/>
      <c r="I2" s="86" t="s">
        <v>12</v>
      </c>
      <c r="J2" s="87"/>
      <c r="K2" s="87"/>
      <c r="L2" s="87"/>
      <c r="M2" s="87"/>
      <c r="N2" s="87"/>
      <c r="O2" s="88"/>
      <c r="P2" s="86" t="s">
        <v>13</v>
      </c>
      <c r="Q2" s="87"/>
      <c r="R2" s="87"/>
      <c r="S2" s="87"/>
      <c r="T2" s="87"/>
      <c r="U2" s="87"/>
      <c r="V2" s="88"/>
      <c r="W2" s="86" t="s">
        <v>14</v>
      </c>
      <c r="X2" s="87"/>
      <c r="Y2" s="87"/>
      <c r="Z2" s="87"/>
      <c r="AA2" s="87"/>
      <c r="AB2" s="87"/>
      <c r="AC2" s="87"/>
      <c r="AD2" s="86" t="s">
        <v>15</v>
      </c>
      <c r="AE2" s="87"/>
      <c r="AF2" s="87"/>
      <c r="AG2" s="87"/>
      <c r="AH2" s="87"/>
      <c r="AI2" s="87"/>
      <c r="AJ2" s="87"/>
    </row>
    <row r="3" s="81" customFormat="1" ht="12.75" customHeight="1" spans="1:36">
      <c r="A3" s="85"/>
      <c r="B3" s="89" t="s">
        <v>26</v>
      </c>
      <c r="C3" s="90"/>
      <c r="D3" s="91" t="s">
        <v>27</v>
      </c>
      <c r="E3" s="92" t="s">
        <v>28</v>
      </c>
      <c r="F3" s="93"/>
      <c r="G3" s="93"/>
      <c r="H3" s="94"/>
      <c r="I3" s="89" t="s">
        <v>26</v>
      </c>
      <c r="J3" s="90"/>
      <c r="K3" s="91" t="s">
        <v>27</v>
      </c>
      <c r="L3" s="92" t="s">
        <v>28</v>
      </c>
      <c r="M3" s="93"/>
      <c r="N3" s="93"/>
      <c r="O3" s="94"/>
      <c r="P3" s="89" t="s">
        <v>26</v>
      </c>
      <c r="Q3" s="90"/>
      <c r="R3" s="91" t="s">
        <v>27</v>
      </c>
      <c r="S3" s="92" t="s">
        <v>28</v>
      </c>
      <c r="T3" s="93"/>
      <c r="U3" s="93"/>
      <c r="V3" s="94"/>
      <c r="W3" s="89" t="s">
        <v>26</v>
      </c>
      <c r="X3" s="90"/>
      <c r="Y3" s="91" t="s">
        <v>27</v>
      </c>
      <c r="Z3" s="92" t="s">
        <v>28</v>
      </c>
      <c r="AA3" s="93"/>
      <c r="AB3" s="93"/>
      <c r="AC3" s="94"/>
      <c r="AD3" s="89" t="s">
        <v>26</v>
      </c>
      <c r="AE3" s="90"/>
      <c r="AF3" s="91" t="s">
        <v>27</v>
      </c>
      <c r="AG3" s="92" t="s">
        <v>28</v>
      </c>
      <c r="AH3" s="93"/>
      <c r="AI3" s="93"/>
      <c r="AJ3" s="94"/>
    </row>
    <row r="4" s="81" customFormat="1" ht="13.75" spans="1:36">
      <c r="A4" s="85"/>
      <c r="B4" s="89" t="s">
        <v>29</v>
      </c>
      <c r="C4" s="90" t="s">
        <v>30</v>
      </c>
      <c r="D4" s="95"/>
      <c r="E4" s="90" t="s">
        <v>31</v>
      </c>
      <c r="F4" s="90" t="s">
        <v>32</v>
      </c>
      <c r="G4" s="90" t="s">
        <v>33</v>
      </c>
      <c r="H4" s="90" t="s">
        <v>34</v>
      </c>
      <c r="I4" s="89" t="s">
        <v>29</v>
      </c>
      <c r="J4" s="90" t="s">
        <v>30</v>
      </c>
      <c r="K4" s="95"/>
      <c r="L4" s="90" t="s">
        <v>31</v>
      </c>
      <c r="M4" s="90" t="s">
        <v>32</v>
      </c>
      <c r="N4" s="90" t="s">
        <v>33</v>
      </c>
      <c r="O4" s="90" t="s">
        <v>34</v>
      </c>
      <c r="P4" s="89" t="s">
        <v>29</v>
      </c>
      <c r="Q4" s="90" t="s">
        <v>30</v>
      </c>
      <c r="R4" s="95"/>
      <c r="S4" s="90" t="s">
        <v>31</v>
      </c>
      <c r="T4" s="90" t="s">
        <v>32</v>
      </c>
      <c r="U4" s="90" t="s">
        <v>33</v>
      </c>
      <c r="V4" s="90" t="s">
        <v>34</v>
      </c>
      <c r="W4" s="89" t="s">
        <v>29</v>
      </c>
      <c r="X4" s="90" t="s">
        <v>30</v>
      </c>
      <c r="Y4" s="95"/>
      <c r="Z4" s="90" t="s">
        <v>31</v>
      </c>
      <c r="AA4" s="90" t="s">
        <v>32</v>
      </c>
      <c r="AB4" s="90" t="s">
        <v>33</v>
      </c>
      <c r="AC4" s="90" t="s">
        <v>34</v>
      </c>
      <c r="AD4" s="89" t="s">
        <v>29</v>
      </c>
      <c r="AE4" s="90" t="s">
        <v>30</v>
      </c>
      <c r="AF4" s="95"/>
      <c r="AG4" s="90" t="s">
        <v>31</v>
      </c>
      <c r="AH4" s="90" t="s">
        <v>32</v>
      </c>
      <c r="AI4" s="90" t="s">
        <v>33</v>
      </c>
      <c r="AJ4" s="90" t="s">
        <v>34</v>
      </c>
    </row>
    <row r="5" s="81" customFormat="1" ht="15" customHeight="1" spans="1:36">
      <c r="A5" s="96" t="s">
        <v>35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102"/>
      <c r="AB5" s="97"/>
      <c r="AC5" s="97"/>
      <c r="AD5" s="97"/>
      <c r="AE5" s="97"/>
      <c r="AF5" s="97"/>
      <c r="AG5" s="97"/>
      <c r="AH5" s="102"/>
      <c r="AI5" s="97"/>
      <c r="AJ5" s="97"/>
    </row>
    <row r="6" s="81" customFormat="1" ht="15" customHeight="1" spans="1:36">
      <c r="A6" s="98" t="s">
        <v>36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102"/>
      <c r="AB6" s="97"/>
      <c r="AC6" s="97"/>
      <c r="AD6" s="97"/>
      <c r="AE6" s="97"/>
      <c r="AF6" s="97"/>
      <c r="AG6" s="97"/>
      <c r="AH6" s="102"/>
      <c r="AI6" s="97"/>
      <c r="AJ6" s="97"/>
    </row>
    <row r="7" s="81" customFormat="1" ht="15" customHeight="1" spans="1:36">
      <c r="A7" s="98" t="s">
        <v>37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102"/>
      <c r="AB7" s="97"/>
      <c r="AC7" s="97"/>
      <c r="AD7" s="97"/>
      <c r="AE7" s="97"/>
      <c r="AF7" s="97"/>
      <c r="AG7" s="97"/>
      <c r="AH7" s="102"/>
      <c r="AI7" s="97"/>
      <c r="AJ7" s="97"/>
    </row>
    <row r="8" s="81" customFormat="1" ht="15" customHeight="1" spans="1:36">
      <c r="A8" s="98" t="s">
        <v>38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102"/>
      <c r="AB8" s="97"/>
      <c r="AC8" s="97"/>
      <c r="AD8" s="97"/>
      <c r="AE8" s="97"/>
      <c r="AF8" s="97"/>
      <c r="AG8" s="97"/>
      <c r="AH8" s="102"/>
      <c r="AI8" s="97"/>
      <c r="AJ8" s="97"/>
    </row>
    <row r="9" s="81" customFormat="1" ht="15" customHeight="1" spans="1:36">
      <c r="A9" s="98" t="s">
        <v>39</v>
      </c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102"/>
      <c r="AB9" s="97"/>
      <c r="AC9" s="97"/>
      <c r="AD9" s="97"/>
      <c r="AE9" s="97"/>
      <c r="AF9" s="97"/>
      <c r="AG9" s="97"/>
      <c r="AH9" s="102"/>
      <c r="AI9" s="97"/>
      <c r="AJ9" s="97"/>
    </row>
    <row r="10" s="81" customFormat="1" ht="15" customHeight="1" spans="1:36">
      <c r="A10" s="98" t="s">
        <v>40</v>
      </c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102"/>
      <c r="AB10" s="97"/>
      <c r="AC10" s="97"/>
      <c r="AD10" s="97"/>
      <c r="AE10" s="97"/>
      <c r="AF10" s="97"/>
      <c r="AG10" s="97"/>
      <c r="AH10" s="102"/>
      <c r="AI10" s="97"/>
      <c r="AJ10" s="97"/>
    </row>
    <row r="11" s="81" customFormat="1" ht="15" customHeight="1" spans="1:36">
      <c r="A11" s="98" t="s">
        <v>41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102"/>
      <c r="AB11" s="97"/>
      <c r="AC11" s="97"/>
      <c r="AD11" s="97"/>
      <c r="AE11" s="97"/>
      <c r="AF11" s="97"/>
      <c r="AG11" s="97"/>
      <c r="AH11" s="102"/>
      <c r="AI11" s="97"/>
      <c r="AJ11" s="97"/>
    </row>
    <row r="12" s="81" customFormat="1" ht="15" customHeight="1" spans="1:36">
      <c r="A12" s="98" t="s">
        <v>42</v>
      </c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102"/>
      <c r="AB12" s="97"/>
      <c r="AC12" s="97"/>
      <c r="AD12" s="97"/>
      <c r="AE12" s="97"/>
      <c r="AF12" s="97"/>
      <c r="AG12" s="97"/>
      <c r="AH12" s="102"/>
      <c r="AI12" s="97"/>
      <c r="AJ12" s="97"/>
    </row>
    <row r="13" s="81" customFormat="1" ht="15" customHeight="1" spans="1:36">
      <c r="A13" s="98" t="s">
        <v>43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102"/>
      <c r="AB13" s="97"/>
      <c r="AC13" s="97"/>
      <c r="AD13" s="97"/>
      <c r="AE13" s="97"/>
      <c r="AF13" s="97"/>
      <c r="AG13" s="97"/>
      <c r="AH13" s="102"/>
      <c r="AI13" s="97"/>
      <c r="AJ13" s="97"/>
    </row>
    <row r="14" s="81" customFormat="1" ht="15" customHeight="1" spans="1:36">
      <c r="A14" s="98" t="s">
        <v>44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102"/>
      <c r="AB14" s="97"/>
      <c r="AC14" s="97"/>
      <c r="AD14" s="97"/>
      <c r="AE14" s="97"/>
      <c r="AF14" s="97"/>
      <c r="AG14" s="97"/>
      <c r="AH14" s="102"/>
      <c r="AI14" s="97"/>
      <c r="AJ14" s="97"/>
    </row>
    <row r="15" s="81" customFormat="1" ht="15" customHeight="1" spans="1:36">
      <c r="A15" s="98" t="s">
        <v>45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102"/>
      <c r="AB15" s="97"/>
      <c r="AC15" s="97"/>
      <c r="AD15" s="97"/>
      <c r="AE15" s="97"/>
      <c r="AF15" s="97"/>
      <c r="AG15" s="97"/>
      <c r="AH15" s="102"/>
      <c r="AI15" s="97"/>
      <c r="AJ15" s="97"/>
    </row>
    <row r="16" s="81" customFormat="1" ht="15" customHeight="1" spans="1:36">
      <c r="A16" s="98" t="s">
        <v>46</v>
      </c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102"/>
      <c r="AB16" s="97"/>
      <c r="AC16" s="97"/>
      <c r="AD16" s="97"/>
      <c r="AE16" s="97"/>
      <c r="AF16" s="97"/>
      <c r="AG16" s="97"/>
      <c r="AH16" s="102"/>
      <c r="AI16" s="97"/>
      <c r="AJ16" s="97"/>
    </row>
    <row r="17" s="81" customFormat="1" ht="15" customHeight="1" spans="1:36">
      <c r="A17" s="98" t="s">
        <v>47</v>
      </c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102"/>
      <c r="AB17" s="97"/>
      <c r="AC17" s="97"/>
      <c r="AD17" s="97"/>
      <c r="AE17" s="97"/>
      <c r="AF17" s="97"/>
      <c r="AG17" s="97"/>
      <c r="AH17" s="102"/>
      <c r="AI17" s="97"/>
      <c r="AJ17" s="97"/>
    </row>
    <row r="18" s="81" customFormat="1" ht="15" customHeight="1" spans="1:36">
      <c r="A18" s="98" t="s">
        <v>48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102"/>
      <c r="AB18" s="97"/>
      <c r="AC18" s="97"/>
      <c r="AD18" s="97"/>
      <c r="AE18" s="97"/>
      <c r="AF18" s="97"/>
      <c r="AG18" s="97"/>
      <c r="AH18" s="102"/>
      <c r="AI18" s="97"/>
      <c r="AJ18" s="97"/>
    </row>
    <row r="19" s="81" customFormat="1" ht="15" customHeight="1" spans="1:36">
      <c r="A19" s="98" t="s">
        <v>49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102"/>
      <c r="AB19" s="97"/>
      <c r="AC19" s="97"/>
      <c r="AD19" s="97"/>
      <c r="AE19" s="97"/>
      <c r="AF19" s="97"/>
      <c r="AG19" s="97"/>
      <c r="AH19" s="102"/>
      <c r="AI19" s="97"/>
      <c r="AJ19" s="97"/>
    </row>
    <row r="20" s="81" customFormat="1" ht="15" customHeight="1" spans="1:36">
      <c r="A20" s="98" t="s">
        <v>50</v>
      </c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102"/>
      <c r="AB20" s="97"/>
      <c r="AC20" s="97"/>
      <c r="AD20" s="97"/>
      <c r="AE20" s="97"/>
      <c r="AF20" s="97"/>
      <c r="AG20" s="97"/>
      <c r="AH20" s="102"/>
      <c r="AI20" s="97"/>
      <c r="AJ20" s="97"/>
    </row>
    <row r="21" s="81" customFormat="1" ht="15" customHeight="1" spans="1:36">
      <c r="A21" s="98" t="s">
        <v>51</v>
      </c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102"/>
      <c r="AB21" s="97"/>
      <c r="AC21" s="97"/>
      <c r="AD21" s="97"/>
      <c r="AE21" s="97"/>
      <c r="AF21" s="97"/>
      <c r="AG21" s="97"/>
      <c r="AH21" s="102"/>
      <c r="AI21" s="97"/>
      <c r="AJ21" s="97"/>
    </row>
    <row r="22" s="81" customFormat="1" ht="15" customHeight="1" spans="1:36">
      <c r="A22" s="98" t="s">
        <v>52</v>
      </c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102"/>
      <c r="AB22" s="97"/>
      <c r="AC22" s="97"/>
      <c r="AD22" s="97"/>
      <c r="AE22" s="97"/>
      <c r="AF22" s="97"/>
      <c r="AG22" s="97"/>
      <c r="AH22" s="102"/>
      <c r="AI22" s="97"/>
      <c r="AJ22" s="97"/>
    </row>
    <row r="23" s="81" customFormat="1" ht="15" customHeight="1" spans="1:36">
      <c r="A23" s="98" t="s">
        <v>53</v>
      </c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102"/>
      <c r="AB23" s="97"/>
      <c r="AC23" s="97"/>
      <c r="AD23" s="97"/>
      <c r="AE23" s="97"/>
      <c r="AF23" s="97"/>
      <c r="AG23" s="97"/>
      <c r="AH23" s="102"/>
      <c r="AI23" s="97"/>
      <c r="AJ23" s="97"/>
    </row>
    <row r="24" s="81" customFormat="1" ht="15" customHeight="1" spans="1:36">
      <c r="A24" s="98" t="s">
        <v>54</v>
      </c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102"/>
      <c r="AB24" s="97"/>
      <c r="AC24" s="97"/>
      <c r="AD24" s="97"/>
      <c r="AE24" s="97"/>
      <c r="AF24" s="97"/>
      <c r="AG24" s="97"/>
      <c r="AH24" s="102"/>
      <c r="AI24" s="97"/>
      <c r="AJ24" s="97"/>
    </row>
    <row r="25" s="81" customFormat="1" ht="15" customHeight="1" spans="1:36">
      <c r="A25" s="98" t="s">
        <v>55</v>
      </c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102"/>
      <c r="AB25" s="97"/>
      <c r="AC25" s="97"/>
      <c r="AD25" s="97"/>
      <c r="AE25" s="97"/>
      <c r="AF25" s="97"/>
      <c r="AG25" s="97"/>
      <c r="AH25" s="102"/>
      <c r="AI25" s="97"/>
      <c r="AJ25" s="97"/>
    </row>
    <row r="26" s="81" customFormat="1" ht="15" customHeight="1" spans="1:36">
      <c r="A26" s="98" t="s">
        <v>56</v>
      </c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102"/>
      <c r="AB26" s="97"/>
      <c r="AC26" s="97"/>
      <c r="AD26" s="97"/>
      <c r="AE26" s="97"/>
      <c r="AF26" s="97"/>
      <c r="AG26" s="97"/>
      <c r="AH26" s="102"/>
      <c r="AI26" s="97"/>
      <c r="AJ26" s="97"/>
    </row>
    <row r="27" s="81" customFormat="1" ht="15" customHeight="1" spans="1:36">
      <c r="A27" s="98" t="s">
        <v>57</v>
      </c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102"/>
      <c r="AB27" s="97"/>
      <c r="AC27" s="97"/>
      <c r="AD27" s="97"/>
      <c r="AE27" s="97"/>
      <c r="AF27" s="97"/>
      <c r="AG27" s="97"/>
      <c r="AH27" s="102"/>
      <c r="AI27" s="97"/>
      <c r="AJ27" s="97"/>
    </row>
    <row r="28" s="81" customFormat="1" ht="15" customHeight="1" spans="1:36">
      <c r="A28" s="98" t="s">
        <v>58</v>
      </c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102"/>
      <c r="AB28" s="97"/>
      <c r="AC28" s="97"/>
      <c r="AD28" s="97"/>
      <c r="AE28" s="97"/>
      <c r="AF28" s="97"/>
      <c r="AG28" s="97"/>
      <c r="AH28" s="102"/>
      <c r="AI28" s="97"/>
      <c r="AJ28" s="97"/>
    </row>
    <row r="29" s="81" customFormat="1" ht="15" customHeight="1" spans="1:36">
      <c r="A29" s="98" t="s">
        <v>59</v>
      </c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102"/>
      <c r="AB29" s="97"/>
      <c r="AC29" s="97"/>
      <c r="AD29" s="97"/>
      <c r="AE29" s="97"/>
      <c r="AF29" s="97"/>
      <c r="AG29" s="97"/>
      <c r="AH29" s="102"/>
      <c r="AI29" s="97"/>
      <c r="AJ29" s="97"/>
    </row>
    <row r="30" s="81" customFormat="1" ht="15" customHeight="1" spans="1:36">
      <c r="A30" s="98" t="s">
        <v>60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102"/>
      <c r="AB30" s="97"/>
      <c r="AC30" s="97"/>
      <c r="AD30" s="97"/>
      <c r="AE30" s="97"/>
      <c r="AF30" s="97"/>
      <c r="AG30" s="97"/>
      <c r="AH30" s="102"/>
      <c r="AI30" s="97"/>
      <c r="AJ30" s="97"/>
    </row>
    <row r="31" s="81" customFormat="1" ht="15" customHeight="1" spans="1:36">
      <c r="A31" s="98" t="s">
        <v>61</v>
      </c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102"/>
      <c r="AB31" s="97"/>
      <c r="AC31" s="97"/>
      <c r="AD31" s="97"/>
      <c r="AE31" s="97"/>
      <c r="AF31" s="97"/>
      <c r="AG31" s="97"/>
      <c r="AH31" s="102"/>
      <c r="AI31" s="97"/>
      <c r="AJ31" s="97"/>
    </row>
    <row r="32" s="81" customFormat="1" ht="15" customHeight="1" spans="1:36">
      <c r="A32" s="98" t="s">
        <v>62</v>
      </c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102"/>
      <c r="AB32" s="97"/>
      <c r="AC32" s="97"/>
      <c r="AD32" s="97"/>
      <c r="AE32" s="97"/>
      <c r="AF32" s="97"/>
      <c r="AG32" s="97"/>
      <c r="AH32" s="102"/>
      <c r="AI32" s="97"/>
      <c r="AJ32" s="97"/>
    </row>
    <row r="33" s="81" customFormat="1" ht="15" customHeight="1" spans="1:36">
      <c r="A33" s="98" t="s">
        <v>63</v>
      </c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102"/>
      <c r="AB33" s="97"/>
      <c r="AC33" s="97"/>
      <c r="AD33" s="97"/>
      <c r="AE33" s="97"/>
      <c r="AF33" s="97"/>
      <c r="AG33" s="97"/>
      <c r="AH33" s="102"/>
      <c r="AI33" s="97"/>
      <c r="AJ33" s="97"/>
    </row>
    <row r="34" s="81" customFormat="1" ht="15" customHeight="1" spans="1:36">
      <c r="A34" s="98" t="s">
        <v>64</v>
      </c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102"/>
      <c r="AB34" s="97"/>
      <c r="AC34" s="97"/>
      <c r="AD34" s="97"/>
      <c r="AE34" s="97"/>
      <c r="AF34" s="97"/>
      <c r="AG34" s="97"/>
      <c r="AH34" s="102"/>
      <c r="AI34" s="97"/>
      <c r="AJ34" s="97"/>
    </row>
    <row r="35" s="81" customFormat="1" ht="15" customHeight="1" spans="1:36">
      <c r="A35" s="98" t="s">
        <v>65</v>
      </c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102"/>
      <c r="AB35" s="97"/>
      <c r="AC35" s="97"/>
      <c r="AD35" s="97"/>
      <c r="AE35" s="97"/>
      <c r="AF35" s="97"/>
      <c r="AG35" s="97"/>
      <c r="AH35" s="102"/>
      <c r="AI35" s="97"/>
      <c r="AJ35" s="97"/>
    </row>
    <row r="36" s="81" customFormat="1" ht="15" customHeight="1" spans="1:36">
      <c r="A36" s="98" t="s">
        <v>66</v>
      </c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102"/>
      <c r="AB36" s="97"/>
      <c r="AC36" s="97"/>
      <c r="AD36" s="97"/>
      <c r="AE36" s="97"/>
      <c r="AF36" s="97"/>
      <c r="AG36" s="97"/>
      <c r="AH36" s="102"/>
      <c r="AI36" s="97"/>
      <c r="AJ36" s="97"/>
    </row>
    <row r="37" s="81" customFormat="1" ht="15" customHeight="1" spans="1:36">
      <c r="A37" s="98" t="s">
        <v>67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102"/>
      <c r="AB37" s="97"/>
      <c r="AC37" s="97"/>
      <c r="AD37" s="97"/>
      <c r="AE37" s="97"/>
      <c r="AF37" s="97"/>
      <c r="AG37" s="97"/>
      <c r="AH37" s="102"/>
      <c r="AI37" s="97"/>
      <c r="AJ37" s="97"/>
    </row>
    <row r="38" s="81" customFormat="1" ht="15" customHeight="1" spans="1:36">
      <c r="A38" s="98" t="s">
        <v>69</v>
      </c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102"/>
      <c r="AB38" s="97"/>
      <c r="AC38" s="97"/>
      <c r="AD38" s="97"/>
      <c r="AE38" s="97"/>
      <c r="AF38" s="97"/>
      <c r="AG38" s="97"/>
      <c r="AH38" s="102"/>
      <c r="AI38" s="97"/>
      <c r="AJ38" s="97"/>
    </row>
    <row r="39" s="81" customFormat="1" ht="15" customHeight="1" spans="1:36">
      <c r="A39" s="98" t="s">
        <v>70</v>
      </c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102"/>
      <c r="AB39" s="97"/>
      <c r="AC39" s="97"/>
      <c r="AD39" s="97"/>
      <c r="AE39" s="97"/>
      <c r="AF39" s="97"/>
      <c r="AG39" s="97"/>
      <c r="AH39" s="102"/>
      <c r="AI39" s="97"/>
      <c r="AJ39" s="97"/>
    </row>
    <row r="40" s="81" customFormat="1" ht="15" customHeight="1" spans="1:36">
      <c r="A40" s="98" t="s">
        <v>71</v>
      </c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102"/>
      <c r="AB40" s="97"/>
      <c r="AC40" s="97"/>
      <c r="AD40" s="97"/>
      <c r="AE40" s="97"/>
      <c r="AF40" s="97"/>
      <c r="AG40" s="97"/>
      <c r="AH40" s="102"/>
      <c r="AI40" s="97"/>
      <c r="AJ40" s="97"/>
    </row>
    <row r="41" s="81" customFormat="1" ht="15" customHeight="1" spans="1:36">
      <c r="A41" s="98" t="s">
        <v>72</v>
      </c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102"/>
      <c r="AB41" s="97"/>
      <c r="AC41" s="97"/>
      <c r="AD41" s="97"/>
      <c r="AE41" s="97"/>
      <c r="AF41" s="97"/>
      <c r="AG41" s="97"/>
      <c r="AH41" s="102"/>
      <c r="AI41" s="97"/>
      <c r="AJ41" s="97"/>
    </row>
    <row r="42" s="81" customFormat="1" ht="15" customHeight="1" spans="1:36">
      <c r="A42" s="98" t="s">
        <v>73</v>
      </c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102"/>
      <c r="AB42" s="97"/>
      <c r="AC42" s="97"/>
      <c r="AD42" s="97"/>
      <c r="AE42" s="97"/>
      <c r="AF42" s="97"/>
      <c r="AG42" s="97"/>
      <c r="AH42" s="102"/>
      <c r="AI42" s="97"/>
      <c r="AJ42" s="97"/>
    </row>
    <row r="43" s="81" customFormat="1" ht="15" customHeight="1" spans="1:36">
      <c r="A43" s="98" t="s">
        <v>74</v>
      </c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102"/>
      <c r="AB43" s="97"/>
      <c r="AC43" s="97"/>
      <c r="AD43" s="97"/>
      <c r="AE43" s="97"/>
      <c r="AF43" s="97"/>
      <c r="AG43" s="97"/>
      <c r="AH43" s="102"/>
      <c r="AI43" s="97"/>
      <c r="AJ43" s="97"/>
    </row>
    <row r="44" s="81" customFormat="1" ht="15" customHeight="1" spans="1:36">
      <c r="A44" s="98" t="s">
        <v>75</v>
      </c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102"/>
      <c r="AB44" s="97"/>
      <c r="AC44" s="97"/>
      <c r="AD44" s="97"/>
      <c r="AE44" s="97"/>
      <c r="AF44" s="97"/>
      <c r="AG44" s="97"/>
      <c r="AH44" s="102"/>
      <c r="AI44" s="97"/>
      <c r="AJ44" s="97"/>
    </row>
    <row r="45" s="81" customFormat="1" ht="15" customHeight="1" spans="1:36">
      <c r="A45" s="98" t="s">
        <v>212</v>
      </c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102"/>
      <c r="AB45" s="97"/>
      <c r="AC45" s="97"/>
      <c r="AD45" s="97"/>
      <c r="AE45" s="97"/>
      <c r="AF45" s="97"/>
      <c r="AG45" s="97"/>
      <c r="AH45" s="102"/>
      <c r="AI45" s="97"/>
      <c r="AJ45" s="97"/>
    </row>
    <row r="46" s="81" customFormat="1" ht="15" customHeight="1" spans="1:36">
      <c r="A46" s="98" t="s">
        <v>77</v>
      </c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102"/>
      <c r="AB46" s="97"/>
      <c r="AC46" s="97"/>
      <c r="AD46" s="97"/>
      <c r="AE46" s="97"/>
      <c r="AF46" s="97"/>
      <c r="AG46" s="97"/>
      <c r="AH46" s="102"/>
      <c r="AI46" s="97"/>
      <c r="AJ46" s="97"/>
    </row>
    <row r="47" s="81" customFormat="1" ht="15" customHeight="1" spans="1:36">
      <c r="A47" s="98" t="s">
        <v>78</v>
      </c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102"/>
      <c r="AB47" s="97"/>
      <c r="AC47" s="97"/>
      <c r="AD47" s="97"/>
      <c r="AE47" s="97"/>
      <c r="AF47" s="97"/>
      <c r="AG47" s="97"/>
      <c r="AH47" s="102"/>
      <c r="AI47" s="97"/>
      <c r="AJ47" s="97"/>
    </row>
    <row r="48" s="81" customFormat="1" ht="15" customHeight="1" spans="1:36">
      <c r="A48" s="98" t="s">
        <v>79</v>
      </c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102"/>
      <c r="AB48" s="97"/>
      <c r="AC48" s="97"/>
      <c r="AD48" s="97"/>
      <c r="AE48" s="97"/>
      <c r="AF48" s="97"/>
      <c r="AG48" s="97"/>
      <c r="AH48" s="102"/>
      <c r="AI48" s="97"/>
      <c r="AJ48" s="97"/>
    </row>
    <row r="49" s="81" customFormat="1" ht="15" customHeight="1" spans="1:36">
      <c r="A49" s="98" t="s">
        <v>80</v>
      </c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102"/>
      <c r="AB49" s="97"/>
      <c r="AC49" s="97"/>
      <c r="AD49" s="97"/>
      <c r="AE49" s="97"/>
      <c r="AF49" s="97"/>
      <c r="AG49" s="97"/>
      <c r="AH49" s="102"/>
      <c r="AI49" s="97"/>
      <c r="AJ49" s="97"/>
    </row>
    <row r="50" s="81" customFormat="1" ht="15" customHeight="1" spans="1:36">
      <c r="A50" s="98" t="s">
        <v>81</v>
      </c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102"/>
      <c r="AB50" s="97"/>
      <c r="AC50" s="97"/>
      <c r="AD50" s="97"/>
      <c r="AE50" s="97"/>
      <c r="AF50" s="97"/>
      <c r="AG50" s="97"/>
      <c r="AH50" s="102"/>
      <c r="AI50" s="97"/>
      <c r="AJ50" s="97"/>
    </row>
    <row r="51" s="81" customFormat="1" ht="15" customHeight="1" spans="1:36">
      <c r="A51" s="98" t="s">
        <v>82</v>
      </c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102"/>
      <c r="AB51" s="97"/>
      <c r="AC51" s="97"/>
      <c r="AD51" s="97"/>
      <c r="AE51" s="97"/>
      <c r="AF51" s="97"/>
      <c r="AG51" s="97"/>
      <c r="AH51" s="102"/>
      <c r="AI51" s="97"/>
      <c r="AJ51" s="97"/>
    </row>
    <row r="52" s="81" customFormat="1" ht="15" customHeight="1" spans="1:36">
      <c r="A52" s="98" t="s">
        <v>83</v>
      </c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102"/>
      <c r="AB52" s="97"/>
      <c r="AC52" s="97"/>
      <c r="AD52" s="97"/>
      <c r="AE52" s="97"/>
      <c r="AF52" s="97"/>
      <c r="AG52" s="97"/>
      <c r="AH52" s="102"/>
      <c r="AI52" s="97"/>
      <c r="AJ52" s="97"/>
    </row>
    <row r="53" s="81" customFormat="1" ht="15" customHeight="1" spans="1:36">
      <c r="A53" s="98" t="s">
        <v>84</v>
      </c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102"/>
      <c r="AB53" s="97"/>
      <c r="AC53" s="97"/>
      <c r="AD53" s="97"/>
      <c r="AE53" s="97"/>
      <c r="AF53" s="97"/>
      <c r="AG53" s="97"/>
      <c r="AH53" s="102"/>
      <c r="AI53" s="97"/>
      <c r="AJ53" s="97"/>
    </row>
    <row r="54" s="81" customFormat="1" ht="15" customHeight="1" spans="1:36">
      <c r="A54" s="98" t="s">
        <v>85</v>
      </c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102"/>
      <c r="AB54" s="97"/>
      <c r="AC54" s="97"/>
      <c r="AD54" s="97"/>
      <c r="AE54" s="97"/>
      <c r="AF54" s="97"/>
      <c r="AG54" s="97"/>
      <c r="AH54" s="102"/>
      <c r="AI54" s="97"/>
      <c r="AJ54" s="97"/>
    </row>
    <row r="55" s="81" customFormat="1" ht="15" customHeight="1" spans="1:36">
      <c r="A55" s="98" t="s">
        <v>86</v>
      </c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102"/>
      <c r="AB55" s="97"/>
      <c r="AC55" s="97"/>
      <c r="AD55" s="97"/>
      <c r="AE55" s="97"/>
      <c r="AF55" s="97"/>
      <c r="AG55" s="97"/>
      <c r="AH55" s="102"/>
      <c r="AI55" s="97"/>
      <c r="AJ55" s="97"/>
    </row>
    <row r="56" s="81" customFormat="1" ht="15" customHeight="1" spans="1:36">
      <c r="A56" s="98" t="s">
        <v>87</v>
      </c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102"/>
      <c r="AB56" s="97"/>
      <c r="AC56" s="97"/>
      <c r="AD56" s="97"/>
      <c r="AE56" s="97"/>
      <c r="AF56" s="97"/>
      <c r="AG56" s="97"/>
      <c r="AH56" s="102"/>
      <c r="AI56" s="97"/>
      <c r="AJ56" s="97"/>
    </row>
    <row r="57" s="81" customFormat="1" ht="15" customHeight="1" spans="1:36">
      <c r="A57" s="98" t="s">
        <v>88</v>
      </c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102"/>
      <c r="AB57" s="97"/>
      <c r="AC57" s="97"/>
      <c r="AD57" s="97"/>
      <c r="AE57" s="97"/>
      <c r="AF57" s="97"/>
      <c r="AG57" s="97"/>
      <c r="AH57" s="102"/>
      <c r="AI57" s="97"/>
      <c r="AJ57" s="97"/>
    </row>
    <row r="58" s="81" customFormat="1" ht="15" customHeight="1" spans="1:36">
      <c r="A58" s="98" t="s">
        <v>90</v>
      </c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102"/>
      <c r="AB58" s="97"/>
      <c r="AC58" s="97"/>
      <c r="AD58" s="97"/>
      <c r="AE58" s="97"/>
      <c r="AF58" s="97"/>
      <c r="AG58" s="97"/>
      <c r="AH58" s="102"/>
      <c r="AI58" s="97"/>
      <c r="AJ58" s="97"/>
    </row>
    <row r="59" s="81" customFormat="1" ht="15" customHeight="1" spans="1:36">
      <c r="A59" s="98" t="s">
        <v>91</v>
      </c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102"/>
      <c r="AB59" s="97"/>
      <c r="AC59" s="97"/>
      <c r="AD59" s="97"/>
      <c r="AE59" s="97"/>
      <c r="AF59" s="97"/>
      <c r="AG59" s="97"/>
      <c r="AH59" s="102"/>
      <c r="AI59" s="97"/>
      <c r="AJ59" s="97"/>
    </row>
    <row r="60" s="81" customFormat="1" ht="15" customHeight="1" spans="1:36">
      <c r="A60" s="98" t="s">
        <v>92</v>
      </c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102"/>
      <c r="AB60" s="97"/>
      <c r="AC60" s="97"/>
      <c r="AD60" s="97"/>
      <c r="AE60" s="97"/>
      <c r="AF60" s="97"/>
      <c r="AG60" s="97"/>
      <c r="AH60" s="102"/>
      <c r="AI60" s="97"/>
      <c r="AJ60" s="97"/>
    </row>
    <row r="61" s="81" customFormat="1" ht="15" customHeight="1" spans="1:36">
      <c r="A61" s="99" t="s">
        <v>93</v>
      </c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102"/>
      <c r="AB61" s="97"/>
      <c r="AC61" s="97"/>
      <c r="AD61" s="97"/>
      <c r="AE61" s="97"/>
      <c r="AF61" s="97"/>
      <c r="AG61" s="97"/>
      <c r="AH61" s="102"/>
      <c r="AI61" s="97"/>
      <c r="AJ61" s="97"/>
    </row>
    <row r="62" s="81" customFormat="1" ht="15" customHeight="1" spans="1:36">
      <c r="A62" s="99" t="s">
        <v>94</v>
      </c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102"/>
      <c r="AB62" s="97"/>
      <c r="AC62" s="97"/>
      <c r="AD62" s="97"/>
      <c r="AE62" s="97"/>
      <c r="AF62" s="97"/>
      <c r="AG62" s="97"/>
      <c r="AH62" s="102"/>
      <c r="AI62" s="97"/>
      <c r="AJ62" s="97"/>
    </row>
    <row r="63" s="81" customFormat="1" ht="15" customHeight="1" spans="1:36">
      <c r="A63" s="99" t="s">
        <v>95</v>
      </c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102"/>
      <c r="AB63" s="97"/>
      <c r="AC63" s="97"/>
      <c r="AD63" s="97"/>
      <c r="AE63" s="97"/>
      <c r="AF63" s="97"/>
      <c r="AG63" s="97"/>
      <c r="AH63" s="102"/>
      <c r="AI63" s="97"/>
      <c r="AJ63" s="97"/>
    </row>
    <row r="64" s="81" customFormat="1" ht="15" customHeight="1" spans="1:36">
      <c r="A64" s="99" t="s">
        <v>96</v>
      </c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102"/>
      <c r="AB64" s="97"/>
      <c r="AC64" s="97"/>
      <c r="AD64" s="97"/>
      <c r="AE64" s="97"/>
      <c r="AF64" s="97"/>
      <c r="AG64" s="97"/>
      <c r="AH64" s="102"/>
      <c r="AI64" s="97"/>
      <c r="AJ64" s="97"/>
    </row>
    <row r="65" s="81" customFormat="1" ht="15" customHeight="1" spans="1:36">
      <c r="A65" s="99" t="s">
        <v>97</v>
      </c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102"/>
      <c r="AB65" s="97"/>
      <c r="AC65" s="97"/>
      <c r="AD65" s="97"/>
      <c r="AE65" s="97"/>
      <c r="AF65" s="97"/>
      <c r="AG65" s="97"/>
      <c r="AH65" s="102"/>
      <c r="AI65" s="97"/>
      <c r="AJ65" s="97"/>
    </row>
    <row r="66" s="81" customFormat="1" ht="15" customHeight="1" spans="1:36">
      <c r="A66" s="99" t="s">
        <v>98</v>
      </c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102"/>
      <c r="AB66" s="97"/>
      <c r="AC66" s="97"/>
      <c r="AD66" s="97"/>
      <c r="AE66" s="97"/>
      <c r="AF66" s="97"/>
      <c r="AG66" s="97"/>
      <c r="AH66" s="102"/>
      <c r="AI66" s="97"/>
      <c r="AJ66" s="97"/>
    </row>
    <row r="67" s="81" customFormat="1" ht="15" customHeight="1" spans="1:36">
      <c r="A67" s="99" t="s">
        <v>99</v>
      </c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102"/>
      <c r="AB67" s="97"/>
      <c r="AC67" s="97"/>
      <c r="AD67" s="97"/>
      <c r="AE67" s="97"/>
      <c r="AF67" s="97"/>
      <c r="AG67" s="97"/>
      <c r="AH67" s="102"/>
      <c r="AI67" s="97"/>
      <c r="AJ67" s="97"/>
    </row>
    <row r="68" s="81" customFormat="1" ht="15" customHeight="1" spans="1:36">
      <c r="A68" s="99" t="s">
        <v>100</v>
      </c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102"/>
      <c r="AB68" s="97"/>
      <c r="AC68" s="97"/>
      <c r="AD68" s="97"/>
      <c r="AE68" s="97"/>
      <c r="AF68" s="97"/>
      <c r="AG68" s="97"/>
      <c r="AH68" s="102"/>
      <c r="AI68" s="97"/>
      <c r="AJ68" s="97"/>
    </row>
    <row r="69" s="81" customFormat="1" ht="15" customHeight="1" spans="1:36">
      <c r="A69" s="99" t="s">
        <v>101</v>
      </c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102"/>
      <c r="AB69" s="97"/>
      <c r="AC69" s="97"/>
      <c r="AD69" s="97"/>
      <c r="AE69" s="97"/>
      <c r="AF69" s="97"/>
      <c r="AG69" s="97"/>
      <c r="AH69" s="102"/>
      <c r="AI69" s="97"/>
      <c r="AJ69" s="97"/>
    </row>
    <row r="70" s="81" customFormat="1" ht="15" customHeight="1" spans="1:36">
      <c r="A70" s="99" t="s">
        <v>102</v>
      </c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102"/>
      <c r="AB70" s="97"/>
      <c r="AC70" s="97"/>
      <c r="AD70" s="97"/>
      <c r="AE70" s="97"/>
      <c r="AF70" s="97"/>
      <c r="AG70" s="97"/>
      <c r="AH70" s="102"/>
      <c r="AI70" s="97"/>
      <c r="AJ70" s="97"/>
    </row>
    <row r="71" s="81" customFormat="1" ht="15" customHeight="1" spans="1:36">
      <c r="A71" s="99" t="s">
        <v>103</v>
      </c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102"/>
      <c r="AB71" s="97"/>
      <c r="AC71" s="97"/>
      <c r="AD71" s="97"/>
      <c r="AE71" s="97"/>
      <c r="AF71" s="97"/>
      <c r="AG71" s="97"/>
      <c r="AH71" s="102"/>
      <c r="AI71" s="97"/>
      <c r="AJ71" s="97"/>
    </row>
    <row r="72" s="81" customFormat="1" ht="15" customHeight="1" spans="1:36">
      <c r="A72" s="99" t="s">
        <v>104</v>
      </c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102"/>
      <c r="AB72" s="97"/>
      <c r="AC72" s="97"/>
      <c r="AD72" s="97"/>
      <c r="AE72" s="97"/>
      <c r="AF72" s="97"/>
      <c r="AG72" s="97"/>
      <c r="AH72" s="102"/>
      <c r="AI72" s="97"/>
      <c r="AJ72" s="97"/>
    </row>
    <row r="73" s="81" customFormat="1" ht="15" customHeight="1" spans="1:36">
      <c r="A73" s="99" t="s">
        <v>105</v>
      </c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102"/>
      <c r="AB73" s="97"/>
      <c r="AC73" s="97"/>
      <c r="AD73" s="97"/>
      <c r="AE73" s="97"/>
      <c r="AF73" s="97"/>
      <c r="AG73" s="97"/>
      <c r="AH73" s="102"/>
      <c r="AI73" s="97"/>
      <c r="AJ73" s="97"/>
    </row>
    <row r="74" s="81" customFormat="1" ht="15" customHeight="1" spans="1:36">
      <c r="A74" s="99" t="s">
        <v>106</v>
      </c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102"/>
      <c r="AB74" s="97"/>
      <c r="AC74" s="97"/>
      <c r="AD74" s="97"/>
      <c r="AE74" s="97"/>
      <c r="AF74" s="97"/>
      <c r="AG74" s="97"/>
      <c r="AH74" s="102"/>
      <c r="AI74" s="97"/>
      <c r="AJ74" s="97"/>
    </row>
    <row r="75" s="81" customFormat="1" ht="15" customHeight="1" spans="1:36">
      <c r="A75" s="99" t="s">
        <v>107</v>
      </c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102"/>
      <c r="AB75" s="97"/>
      <c r="AC75" s="97"/>
      <c r="AD75" s="97"/>
      <c r="AE75" s="97"/>
      <c r="AF75" s="97"/>
      <c r="AG75" s="97"/>
      <c r="AH75" s="102"/>
      <c r="AI75" s="97"/>
      <c r="AJ75" s="97"/>
    </row>
    <row r="76" s="81" customFormat="1" ht="15" customHeight="1" spans="1:36">
      <c r="A76" s="99" t="s">
        <v>108</v>
      </c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102"/>
      <c r="AB76" s="97"/>
      <c r="AC76" s="97"/>
      <c r="AD76" s="97"/>
      <c r="AE76" s="97"/>
      <c r="AF76" s="97"/>
      <c r="AG76" s="97"/>
      <c r="AH76" s="102"/>
      <c r="AI76" s="97"/>
      <c r="AJ76" s="97"/>
    </row>
    <row r="77" s="81" customFormat="1" ht="15" customHeight="1" spans="1:36">
      <c r="A77" s="99" t="s">
        <v>109</v>
      </c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102"/>
      <c r="AB77" s="97"/>
      <c r="AC77" s="97"/>
      <c r="AD77" s="97"/>
      <c r="AE77" s="97"/>
      <c r="AF77" s="97"/>
      <c r="AG77" s="97"/>
      <c r="AH77" s="102"/>
      <c r="AI77" s="97"/>
      <c r="AJ77" s="97"/>
    </row>
    <row r="78" s="81" customFormat="1" ht="15" customHeight="1" spans="1:36">
      <c r="A78" s="99" t="s">
        <v>110</v>
      </c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102"/>
      <c r="AB78" s="97"/>
      <c r="AC78" s="97"/>
      <c r="AD78" s="97"/>
      <c r="AE78" s="97"/>
      <c r="AF78" s="97"/>
      <c r="AG78" s="97"/>
      <c r="AH78" s="102"/>
      <c r="AI78" s="97"/>
      <c r="AJ78" s="97"/>
    </row>
    <row r="79" s="81" customFormat="1" ht="15" customHeight="1" spans="1:36">
      <c r="A79" s="99" t="s">
        <v>111</v>
      </c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102"/>
      <c r="AB79" s="97"/>
      <c r="AC79" s="97"/>
      <c r="AD79" s="97"/>
      <c r="AE79" s="97"/>
      <c r="AF79" s="97"/>
      <c r="AG79" s="97"/>
      <c r="AH79" s="102"/>
      <c r="AI79" s="97"/>
      <c r="AJ79" s="97"/>
    </row>
    <row r="80" s="81" customFormat="1" ht="15" customHeight="1" spans="1:36">
      <c r="A80" s="99" t="s">
        <v>112</v>
      </c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102"/>
      <c r="AB80" s="97"/>
      <c r="AC80" s="97"/>
      <c r="AD80" s="97"/>
      <c r="AE80" s="97"/>
      <c r="AF80" s="97"/>
      <c r="AG80" s="97"/>
      <c r="AH80" s="102"/>
      <c r="AI80" s="97"/>
      <c r="AJ80" s="97"/>
    </row>
    <row r="81" s="81" customFormat="1" ht="15" customHeight="1" spans="1:36">
      <c r="A81" s="99" t="s">
        <v>113</v>
      </c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102"/>
      <c r="AB81" s="97"/>
      <c r="AC81" s="97"/>
      <c r="AD81" s="97"/>
      <c r="AE81" s="97"/>
      <c r="AF81" s="97"/>
      <c r="AG81" s="97"/>
      <c r="AH81" s="102"/>
      <c r="AI81" s="97"/>
      <c r="AJ81" s="97"/>
    </row>
    <row r="82" s="81" customFormat="1" ht="15" customHeight="1" spans="1:36">
      <c r="A82" s="99" t="s">
        <v>114</v>
      </c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102"/>
      <c r="AB82" s="97"/>
      <c r="AC82" s="97"/>
      <c r="AD82" s="97"/>
      <c r="AE82" s="97"/>
      <c r="AF82" s="97"/>
      <c r="AG82" s="97"/>
      <c r="AH82" s="102"/>
      <c r="AI82" s="97"/>
      <c r="AJ82" s="97"/>
    </row>
    <row r="83" s="81" customFormat="1" ht="15" customHeight="1" spans="1:36">
      <c r="A83" s="99" t="s">
        <v>115</v>
      </c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102"/>
      <c r="AB83" s="97"/>
      <c r="AC83" s="97"/>
      <c r="AD83" s="97"/>
      <c r="AE83" s="97"/>
      <c r="AF83" s="97"/>
      <c r="AG83" s="97"/>
      <c r="AH83" s="102"/>
      <c r="AI83" s="97"/>
      <c r="AJ83" s="97"/>
    </row>
    <row r="84" s="81" customFormat="1" ht="15" customHeight="1" spans="1:36">
      <c r="A84" s="99" t="s">
        <v>116</v>
      </c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102"/>
      <c r="AB84" s="97"/>
      <c r="AC84" s="97"/>
      <c r="AD84" s="97"/>
      <c r="AE84" s="97"/>
      <c r="AF84" s="97"/>
      <c r="AG84" s="97"/>
      <c r="AH84" s="102"/>
      <c r="AI84" s="97"/>
      <c r="AJ84" s="97"/>
    </row>
    <row r="85" s="81" customFormat="1" ht="15" customHeight="1" spans="1:36">
      <c r="A85" s="99" t="s">
        <v>117</v>
      </c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102"/>
      <c r="AB85" s="97"/>
      <c r="AC85" s="97"/>
      <c r="AD85" s="97"/>
      <c r="AE85" s="97"/>
      <c r="AF85" s="97"/>
      <c r="AG85" s="97"/>
      <c r="AH85" s="102"/>
      <c r="AI85" s="97"/>
      <c r="AJ85" s="97"/>
    </row>
    <row r="86" s="81" customFormat="1" ht="15" customHeight="1" spans="1:36">
      <c r="A86" s="99" t="s">
        <v>118</v>
      </c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102"/>
      <c r="AB86" s="97"/>
      <c r="AC86" s="97"/>
      <c r="AD86" s="97"/>
      <c r="AE86" s="97"/>
      <c r="AF86" s="97"/>
      <c r="AG86" s="97"/>
      <c r="AH86" s="102"/>
      <c r="AI86" s="97"/>
      <c r="AJ86" s="97"/>
    </row>
    <row r="87" s="81" customFormat="1" ht="15" customHeight="1" spans="1:36">
      <c r="A87" s="99" t="s">
        <v>119</v>
      </c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102"/>
      <c r="AB87" s="97"/>
      <c r="AC87" s="97"/>
      <c r="AD87" s="97"/>
      <c r="AE87" s="97"/>
      <c r="AF87" s="97"/>
      <c r="AG87" s="97"/>
      <c r="AH87" s="102"/>
      <c r="AI87" s="97"/>
      <c r="AJ87" s="97"/>
    </row>
    <row r="88" s="81" customFormat="1" ht="15" customHeight="1" spans="1:36">
      <c r="A88" s="99" t="s">
        <v>120</v>
      </c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102"/>
      <c r="AB88" s="97"/>
      <c r="AC88" s="97"/>
      <c r="AD88" s="97"/>
      <c r="AE88" s="97"/>
      <c r="AF88" s="97"/>
      <c r="AG88" s="97"/>
      <c r="AH88" s="102"/>
      <c r="AI88" s="97"/>
      <c r="AJ88" s="97"/>
    </row>
    <row r="89" s="81" customFormat="1" ht="15" customHeight="1" spans="1:36">
      <c r="A89" s="99" t="s">
        <v>121</v>
      </c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102"/>
      <c r="AB89" s="97"/>
      <c r="AC89" s="97"/>
      <c r="AD89" s="97"/>
      <c r="AE89" s="97"/>
      <c r="AF89" s="97"/>
      <c r="AG89" s="97"/>
      <c r="AH89" s="102"/>
      <c r="AI89" s="97"/>
      <c r="AJ89" s="97"/>
    </row>
    <row r="90" s="81" customFormat="1" ht="15" customHeight="1" spans="1:36">
      <c r="A90" s="99" t="s">
        <v>122</v>
      </c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102"/>
      <c r="AB90" s="97"/>
      <c r="AC90" s="97"/>
      <c r="AD90" s="97"/>
      <c r="AE90" s="97"/>
      <c r="AF90" s="97"/>
      <c r="AG90" s="97"/>
      <c r="AH90" s="102"/>
      <c r="AI90" s="97"/>
      <c r="AJ90" s="97"/>
    </row>
    <row r="91" s="81" customFormat="1" ht="15" customHeight="1" spans="1:36">
      <c r="A91" s="99" t="s">
        <v>123</v>
      </c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102"/>
      <c r="AB91" s="97"/>
      <c r="AC91" s="97"/>
      <c r="AD91" s="97"/>
      <c r="AE91" s="97"/>
      <c r="AF91" s="97"/>
      <c r="AG91" s="97"/>
      <c r="AH91" s="102"/>
      <c r="AI91" s="97"/>
      <c r="AJ91" s="97"/>
    </row>
    <row r="92" s="81" customFormat="1" ht="15" customHeight="1" spans="1:36">
      <c r="A92" s="99" t="s">
        <v>124</v>
      </c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102"/>
      <c r="AB92" s="97"/>
      <c r="AC92" s="97"/>
      <c r="AD92" s="97"/>
      <c r="AE92" s="97"/>
      <c r="AF92" s="97"/>
      <c r="AG92" s="97"/>
      <c r="AH92" s="102"/>
      <c r="AI92" s="97"/>
      <c r="AJ92" s="97"/>
    </row>
    <row r="93" s="81" customFormat="1" ht="15" customHeight="1" spans="1:36">
      <c r="A93" s="99" t="s">
        <v>125</v>
      </c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102"/>
      <c r="AB93" s="97"/>
      <c r="AC93" s="97"/>
      <c r="AD93" s="97"/>
      <c r="AE93" s="97"/>
      <c r="AF93" s="97"/>
      <c r="AG93" s="97"/>
      <c r="AH93" s="102"/>
      <c r="AI93" s="97"/>
      <c r="AJ93" s="97"/>
    </row>
    <row r="94" s="81" customFormat="1" ht="15" customHeight="1" spans="1:36">
      <c r="A94" s="99" t="s">
        <v>126</v>
      </c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102"/>
      <c r="AB94" s="97"/>
      <c r="AC94" s="97"/>
      <c r="AD94" s="97"/>
      <c r="AE94" s="97"/>
      <c r="AF94" s="97"/>
      <c r="AG94" s="97"/>
      <c r="AH94" s="102"/>
      <c r="AI94" s="97"/>
      <c r="AJ94" s="97"/>
    </row>
    <row r="95" s="81" customFormat="1" ht="15" customHeight="1" spans="1:36">
      <c r="A95" s="99" t="s">
        <v>127</v>
      </c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102"/>
      <c r="AB95" s="97"/>
      <c r="AC95" s="97"/>
      <c r="AD95" s="97"/>
      <c r="AE95" s="97"/>
      <c r="AF95" s="97"/>
      <c r="AG95" s="97"/>
      <c r="AH95" s="102"/>
      <c r="AI95" s="97"/>
      <c r="AJ95" s="97"/>
    </row>
    <row r="96" s="81" customFormat="1" ht="15" customHeight="1" spans="1:36">
      <c r="A96" s="99" t="s">
        <v>128</v>
      </c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102"/>
      <c r="AB96" s="97"/>
      <c r="AC96" s="97"/>
      <c r="AD96" s="97"/>
      <c r="AE96" s="97"/>
      <c r="AF96" s="97"/>
      <c r="AG96" s="97"/>
      <c r="AH96" s="102"/>
      <c r="AI96" s="97"/>
      <c r="AJ96" s="97"/>
    </row>
    <row r="97" s="81" customFormat="1" ht="15" customHeight="1" spans="1:36">
      <c r="A97" s="99" t="s">
        <v>129</v>
      </c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102"/>
      <c r="AB97" s="97"/>
      <c r="AC97" s="97"/>
      <c r="AD97" s="97"/>
      <c r="AE97" s="97"/>
      <c r="AF97" s="97"/>
      <c r="AG97" s="97"/>
      <c r="AH97" s="102"/>
      <c r="AI97" s="97"/>
      <c r="AJ97" s="97"/>
    </row>
    <row r="98" s="81" customFormat="1" ht="15" customHeight="1" spans="1:36">
      <c r="A98" s="99" t="s">
        <v>130</v>
      </c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102"/>
      <c r="AB98" s="97"/>
      <c r="AC98" s="97"/>
      <c r="AD98" s="97"/>
      <c r="AE98" s="97"/>
      <c r="AF98" s="97"/>
      <c r="AG98" s="97"/>
      <c r="AH98" s="102"/>
      <c r="AI98" s="97"/>
      <c r="AJ98" s="97"/>
    </row>
    <row r="99" s="81" customFormat="1" ht="15" customHeight="1" spans="1:36">
      <c r="A99" s="99" t="s">
        <v>131</v>
      </c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102"/>
      <c r="AB99" s="97"/>
      <c r="AC99" s="97"/>
      <c r="AD99" s="97"/>
      <c r="AE99" s="97"/>
      <c r="AF99" s="97"/>
      <c r="AG99" s="97"/>
      <c r="AH99" s="102"/>
      <c r="AI99" s="97"/>
      <c r="AJ99" s="97"/>
    </row>
    <row r="100" s="81" customFormat="1" ht="15" customHeight="1" spans="1:36">
      <c r="A100" s="99" t="s">
        <v>132</v>
      </c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102"/>
      <c r="AB100" s="97"/>
      <c r="AC100" s="97"/>
      <c r="AD100" s="97"/>
      <c r="AE100" s="97"/>
      <c r="AF100" s="97"/>
      <c r="AG100" s="97"/>
      <c r="AH100" s="102"/>
      <c r="AI100" s="97"/>
      <c r="AJ100" s="97"/>
    </row>
    <row r="101" s="81" customFormat="1" ht="15" customHeight="1" spans="1:36">
      <c r="A101" s="99" t="s">
        <v>133</v>
      </c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102"/>
      <c r="AB101" s="97"/>
      <c r="AC101" s="97"/>
      <c r="AD101" s="97"/>
      <c r="AE101" s="97"/>
      <c r="AF101" s="97"/>
      <c r="AG101" s="97"/>
      <c r="AH101" s="102"/>
      <c r="AI101" s="97"/>
      <c r="AJ101" s="97"/>
    </row>
    <row r="102" s="81" customFormat="1" ht="15" customHeight="1" spans="1:36">
      <c r="A102" s="99" t="s">
        <v>134</v>
      </c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102"/>
      <c r="AB102" s="97"/>
      <c r="AC102" s="97"/>
      <c r="AD102" s="97"/>
      <c r="AE102" s="97"/>
      <c r="AF102" s="97"/>
      <c r="AG102" s="97"/>
      <c r="AH102" s="102"/>
      <c r="AI102" s="97"/>
      <c r="AJ102" s="97"/>
    </row>
    <row r="103" s="81" customFormat="1" ht="15" customHeight="1" spans="1:36">
      <c r="A103" s="99" t="s">
        <v>135</v>
      </c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102"/>
      <c r="AB103" s="97"/>
      <c r="AC103" s="97"/>
      <c r="AD103" s="97"/>
      <c r="AE103" s="97"/>
      <c r="AF103" s="97"/>
      <c r="AG103" s="97"/>
      <c r="AH103" s="102"/>
      <c r="AI103" s="97"/>
      <c r="AJ103" s="97"/>
    </row>
    <row r="104" s="81" customFormat="1" ht="15" customHeight="1" spans="1:36">
      <c r="A104" s="99" t="s">
        <v>136</v>
      </c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102"/>
      <c r="AB104" s="97"/>
      <c r="AC104" s="97"/>
      <c r="AD104" s="97"/>
      <c r="AE104" s="97"/>
      <c r="AF104" s="97"/>
      <c r="AG104" s="97"/>
      <c r="AH104" s="102"/>
      <c r="AI104" s="97"/>
      <c r="AJ104" s="97"/>
    </row>
    <row r="105" s="81" customFormat="1" ht="15" customHeight="1" spans="1:36">
      <c r="A105" s="99" t="s">
        <v>137</v>
      </c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102"/>
      <c r="AB105" s="97"/>
      <c r="AC105" s="97"/>
      <c r="AD105" s="97"/>
      <c r="AE105" s="97"/>
      <c r="AF105" s="97"/>
      <c r="AG105" s="97"/>
      <c r="AH105" s="102"/>
      <c r="AI105" s="97"/>
      <c r="AJ105" s="97"/>
    </row>
    <row r="106" s="81" customFormat="1" ht="15" customHeight="1" spans="1:36">
      <c r="A106" s="99" t="s">
        <v>138</v>
      </c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102"/>
      <c r="AB106" s="97"/>
      <c r="AC106" s="97"/>
      <c r="AD106" s="97"/>
      <c r="AE106" s="97"/>
      <c r="AF106" s="97"/>
      <c r="AG106" s="97"/>
      <c r="AH106" s="102"/>
      <c r="AI106" s="97"/>
      <c r="AJ106" s="97"/>
    </row>
    <row r="107" s="81" customFormat="1" ht="15" customHeight="1" spans="1:36">
      <c r="A107" s="99" t="s">
        <v>139</v>
      </c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102"/>
      <c r="AB107" s="97"/>
      <c r="AC107" s="97"/>
      <c r="AD107" s="97"/>
      <c r="AE107" s="97"/>
      <c r="AF107" s="97"/>
      <c r="AG107" s="97"/>
      <c r="AH107" s="102"/>
      <c r="AI107" s="97"/>
      <c r="AJ107" s="97"/>
    </row>
    <row r="108" s="81" customFormat="1" ht="15" customHeight="1" spans="1:36">
      <c r="A108" s="99" t="s">
        <v>140</v>
      </c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102"/>
      <c r="AB108" s="97"/>
      <c r="AC108" s="97"/>
      <c r="AD108" s="97"/>
      <c r="AE108" s="97"/>
      <c r="AF108" s="97"/>
      <c r="AG108" s="97"/>
      <c r="AH108" s="102"/>
      <c r="AI108" s="97"/>
      <c r="AJ108" s="97"/>
    </row>
    <row r="109" s="81" customFormat="1" ht="15" customHeight="1" spans="1:36">
      <c r="A109" s="99" t="s">
        <v>141</v>
      </c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102"/>
      <c r="AB109" s="97"/>
      <c r="AC109" s="97"/>
      <c r="AD109" s="97"/>
      <c r="AE109" s="97"/>
      <c r="AF109" s="97"/>
      <c r="AG109" s="97"/>
      <c r="AH109" s="102"/>
      <c r="AI109" s="97"/>
      <c r="AJ109" s="97"/>
    </row>
    <row r="110" s="81" customFormat="1" ht="15" customHeight="1" spans="1:36">
      <c r="A110" s="99" t="s">
        <v>142</v>
      </c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102"/>
      <c r="AB110" s="97"/>
      <c r="AC110" s="97"/>
      <c r="AD110" s="97"/>
      <c r="AE110" s="97"/>
      <c r="AF110" s="97"/>
      <c r="AG110" s="97"/>
      <c r="AH110" s="102"/>
      <c r="AI110" s="97"/>
      <c r="AJ110" s="97"/>
    </row>
    <row r="111" s="81" customFormat="1" ht="15" customHeight="1" spans="1:36">
      <c r="A111" s="99" t="s">
        <v>143</v>
      </c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102"/>
      <c r="AB111" s="97"/>
      <c r="AC111" s="97"/>
      <c r="AD111" s="97"/>
      <c r="AE111" s="97"/>
      <c r="AF111" s="97"/>
      <c r="AG111" s="97"/>
      <c r="AH111" s="102"/>
      <c r="AI111" s="97"/>
      <c r="AJ111" s="97"/>
    </row>
    <row r="112" s="81" customFormat="1" ht="15" customHeight="1" spans="1:36">
      <c r="A112" s="99" t="s">
        <v>144</v>
      </c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102"/>
      <c r="AB112" s="97"/>
      <c r="AC112" s="97"/>
      <c r="AD112" s="97"/>
      <c r="AE112" s="97"/>
      <c r="AF112" s="97"/>
      <c r="AG112" s="97"/>
      <c r="AH112" s="102"/>
      <c r="AI112" s="97"/>
      <c r="AJ112" s="97"/>
    </row>
    <row r="113" s="81" customFormat="1" ht="15" customHeight="1" spans="1:36">
      <c r="A113" s="99" t="s">
        <v>145</v>
      </c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102"/>
      <c r="AB113" s="97"/>
      <c r="AC113" s="97"/>
      <c r="AD113" s="97"/>
      <c r="AE113" s="97"/>
      <c r="AF113" s="97"/>
      <c r="AG113" s="97"/>
      <c r="AH113" s="102"/>
      <c r="AI113" s="97"/>
      <c r="AJ113" s="97"/>
    </row>
    <row r="114" s="81" customFormat="1" ht="15" customHeight="1" spans="1:36">
      <c r="A114" s="99" t="s">
        <v>146</v>
      </c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102"/>
      <c r="AB114" s="97"/>
      <c r="AC114" s="97"/>
      <c r="AD114" s="97"/>
      <c r="AE114" s="97"/>
      <c r="AF114" s="97"/>
      <c r="AG114" s="97"/>
      <c r="AH114" s="102"/>
      <c r="AI114" s="97"/>
      <c r="AJ114" s="97"/>
    </row>
    <row r="115" s="81" customFormat="1" ht="15" customHeight="1" spans="1:36">
      <c r="A115" s="99" t="s">
        <v>147</v>
      </c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102"/>
      <c r="AB115" s="97"/>
      <c r="AC115" s="97"/>
      <c r="AD115" s="97"/>
      <c r="AE115" s="97"/>
      <c r="AF115" s="97"/>
      <c r="AG115" s="97"/>
      <c r="AH115" s="102"/>
      <c r="AI115" s="97"/>
      <c r="AJ115" s="97"/>
    </row>
    <row r="116" s="81" customFormat="1" ht="15" customHeight="1" spans="1:36">
      <c r="A116" s="99" t="s">
        <v>148</v>
      </c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102"/>
      <c r="AB116" s="97"/>
      <c r="AC116" s="97"/>
      <c r="AD116" s="97"/>
      <c r="AE116" s="97"/>
      <c r="AF116" s="97"/>
      <c r="AG116" s="97"/>
      <c r="AH116" s="102"/>
      <c r="AI116" s="97"/>
      <c r="AJ116" s="97"/>
    </row>
    <row r="117" s="81" customFormat="1" ht="15" customHeight="1" spans="1:36">
      <c r="A117" s="99" t="s">
        <v>149</v>
      </c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102"/>
      <c r="AB117" s="97"/>
      <c r="AC117" s="97"/>
      <c r="AD117" s="97"/>
      <c r="AE117" s="97"/>
      <c r="AF117" s="97"/>
      <c r="AG117" s="97"/>
      <c r="AH117" s="102"/>
      <c r="AI117" s="97"/>
      <c r="AJ117" s="97"/>
    </row>
    <row r="118" s="81" customFormat="1" ht="15" customHeight="1" spans="1:36">
      <c r="A118" s="99" t="s">
        <v>150</v>
      </c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102"/>
      <c r="AB118" s="97"/>
      <c r="AC118" s="97"/>
      <c r="AD118" s="97"/>
      <c r="AE118" s="97"/>
      <c r="AF118" s="97"/>
      <c r="AG118" s="97"/>
      <c r="AH118" s="102"/>
      <c r="AI118" s="97"/>
      <c r="AJ118" s="97"/>
    </row>
    <row r="119" s="81" customFormat="1" ht="15" customHeight="1" spans="1:36">
      <c r="A119" s="99" t="s">
        <v>151</v>
      </c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102"/>
      <c r="AB119" s="97"/>
      <c r="AC119" s="97"/>
      <c r="AD119" s="97"/>
      <c r="AE119" s="97"/>
      <c r="AF119" s="97"/>
      <c r="AG119" s="97"/>
      <c r="AH119" s="102"/>
      <c r="AI119" s="97"/>
      <c r="AJ119" s="97"/>
    </row>
    <row r="120" s="81" customFormat="1" ht="15" customHeight="1" spans="1:36">
      <c r="A120" s="99" t="s">
        <v>152</v>
      </c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102"/>
      <c r="AB120" s="97"/>
      <c r="AC120" s="97"/>
      <c r="AD120" s="97"/>
      <c r="AE120" s="97"/>
      <c r="AF120" s="97"/>
      <c r="AG120" s="97"/>
      <c r="AH120" s="102"/>
      <c r="AI120" s="97"/>
      <c r="AJ120" s="97"/>
    </row>
    <row r="121" s="81" customFormat="1" ht="15" customHeight="1" spans="1:36">
      <c r="A121" s="99" t="s">
        <v>153</v>
      </c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102"/>
      <c r="AB121" s="97"/>
      <c r="AC121" s="97"/>
      <c r="AD121" s="97"/>
      <c r="AE121" s="97"/>
      <c r="AF121" s="97"/>
      <c r="AG121" s="97"/>
      <c r="AH121" s="102"/>
      <c r="AI121" s="97"/>
      <c r="AJ121" s="97"/>
    </row>
    <row r="122" s="81" customFormat="1" ht="15" customHeight="1" spans="1:36">
      <c r="A122" s="99" t="s">
        <v>154</v>
      </c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102"/>
      <c r="AB122" s="97"/>
      <c r="AC122" s="97"/>
      <c r="AD122" s="97"/>
      <c r="AE122" s="97"/>
      <c r="AF122" s="97"/>
      <c r="AG122" s="97"/>
      <c r="AH122" s="102"/>
      <c r="AI122" s="97"/>
      <c r="AJ122" s="97"/>
    </row>
    <row r="123" s="81" customFormat="1" ht="15" customHeight="1" spans="1:36">
      <c r="A123" s="99" t="s">
        <v>155</v>
      </c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102"/>
      <c r="AB123" s="97"/>
      <c r="AC123" s="97"/>
      <c r="AD123" s="97"/>
      <c r="AE123" s="97"/>
      <c r="AF123" s="97"/>
      <c r="AG123" s="97"/>
      <c r="AH123" s="102"/>
      <c r="AI123" s="97"/>
      <c r="AJ123" s="97"/>
    </row>
    <row r="124" s="81" customFormat="1" ht="15" customHeight="1" spans="1:36">
      <c r="A124" s="99" t="s">
        <v>156</v>
      </c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102"/>
      <c r="AB124" s="97"/>
      <c r="AC124" s="97"/>
      <c r="AD124" s="97"/>
      <c r="AE124" s="97"/>
      <c r="AF124" s="97"/>
      <c r="AG124" s="97"/>
      <c r="AH124" s="102"/>
      <c r="AI124" s="97"/>
      <c r="AJ124" s="97"/>
    </row>
    <row r="125" s="81" customFormat="1" ht="15" customHeight="1" spans="1:36">
      <c r="A125" s="99" t="s">
        <v>157</v>
      </c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102"/>
      <c r="AB125" s="97"/>
      <c r="AC125" s="97"/>
      <c r="AD125" s="97"/>
      <c r="AE125" s="97"/>
      <c r="AF125" s="97"/>
      <c r="AG125" s="97"/>
      <c r="AH125" s="102"/>
      <c r="AI125" s="97"/>
      <c r="AJ125" s="97"/>
    </row>
    <row r="126" s="81" customFormat="1" ht="15" customHeight="1" spans="1:36">
      <c r="A126" s="99" t="s">
        <v>158</v>
      </c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102"/>
      <c r="AB126" s="97"/>
      <c r="AC126" s="97"/>
      <c r="AD126" s="97"/>
      <c r="AE126" s="97"/>
      <c r="AF126" s="97"/>
      <c r="AG126" s="97"/>
      <c r="AH126" s="102"/>
      <c r="AI126" s="97"/>
      <c r="AJ126" s="97"/>
    </row>
    <row r="127" s="81" customFormat="1" ht="15" customHeight="1" spans="1:36">
      <c r="A127" s="99" t="s">
        <v>159</v>
      </c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102"/>
      <c r="AB127" s="97"/>
      <c r="AC127" s="97"/>
      <c r="AD127" s="97"/>
      <c r="AE127" s="97"/>
      <c r="AF127" s="97"/>
      <c r="AG127" s="97"/>
      <c r="AH127" s="102"/>
      <c r="AI127" s="97"/>
      <c r="AJ127" s="97"/>
    </row>
    <row r="128" s="81" customFormat="1" ht="15" customHeight="1" spans="1:36">
      <c r="A128" s="99" t="s">
        <v>160</v>
      </c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102"/>
      <c r="AB128" s="97"/>
      <c r="AC128" s="97"/>
      <c r="AD128" s="97"/>
      <c r="AE128" s="97"/>
      <c r="AF128" s="97"/>
      <c r="AG128" s="97"/>
      <c r="AH128" s="102"/>
      <c r="AI128" s="97"/>
      <c r="AJ128" s="97"/>
    </row>
    <row r="129" s="81" customFormat="1" ht="15" customHeight="1" spans="1:36">
      <c r="A129" s="99" t="s">
        <v>161</v>
      </c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102"/>
      <c r="AB129" s="97"/>
      <c r="AC129" s="97"/>
      <c r="AD129" s="97"/>
      <c r="AE129" s="97"/>
      <c r="AF129" s="97"/>
      <c r="AG129" s="97"/>
      <c r="AH129" s="102"/>
      <c r="AI129" s="97"/>
      <c r="AJ129" s="97"/>
    </row>
    <row r="130" s="81" customFormat="1" ht="15" customHeight="1" spans="1:36">
      <c r="A130" s="99" t="s">
        <v>162</v>
      </c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102"/>
      <c r="AB130" s="97"/>
      <c r="AC130" s="97"/>
      <c r="AD130" s="97"/>
      <c r="AE130" s="97"/>
      <c r="AF130" s="97"/>
      <c r="AG130" s="97"/>
      <c r="AH130" s="102"/>
      <c r="AI130" s="97"/>
      <c r="AJ130" s="97"/>
    </row>
    <row r="131" s="81" customFormat="1" ht="15" customHeight="1" spans="1:36">
      <c r="A131" s="99" t="s">
        <v>163</v>
      </c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102"/>
      <c r="AB131" s="97"/>
      <c r="AC131" s="97"/>
      <c r="AD131" s="97"/>
      <c r="AE131" s="97"/>
      <c r="AF131" s="97"/>
      <c r="AG131" s="97"/>
      <c r="AH131" s="102"/>
      <c r="AI131" s="97"/>
      <c r="AJ131" s="97"/>
    </row>
    <row r="132" s="81" customFormat="1" ht="15" customHeight="1" spans="1:36">
      <c r="A132" s="99" t="s">
        <v>164</v>
      </c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102"/>
      <c r="AB132" s="97"/>
      <c r="AC132" s="97"/>
      <c r="AD132" s="97"/>
      <c r="AE132" s="97"/>
      <c r="AF132" s="97"/>
      <c r="AG132" s="97"/>
      <c r="AH132" s="102"/>
      <c r="AI132" s="97"/>
      <c r="AJ132" s="97"/>
    </row>
    <row r="133" s="81" customFormat="1" ht="15" customHeight="1" spans="1:36">
      <c r="A133" s="99" t="s">
        <v>165</v>
      </c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102"/>
      <c r="AB133" s="97"/>
      <c r="AC133" s="97"/>
      <c r="AD133" s="97"/>
      <c r="AE133" s="97"/>
      <c r="AF133" s="97"/>
      <c r="AG133" s="97"/>
      <c r="AH133" s="102"/>
      <c r="AI133" s="97"/>
      <c r="AJ133" s="97"/>
    </row>
    <row r="134" s="81" customFormat="1" ht="15" customHeight="1" spans="1:36">
      <c r="A134" s="99" t="s">
        <v>166</v>
      </c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102"/>
      <c r="AB134" s="97"/>
      <c r="AC134" s="97"/>
      <c r="AD134" s="97"/>
      <c r="AE134" s="97"/>
      <c r="AF134" s="97"/>
      <c r="AG134" s="97"/>
      <c r="AH134" s="102"/>
      <c r="AI134" s="97"/>
      <c r="AJ134" s="97"/>
    </row>
    <row r="135" s="81" customFormat="1" ht="15" customHeight="1" spans="1:36">
      <c r="A135" s="99" t="s">
        <v>167</v>
      </c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102"/>
      <c r="AB135" s="97"/>
      <c r="AC135" s="97"/>
      <c r="AD135" s="97"/>
      <c r="AE135" s="97"/>
      <c r="AF135" s="97"/>
      <c r="AG135" s="97"/>
      <c r="AH135" s="102"/>
      <c r="AI135" s="97"/>
      <c r="AJ135" s="97"/>
    </row>
    <row r="136" s="81" customFormat="1" ht="15" customHeight="1" spans="1:36">
      <c r="A136" s="99" t="s">
        <v>168</v>
      </c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102"/>
      <c r="AB136" s="97"/>
      <c r="AC136" s="97"/>
      <c r="AD136" s="97"/>
      <c r="AE136" s="97"/>
      <c r="AF136" s="97"/>
      <c r="AG136" s="97"/>
      <c r="AH136" s="102"/>
      <c r="AI136" s="97"/>
      <c r="AJ136" s="97"/>
    </row>
    <row r="137" s="81" customFormat="1" ht="15" customHeight="1" spans="1:36">
      <c r="A137" s="99" t="s">
        <v>169</v>
      </c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102"/>
      <c r="AB137" s="97"/>
      <c r="AC137" s="97"/>
      <c r="AD137" s="97"/>
      <c r="AE137" s="97"/>
      <c r="AF137" s="97"/>
      <c r="AG137" s="97"/>
      <c r="AH137" s="102"/>
      <c r="AI137" s="97"/>
      <c r="AJ137" s="97"/>
    </row>
    <row r="138" s="81" customFormat="1" ht="15" customHeight="1" spans="1:36">
      <c r="A138" s="99" t="s">
        <v>170</v>
      </c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102"/>
      <c r="AB138" s="97"/>
      <c r="AC138" s="97"/>
      <c r="AD138" s="97"/>
      <c r="AE138" s="97"/>
      <c r="AF138" s="97"/>
      <c r="AG138" s="97"/>
      <c r="AH138" s="102"/>
      <c r="AI138" s="97"/>
      <c r="AJ138" s="97"/>
    </row>
    <row r="139" s="81" customFormat="1" ht="15" customHeight="1" spans="1:36">
      <c r="A139" s="99" t="s">
        <v>171</v>
      </c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102"/>
      <c r="AB139" s="97"/>
      <c r="AC139" s="97"/>
      <c r="AD139" s="97"/>
      <c r="AE139" s="97"/>
      <c r="AF139" s="97"/>
      <c r="AG139" s="97"/>
      <c r="AH139" s="102"/>
      <c r="AI139" s="97"/>
      <c r="AJ139" s="97"/>
    </row>
    <row r="140" s="81" customFormat="1" ht="15" customHeight="1" spans="1:36">
      <c r="A140" s="99" t="s">
        <v>172</v>
      </c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102"/>
      <c r="AB140" s="97"/>
      <c r="AC140" s="97"/>
      <c r="AD140" s="97"/>
      <c r="AE140" s="97"/>
      <c r="AF140" s="97"/>
      <c r="AG140" s="97"/>
      <c r="AH140" s="102"/>
      <c r="AI140" s="97"/>
      <c r="AJ140" s="97"/>
    </row>
    <row r="141" s="81" customFormat="1" ht="15" customHeight="1" spans="1:36">
      <c r="A141" s="99" t="s">
        <v>173</v>
      </c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102"/>
      <c r="AB141" s="97"/>
      <c r="AC141" s="97"/>
      <c r="AD141" s="97"/>
      <c r="AE141" s="97"/>
      <c r="AF141" s="97"/>
      <c r="AG141" s="97"/>
      <c r="AH141" s="102"/>
      <c r="AI141" s="97"/>
      <c r="AJ141" s="97"/>
    </row>
    <row r="142" s="81" customFormat="1" ht="15" customHeight="1" spans="1:36">
      <c r="A142" s="99" t="s">
        <v>174</v>
      </c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102"/>
      <c r="AB142" s="97"/>
      <c r="AC142" s="97"/>
      <c r="AD142" s="97"/>
      <c r="AE142" s="97"/>
      <c r="AF142" s="97"/>
      <c r="AG142" s="97"/>
      <c r="AH142" s="102"/>
      <c r="AI142" s="97"/>
      <c r="AJ142" s="97"/>
    </row>
    <row r="143" s="81" customFormat="1" ht="15" customHeight="1" spans="1:36">
      <c r="A143" s="99" t="s">
        <v>175</v>
      </c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102"/>
      <c r="AB143" s="97"/>
      <c r="AC143" s="97"/>
      <c r="AD143" s="97"/>
      <c r="AE143" s="97"/>
      <c r="AF143" s="97"/>
      <c r="AG143" s="97"/>
      <c r="AH143" s="102"/>
      <c r="AI143" s="97"/>
      <c r="AJ143" s="97"/>
    </row>
    <row r="144" s="81" customFormat="1" ht="15" customHeight="1" spans="1:36">
      <c r="A144" s="99" t="s">
        <v>176</v>
      </c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102"/>
      <c r="AB144" s="97"/>
      <c r="AC144" s="97"/>
      <c r="AD144" s="97"/>
      <c r="AE144" s="97"/>
      <c r="AF144" s="97"/>
      <c r="AG144" s="97"/>
      <c r="AH144" s="102"/>
      <c r="AI144" s="97"/>
      <c r="AJ144" s="97"/>
    </row>
    <row r="145" s="81" customFormat="1" ht="15" customHeight="1" spans="1:36">
      <c r="A145" s="99" t="s">
        <v>177</v>
      </c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102"/>
      <c r="AB145" s="97"/>
      <c r="AC145" s="97"/>
      <c r="AD145" s="97"/>
      <c r="AE145" s="97"/>
      <c r="AF145" s="97"/>
      <c r="AG145" s="97"/>
      <c r="AH145" s="102"/>
      <c r="AI145" s="97"/>
      <c r="AJ145" s="97"/>
    </row>
    <row r="146" s="81" customFormat="1" ht="15" customHeight="1" spans="1:36">
      <c r="A146" s="99" t="s">
        <v>178</v>
      </c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102"/>
      <c r="AB146" s="97"/>
      <c r="AC146" s="97"/>
      <c r="AD146" s="97"/>
      <c r="AE146" s="97"/>
      <c r="AF146" s="97"/>
      <c r="AG146" s="97"/>
      <c r="AH146" s="102"/>
      <c r="AI146" s="97"/>
      <c r="AJ146" s="97"/>
    </row>
    <row r="147" s="81" customFormat="1" ht="15" customHeight="1" spans="1:36">
      <c r="A147" s="99" t="s">
        <v>179</v>
      </c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102"/>
      <c r="AB147" s="97"/>
      <c r="AC147" s="97"/>
      <c r="AD147" s="97"/>
      <c r="AE147" s="97"/>
      <c r="AF147" s="97"/>
      <c r="AG147" s="97"/>
      <c r="AH147" s="102"/>
      <c r="AI147" s="97"/>
      <c r="AJ147" s="97"/>
    </row>
    <row r="148" s="81" customFormat="1" ht="15" customHeight="1" spans="1:36">
      <c r="A148" s="99" t="s">
        <v>180</v>
      </c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102"/>
      <c r="AB148" s="97"/>
      <c r="AC148" s="97"/>
      <c r="AD148" s="97"/>
      <c r="AE148" s="97"/>
      <c r="AF148" s="97"/>
      <c r="AG148" s="97"/>
      <c r="AH148" s="102"/>
      <c r="AI148" s="97"/>
      <c r="AJ148" s="97"/>
    </row>
    <row r="149" s="81" customFormat="1" ht="15" customHeight="1" spans="1:36">
      <c r="A149" s="99" t="s">
        <v>181</v>
      </c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102"/>
      <c r="AB149" s="97"/>
      <c r="AC149" s="97"/>
      <c r="AD149" s="97"/>
      <c r="AE149" s="97"/>
      <c r="AF149" s="97"/>
      <c r="AG149" s="97"/>
      <c r="AH149" s="102"/>
      <c r="AI149" s="97"/>
      <c r="AJ149" s="97"/>
    </row>
    <row r="150" s="81" customFormat="1" ht="15" customHeight="1" spans="1:36">
      <c r="A150" s="99" t="s">
        <v>182</v>
      </c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102"/>
      <c r="AB150" s="97"/>
      <c r="AC150" s="97"/>
      <c r="AD150" s="97"/>
      <c r="AE150" s="97"/>
      <c r="AF150" s="97"/>
      <c r="AG150" s="97"/>
      <c r="AH150" s="102"/>
      <c r="AI150" s="97"/>
      <c r="AJ150" s="97"/>
    </row>
    <row r="151" s="81" customFormat="1" ht="15" customHeight="1" spans="1:36">
      <c r="A151" s="99" t="s">
        <v>183</v>
      </c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102"/>
      <c r="AB151" s="97"/>
      <c r="AC151" s="97"/>
      <c r="AD151" s="97"/>
      <c r="AE151" s="97"/>
      <c r="AF151" s="97"/>
      <c r="AG151" s="97"/>
      <c r="AH151" s="102"/>
      <c r="AI151" s="97"/>
      <c r="AJ151" s="97"/>
    </row>
    <row r="152" s="81" customFormat="1" ht="15" customHeight="1" spans="1:36">
      <c r="A152" s="99" t="s">
        <v>184</v>
      </c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102"/>
      <c r="AB152" s="97"/>
      <c r="AC152" s="97"/>
      <c r="AD152" s="97"/>
      <c r="AE152" s="97"/>
      <c r="AF152" s="97"/>
      <c r="AG152" s="97"/>
      <c r="AH152" s="102"/>
      <c r="AI152" s="97"/>
      <c r="AJ152" s="97"/>
    </row>
    <row r="153" s="81" customFormat="1" ht="15" customHeight="1" spans="1:36">
      <c r="A153" s="99" t="s">
        <v>185</v>
      </c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102"/>
      <c r="AB153" s="97"/>
      <c r="AC153" s="97"/>
      <c r="AD153" s="97"/>
      <c r="AE153" s="97"/>
      <c r="AF153" s="97"/>
      <c r="AG153" s="97"/>
      <c r="AH153" s="102"/>
      <c r="AI153" s="97"/>
      <c r="AJ153" s="97"/>
    </row>
    <row r="154" s="81" customFormat="1" ht="15" customHeight="1" spans="1:36">
      <c r="A154" s="99" t="s">
        <v>186</v>
      </c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102"/>
      <c r="AB154" s="97"/>
      <c r="AC154" s="97"/>
      <c r="AD154" s="97"/>
      <c r="AE154" s="97"/>
      <c r="AF154" s="97"/>
      <c r="AG154" s="97"/>
      <c r="AH154" s="102"/>
      <c r="AI154" s="97"/>
      <c r="AJ154" s="97"/>
    </row>
    <row r="155" s="81" customFormat="1" ht="14" spans="1:36">
      <c r="A155" s="99" t="s">
        <v>187</v>
      </c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102"/>
      <c r="AB155" s="97"/>
      <c r="AC155" s="97"/>
      <c r="AD155" s="97"/>
      <c r="AE155" s="97"/>
      <c r="AF155" s="97"/>
      <c r="AG155" s="97"/>
      <c r="AH155" s="102"/>
      <c r="AI155" s="97"/>
      <c r="AJ155" s="97"/>
    </row>
    <row r="156" s="81" customFormat="1" ht="14" spans="1:36">
      <c r="A156" s="99" t="s">
        <v>188</v>
      </c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102"/>
      <c r="AB156" s="97"/>
      <c r="AC156" s="97"/>
      <c r="AD156" s="97"/>
      <c r="AE156" s="97"/>
      <c r="AF156" s="97"/>
      <c r="AG156" s="97"/>
      <c r="AH156" s="102"/>
      <c r="AI156" s="97"/>
      <c r="AJ156" s="97"/>
    </row>
    <row r="157" s="81" customFormat="1" ht="14" spans="1:36">
      <c r="A157" s="99" t="s">
        <v>189</v>
      </c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102"/>
      <c r="AB157" s="97"/>
      <c r="AC157" s="97"/>
      <c r="AD157" s="97"/>
      <c r="AE157" s="97"/>
      <c r="AF157" s="97"/>
      <c r="AG157" s="97"/>
      <c r="AH157" s="102"/>
      <c r="AI157" s="97"/>
      <c r="AJ157" s="97"/>
    </row>
    <row r="158" s="81" customFormat="1" ht="14" spans="1:36">
      <c r="A158" s="99" t="s">
        <v>190</v>
      </c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102"/>
      <c r="AB158" s="97"/>
      <c r="AC158" s="97"/>
      <c r="AD158" s="97"/>
      <c r="AE158" s="97"/>
      <c r="AF158" s="97"/>
      <c r="AG158" s="97"/>
      <c r="AH158" s="102"/>
      <c r="AI158" s="97"/>
      <c r="AJ158" s="97"/>
    </row>
    <row r="159" s="81" customFormat="1" ht="14" spans="1:36">
      <c r="A159" s="99" t="s">
        <v>222</v>
      </c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102"/>
      <c r="AB159" s="97"/>
      <c r="AC159" s="97"/>
      <c r="AD159" s="97"/>
      <c r="AE159" s="97"/>
      <c r="AF159" s="97"/>
      <c r="AG159" s="97"/>
      <c r="AH159" s="102"/>
      <c r="AI159" s="97"/>
      <c r="AJ159" s="97"/>
    </row>
    <row r="160" s="81" customFormat="1" ht="14" spans="1:36">
      <c r="A160" s="99" t="s">
        <v>223</v>
      </c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102"/>
      <c r="AB160" s="97"/>
      <c r="AC160" s="97"/>
      <c r="AD160" s="97"/>
      <c r="AE160" s="97"/>
      <c r="AF160" s="97"/>
      <c r="AG160" s="97"/>
      <c r="AH160" s="102"/>
      <c r="AI160" s="97"/>
      <c r="AJ160" s="97"/>
    </row>
    <row r="161" s="81" customFormat="1" ht="14" spans="1:36">
      <c r="A161" s="99" t="s">
        <v>224</v>
      </c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102"/>
      <c r="AB161" s="97"/>
      <c r="AC161" s="97"/>
      <c r="AD161" s="97"/>
      <c r="AE161" s="97"/>
      <c r="AF161" s="97"/>
      <c r="AG161" s="97"/>
      <c r="AH161" s="102"/>
      <c r="AI161" s="97"/>
      <c r="AJ161" s="97"/>
    </row>
    <row r="162" s="81" customFormat="1" ht="14" spans="1:36">
      <c r="A162" s="99" t="s">
        <v>194</v>
      </c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102"/>
      <c r="AB162" s="97"/>
      <c r="AC162" s="97"/>
      <c r="AD162" s="97"/>
      <c r="AE162" s="97"/>
      <c r="AF162" s="97"/>
      <c r="AG162" s="97"/>
      <c r="AH162" s="102"/>
      <c r="AI162" s="97"/>
      <c r="AJ162" s="97"/>
    </row>
    <row r="163" s="81" customFormat="1" ht="14" spans="1:36">
      <c r="A163" s="99" t="s">
        <v>195</v>
      </c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102"/>
      <c r="AB163" s="97"/>
      <c r="AC163" s="97"/>
      <c r="AD163" s="97"/>
      <c r="AE163" s="97"/>
      <c r="AF163" s="97"/>
      <c r="AG163" s="97"/>
      <c r="AH163" s="102"/>
      <c r="AI163" s="97"/>
      <c r="AJ163" s="97"/>
    </row>
    <row r="164" s="81" customFormat="1" ht="14" spans="1:36">
      <c r="A164" s="99" t="s">
        <v>196</v>
      </c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102"/>
      <c r="AB164" s="97"/>
      <c r="AC164" s="97"/>
      <c r="AD164" s="97"/>
      <c r="AE164" s="97"/>
      <c r="AF164" s="97"/>
      <c r="AG164" s="97"/>
      <c r="AH164" s="102"/>
      <c r="AI164" s="97"/>
      <c r="AJ164" s="97"/>
    </row>
    <row r="165" s="81" customFormat="1" ht="14" spans="1:36">
      <c r="A165" s="99" t="s">
        <v>197</v>
      </c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102"/>
      <c r="AB165" s="97"/>
      <c r="AC165" s="97"/>
      <c r="AD165" s="97"/>
      <c r="AE165" s="97"/>
      <c r="AF165" s="97"/>
      <c r="AG165" s="97"/>
      <c r="AH165" s="102"/>
      <c r="AI165" s="97"/>
      <c r="AJ165" s="97"/>
    </row>
    <row r="166" s="81" customFormat="1" ht="14" spans="1:36">
      <c r="A166" s="99" t="s">
        <v>198</v>
      </c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102"/>
      <c r="AB166" s="97"/>
      <c r="AC166" s="97"/>
      <c r="AD166" s="97"/>
      <c r="AE166" s="97"/>
      <c r="AF166" s="97"/>
      <c r="AG166" s="97"/>
      <c r="AH166" s="102"/>
      <c r="AI166" s="97"/>
      <c r="AJ166" s="97"/>
    </row>
    <row r="167" s="81" customFormat="1" ht="14" spans="1:36">
      <c r="A167" s="99" t="s">
        <v>199</v>
      </c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102"/>
      <c r="AB167" s="97"/>
      <c r="AC167" s="97"/>
      <c r="AD167" s="97"/>
      <c r="AE167" s="97"/>
      <c r="AF167" s="97"/>
      <c r="AG167" s="97"/>
      <c r="AH167" s="102"/>
      <c r="AI167" s="97"/>
      <c r="AJ167" s="97"/>
    </row>
    <row r="168" s="81" customFormat="1" ht="14" spans="1:36">
      <c r="A168" s="99" t="s">
        <v>200</v>
      </c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102"/>
      <c r="AB168" s="97"/>
      <c r="AC168" s="97"/>
      <c r="AD168" s="97"/>
      <c r="AE168" s="97"/>
      <c r="AF168" s="97"/>
      <c r="AG168" s="97"/>
      <c r="AH168" s="102"/>
      <c r="AI168" s="97"/>
      <c r="AJ168" s="97"/>
    </row>
    <row r="169" s="81" customFormat="1" ht="14" spans="1:36">
      <c r="A169" s="99" t="s">
        <v>203</v>
      </c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102"/>
      <c r="AB169" s="97"/>
      <c r="AC169" s="97"/>
      <c r="AD169" s="97"/>
      <c r="AE169" s="97"/>
      <c r="AF169" s="97"/>
      <c r="AG169" s="97"/>
      <c r="AH169" s="102"/>
      <c r="AI169" s="97"/>
      <c r="AJ169" s="97"/>
    </row>
    <row r="170" s="81" customFormat="1" ht="14" spans="1:36">
      <c r="A170" s="99" t="s">
        <v>204</v>
      </c>
      <c r="B170" s="103"/>
      <c r="C170" s="103"/>
      <c r="D170" s="103"/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  <c r="Z170" s="103"/>
      <c r="AA170" s="117"/>
      <c r="AB170" s="103"/>
      <c r="AC170" s="103"/>
      <c r="AD170" s="103"/>
      <c r="AE170" s="103"/>
      <c r="AF170" s="103"/>
      <c r="AG170" s="103"/>
      <c r="AH170" s="117"/>
      <c r="AI170" s="103"/>
      <c r="AJ170" s="103"/>
    </row>
    <row r="171" s="81" customFormat="1" ht="14" spans="1:36">
      <c r="A171" s="99" t="s">
        <v>205</v>
      </c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  <c r="Z171" s="103"/>
      <c r="AA171" s="117"/>
      <c r="AB171" s="103"/>
      <c r="AC171" s="103"/>
      <c r="AD171" s="103"/>
      <c r="AE171" s="103"/>
      <c r="AF171" s="103"/>
      <c r="AG171" s="103"/>
      <c r="AH171" s="117"/>
      <c r="AI171" s="103"/>
      <c r="AJ171" s="103"/>
    </row>
    <row r="172" s="81" customFormat="1" ht="14" spans="1:36">
      <c r="A172" s="99" t="s">
        <v>206</v>
      </c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  <c r="Z172" s="103"/>
      <c r="AA172" s="117"/>
      <c r="AB172" s="103"/>
      <c r="AC172" s="103"/>
      <c r="AD172" s="103"/>
      <c r="AE172" s="103"/>
      <c r="AF172" s="103"/>
      <c r="AG172" s="103"/>
      <c r="AH172" s="117"/>
      <c r="AI172" s="103"/>
      <c r="AJ172" s="103"/>
    </row>
    <row r="173" s="81" customFormat="1" ht="14" spans="1:36">
      <c r="A173" s="99" t="s">
        <v>207</v>
      </c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  <c r="Z173" s="103"/>
      <c r="AA173" s="117"/>
      <c r="AB173" s="103"/>
      <c r="AC173" s="103"/>
      <c r="AD173" s="103"/>
      <c r="AE173" s="103"/>
      <c r="AF173" s="103"/>
      <c r="AG173" s="103"/>
      <c r="AH173" s="117"/>
      <c r="AI173" s="103"/>
      <c r="AJ173" s="103"/>
    </row>
    <row r="174" s="81" customFormat="1" ht="14" spans="1:36">
      <c r="A174" s="99" t="s">
        <v>208</v>
      </c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3"/>
      <c r="AA174" s="117"/>
      <c r="AB174" s="103"/>
      <c r="AC174" s="103"/>
      <c r="AD174" s="103"/>
      <c r="AE174" s="103"/>
      <c r="AF174" s="103"/>
      <c r="AG174" s="103"/>
      <c r="AH174" s="117"/>
      <c r="AI174" s="103"/>
      <c r="AJ174" s="103"/>
    </row>
    <row r="175" s="81" customFormat="1" ht="14" spans="1:36">
      <c r="A175" s="99" t="s">
        <v>209</v>
      </c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  <c r="Z175" s="103"/>
      <c r="AA175" s="117"/>
      <c r="AB175" s="103"/>
      <c r="AC175" s="103"/>
      <c r="AD175" s="103"/>
      <c r="AE175" s="103"/>
      <c r="AF175" s="103"/>
      <c r="AG175" s="103"/>
      <c r="AH175" s="117"/>
      <c r="AI175" s="103"/>
      <c r="AJ175" s="103"/>
    </row>
    <row r="176" s="81" customFormat="1" ht="14" spans="1:36">
      <c r="A176" s="99" t="s">
        <v>210</v>
      </c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  <c r="Z176" s="103"/>
      <c r="AA176" s="117"/>
      <c r="AB176" s="103"/>
      <c r="AC176" s="103"/>
      <c r="AD176" s="103"/>
      <c r="AE176" s="103"/>
      <c r="AF176" s="103"/>
      <c r="AG176" s="103"/>
      <c r="AH176" s="117"/>
      <c r="AI176" s="103"/>
      <c r="AJ176" s="103"/>
    </row>
    <row r="177" s="81" customFormat="1" ht="14" spans="1:36">
      <c r="A177" s="104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  <c r="Z177" s="103"/>
      <c r="AA177" s="117"/>
      <c r="AB177" s="103"/>
      <c r="AC177" s="103"/>
      <c r="AD177" s="103"/>
      <c r="AE177" s="103"/>
      <c r="AF177" s="103"/>
      <c r="AG177" s="103"/>
      <c r="AH177" s="117"/>
      <c r="AI177" s="103"/>
      <c r="AJ177" s="103"/>
    </row>
    <row r="178" s="81" customFormat="1" ht="14" spans="1:36">
      <c r="A178" s="104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  <c r="Z178" s="103"/>
      <c r="AA178" s="117"/>
      <c r="AB178" s="103"/>
      <c r="AC178" s="103"/>
      <c r="AD178" s="103"/>
      <c r="AE178" s="103"/>
      <c r="AF178" s="103"/>
      <c r="AG178" s="103"/>
      <c r="AH178" s="117"/>
      <c r="AI178" s="103"/>
      <c r="AJ178" s="103"/>
    </row>
    <row r="179" s="81" customFormat="1" ht="13" spans="1:36">
      <c r="A179" s="105" t="s">
        <v>211</v>
      </c>
      <c r="B179" s="106">
        <f t="shared" ref="B179:J179" si="0">SUM(B5:B178)</f>
        <v>0</v>
      </c>
      <c r="C179" s="106">
        <f t="shared" si="0"/>
        <v>0</v>
      </c>
      <c r="D179" s="107"/>
      <c r="E179" s="106">
        <f t="shared" si="0"/>
        <v>0</v>
      </c>
      <c r="F179" s="106">
        <f t="shared" si="0"/>
        <v>0</v>
      </c>
      <c r="G179" s="106">
        <f t="shared" si="0"/>
        <v>0</v>
      </c>
      <c r="H179" s="106">
        <f t="shared" si="0"/>
        <v>0</v>
      </c>
      <c r="I179" s="106">
        <f t="shared" si="0"/>
        <v>0</v>
      </c>
      <c r="J179" s="106">
        <f t="shared" si="0"/>
        <v>0</v>
      </c>
      <c r="K179" s="107"/>
      <c r="L179" s="106">
        <f t="shared" ref="L179:Q179" si="1">SUM(L5:L178)</f>
        <v>0</v>
      </c>
      <c r="M179" s="106">
        <f t="shared" si="1"/>
        <v>0</v>
      </c>
      <c r="N179" s="106">
        <f t="shared" si="1"/>
        <v>0</v>
      </c>
      <c r="O179" s="106">
        <f t="shared" si="1"/>
        <v>0</v>
      </c>
      <c r="P179" s="106">
        <f t="shared" si="1"/>
        <v>0</v>
      </c>
      <c r="Q179" s="106">
        <f t="shared" si="1"/>
        <v>0</v>
      </c>
      <c r="R179" s="107"/>
      <c r="S179" s="106">
        <f t="shared" ref="S179:X179" si="2">SUM(S5:S178)</f>
        <v>0</v>
      </c>
      <c r="T179" s="106">
        <f t="shared" si="2"/>
        <v>0</v>
      </c>
      <c r="U179" s="106">
        <f t="shared" si="2"/>
        <v>0</v>
      </c>
      <c r="V179" s="106">
        <f t="shared" si="2"/>
        <v>0</v>
      </c>
      <c r="W179" s="106">
        <f t="shared" si="2"/>
        <v>0</v>
      </c>
      <c r="X179" s="106">
        <f t="shared" si="2"/>
        <v>0</v>
      </c>
      <c r="Y179" s="107"/>
      <c r="Z179" s="106">
        <f t="shared" ref="Z179:AE179" si="3">SUM(Z5:Z178)</f>
        <v>0</v>
      </c>
      <c r="AA179" s="106">
        <f t="shared" si="3"/>
        <v>0</v>
      </c>
      <c r="AB179" s="106">
        <f t="shared" si="3"/>
        <v>0</v>
      </c>
      <c r="AC179" s="106">
        <f t="shared" si="3"/>
        <v>0</v>
      </c>
      <c r="AD179" s="106">
        <f t="shared" si="3"/>
        <v>0</v>
      </c>
      <c r="AE179" s="106">
        <f t="shared" si="3"/>
        <v>0</v>
      </c>
      <c r="AF179" s="107"/>
      <c r="AG179" s="106">
        <f>SUM(AG5:AG178)</f>
        <v>0</v>
      </c>
      <c r="AH179" s="106">
        <f>SUM(AH5:AH178)</f>
        <v>0</v>
      </c>
      <c r="AI179" s="106">
        <f>SUM(AI5:AI178)</f>
        <v>0</v>
      </c>
      <c r="AJ179" s="106">
        <f>SUM(AJ5:AJ178)</f>
        <v>0</v>
      </c>
    </row>
    <row r="180" s="81" customFormat="1" ht="26.25" customHeight="1" spans="1:36">
      <c r="A180" s="108" t="s">
        <v>21</v>
      </c>
      <c r="B180" s="109">
        <f>B179</f>
        <v>0</v>
      </c>
      <c r="C180" s="109">
        <f>C179</f>
        <v>0</v>
      </c>
      <c r="D180" s="110"/>
      <c r="E180" s="111">
        <f>+E179+F179</f>
        <v>0</v>
      </c>
      <c r="F180" s="111"/>
      <c r="G180" s="111">
        <f>+G179+H179</f>
        <v>0</v>
      </c>
      <c r="H180" s="111"/>
      <c r="I180" s="109">
        <f>+I179+J181</f>
        <v>0</v>
      </c>
      <c r="J180" s="116"/>
      <c r="K180" s="110"/>
      <c r="L180" s="111">
        <f>+L179+M179</f>
        <v>0</v>
      </c>
      <c r="M180" s="111"/>
      <c r="N180" s="111">
        <f>+N179+O179</f>
        <v>0</v>
      </c>
      <c r="O180" s="111"/>
      <c r="P180" s="109">
        <f>+P179+Q181</f>
        <v>0</v>
      </c>
      <c r="Q180" s="116"/>
      <c r="R180" s="110"/>
      <c r="S180" s="111">
        <f>+S179+T179</f>
        <v>0</v>
      </c>
      <c r="T180" s="111"/>
      <c r="U180" s="111">
        <f>+U179+V179</f>
        <v>0</v>
      </c>
      <c r="V180" s="111"/>
      <c r="W180" s="111">
        <f>+W179+X181</f>
        <v>0</v>
      </c>
      <c r="X180" s="111"/>
      <c r="Y180" s="110"/>
      <c r="Z180" s="111">
        <f>+Z179+AA179</f>
        <v>0</v>
      </c>
      <c r="AA180" s="111"/>
      <c r="AB180" s="111">
        <f>+AB179+AC179</f>
        <v>0</v>
      </c>
      <c r="AC180" s="111"/>
      <c r="AD180" s="111">
        <f>+AD179+AE181</f>
        <v>0</v>
      </c>
      <c r="AE180" s="111"/>
      <c r="AF180" s="110"/>
      <c r="AG180" s="111">
        <f>+AG179+AH179</f>
        <v>0</v>
      </c>
      <c r="AH180" s="111"/>
      <c r="AI180" s="111">
        <f>+AI179+AJ179</f>
        <v>0</v>
      </c>
      <c r="AJ180" s="111"/>
    </row>
    <row r="181" s="81" customFormat="1" ht="13.75" spans="3:31">
      <c r="C181" s="112">
        <f>+C161*288</f>
        <v>0</v>
      </c>
      <c r="J181" s="81">
        <f>+J179*205</f>
        <v>0</v>
      </c>
      <c r="Q181" s="81">
        <f>+Q179*205</f>
        <v>0</v>
      </c>
      <c r="X181" s="81">
        <f>+X179*205</f>
        <v>0</v>
      </c>
      <c r="AE181" s="81">
        <f>+AE179*205</f>
        <v>0</v>
      </c>
    </row>
    <row r="182" s="81" customFormat="1" ht="14.75" spans="3:32">
      <c r="C182" s="112">
        <f>+C158*287</f>
        <v>0</v>
      </c>
      <c r="D182" s="113">
        <f>+C181+C182</f>
        <v>0</v>
      </c>
      <c r="K182" s="113">
        <f>+I179-N179-L179-M179-O179</f>
        <v>0</v>
      </c>
      <c r="R182" s="113">
        <f>+P179-U179-S179-T179-V179</f>
        <v>0</v>
      </c>
      <c r="Y182" s="113">
        <f>+W179-AB179-Z179-AA179-AC179</f>
        <v>0</v>
      </c>
      <c r="AF182" s="113">
        <f>+AD179-AI179-AG179-AH179-AJ179</f>
        <v>0</v>
      </c>
    </row>
    <row r="183" s="81" customFormat="1" ht="13"/>
    <row r="184" s="81" customFormat="1" ht="13" spans="1:1">
      <c r="A184" s="114"/>
    </row>
    <row r="185" s="81" customFormat="1" ht="13"/>
    <row r="186" s="81" customFormat="1" ht="13"/>
    <row r="187" s="81" customFormat="1" ht="13"/>
    <row r="188" s="81" customFormat="1" ht="13"/>
    <row r="189" s="81" customFormat="1" ht="13"/>
    <row r="190" s="81" customFormat="1" ht="13"/>
    <row r="191" s="81" customFormat="1" ht="13" spans="1:1">
      <c r="A191" s="115"/>
    </row>
    <row r="192" s="81" customFormat="1" ht="15" customHeight="1" spans="1:1">
      <c r="A192" s="115"/>
    </row>
    <row r="193" s="81" customFormat="1" ht="15" customHeight="1" spans="1:1">
      <c r="A193" s="115"/>
    </row>
    <row r="194" s="81" customFormat="1" ht="15" customHeight="1" spans="1:1">
      <c r="A194" s="115"/>
    </row>
    <row r="195" s="81" customFormat="1" ht="13" spans="1:1">
      <c r="A195" s="115"/>
    </row>
    <row r="196" s="81" customFormat="1" ht="13" spans="1:1">
      <c r="A196" s="115"/>
    </row>
    <row r="197" s="81" customFormat="1" ht="13" spans="1:1">
      <c r="A197" s="115"/>
    </row>
    <row r="198" s="81" customFormat="1" ht="13" spans="1:1">
      <c r="A198" s="115"/>
    </row>
  </sheetData>
  <mergeCells count="40">
    <mergeCell ref="B1:AA1"/>
    <mergeCell ref="B2:H2"/>
    <mergeCell ref="I2:O2"/>
    <mergeCell ref="P2:V2"/>
    <mergeCell ref="W2:AC2"/>
    <mergeCell ref="AD2:AJ2"/>
    <mergeCell ref="B3:C3"/>
    <mergeCell ref="E3:H3"/>
    <mergeCell ref="I3:J3"/>
    <mergeCell ref="L3:O3"/>
    <mergeCell ref="P3:Q3"/>
    <mergeCell ref="S3:V3"/>
    <mergeCell ref="W3:X3"/>
    <mergeCell ref="Z3:AC3"/>
    <mergeCell ref="AD3:AE3"/>
    <mergeCell ref="AG3:AJ3"/>
    <mergeCell ref="E180:F180"/>
    <mergeCell ref="G180:H180"/>
    <mergeCell ref="I180:J180"/>
    <mergeCell ref="L180:M180"/>
    <mergeCell ref="N180:O180"/>
    <mergeCell ref="P180:Q180"/>
    <mergeCell ref="S180:T180"/>
    <mergeCell ref="U180:V180"/>
    <mergeCell ref="W180:X180"/>
    <mergeCell ref="Z180:AA180"/>
    <mergeCell ref="AB180:AC180"/>
    <mergeCell ref="AD180:AE180"/>
    <mergeCell ref="AG180:AH180"/>
    <mergeCell ref="AI180:AJ180"/>
    <mergeCell ref="D3:D4"/>
    <mergeCell ref="D179:D180"/>
    <mergeCell ref="K3:K4"/>
    <mergeCell ref="K179:K180"/>
    <mergeCell ref="R3:R4"/>
    <mergeCell ref="R179:R180"/>
    <mergeCell ref="Y3:Y4"/>
    <mergeCell ref="Y179:Y180"/>
    <mergeCell ref="AF3:AF4"/>
    <mergeCell ref="AF179:AF180"/>
  </mergeCells>
  <pageMargins left="0.75" right="0.75" top="1" bottom="1" header="0.5" footer="0.5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C20" sqref="C20"/>
    </sheetView>
  </sheetViews>
  <sheetFormatPr defaultColWidth="10.9090909090909" defaultRowHeight="13"/>
  <cols>
    <col min="1" max="1" width="29.3909090909091" style="55" customWidth="1"/>
    <col min="2" max="7" width="10.9090909090909" style="55" customWidth="1"/>
    <col min="8" max="15" width="10.9090909090909" style="55"/>
    <col min="16" max="16" width="13.4818181818182" style="55" customWidth="1"/>
    <col min="17" max="16384" width="10.9090909090909" style="55"/>
  </cols>
  <sheetData>
    <row r="1" s="55" customFormat="1" ht="25.75" spans="2:15">
      <c r="B1" s="56"/>
      <c r="C1" s="56"/>
      <c r="D1" s="56"/>
      <c r="E1" s="56"/>
      <c r="F1" s="56"/>
      <c r="G1" s="56"/>
      <c r="H1" s="56"/>
      <c r="I1" s="74"/>
      <c r="J1" s="56"/>
      <c r="K1" s="74"/>
      <c r="L1" s="56"/>
      <c r="M1" s="74"/>
      <c r="N1" s="56"/>
      <c r="O1" s="74"/>
    </row>
    <row r="2" s="55" customFormat="1" ht="14.5" spans="1:16">
      <c r="A2" s="57"/>
      <c r="B2" s="58" t="s">
        <v>11</v>
      </c>
      <c r="C2" s="58"/>
      <c r="D2" s="58" t="s">
        <v>12</v>
      </c>
      <c r="E2" s="58"/>
      <c r="F2" s="58" t="s">
        <v>13</v>
      </c>
      <c r="G2" s="58"/>
      <c r="H2" s="58" t="s">
        <v>14</v>
      </c>
      <c r="I2" s="75"/>
      <c r="J2" s="58" t="s">
        <v>15</v>
      </c>
      <c r="K2" s="75"/>
      <c r="L2" s="58" t="s">
        <v>16</v>
      </c>
      <c r="M2" s="75"/>
      <c r="N2" s="58" t="s">
        <v>17</v>
      </c>
      <c r="O2" s="75"/>
      <c r="P2" s="76" t="s">
        <v>21</v>
      </c>
    </row>
    <row r="3" s="55" customFormat="1" ht="14.5" spans="1:16">
      <c r="A3" s="57"/>
      <c r="B3" s="59"/>
      <c r="C3" s="59"/>
      <c r="D3" s="59"/>
      <c r="E3" s="59"/>
      <c r="F3" s="59"/>
      <c r="G3" s="59"/>
      <c r="H3" s="59"/>
      <c r="I3" s="77"/>
      <c r="J3" s="59"/>
      <c r="K3" s="77"/>
      <c r="L3" s="59"/>
      <c r="M3" s="77"/>
      <c r="N3" s="59"/>
      <c r="O3" s="77"/>
      <c r="P3" s="76"/>
    </row>
    <row r="4" s="55" customFormat="1" spans="1:16">
      <c r="A4" s="60" t="s">
        <v>225</v>
      </c>
      <c r="B4" s="61"/>
      <c r="C4" s="61"/>
      <c r="D4" s="61"/>
      <c r="E4" s="61"/>
      <c r="F4" s="61"/>
      <c r="G4" s="61"/>
      <c r="H4" s="61"/>
      <c r="I4" s="78"/>
      <c r="J4" s="61"/>
      <c r="K4" s="78"/>
      <c r="L4" s="61"/>
      <c r="M4" s="78"/>
      <c r="N4" s="61"/>
      <c r="O4" s="78"/>
      <c r="P4" s="73">
        <f t="shared" ref="P4:P15" si="0">SUM(B4:O4)</f>
        <v>0</v>
      </c>
    </row>
    <row r="5" s="55" customFormat="1" spans="1:16">
      <c r="A5" s="60" t="s">
        <v>226</v>
      </c>
      <c r="B5" s="61"/>
      <c r="C5" s="61"/>
      <c r="D5" s="61"/>
      <c r="E5" s="61"/>
      <c r="F5" s="61"/>
      <c r="G5" s="61"/>
      <c r="H5" s="61"/>
      <c r="I5" s="78"/>
      <c r="J5" s="61"/>
      <c r="K5" s="78"/>
      <c r="L5" s="61"/>
      <c r="M5" s="78"/>
      <c r="N5" s="61"/>
      <c r="O5" s="78"/>
      <c r="P5" s="73">
        <f t="shared" si="0"/>
        <v>0</v>
      </c>
    </row>
    <row r="6" s="55" customFormat="1" spans="1:16">
      <c r="A6" s="62" t="s">
        <v>227</v>
      </c>
      <c r="B6" s="61"/>
      <c r="C6" s="61"/>
      <c r="D6" s="61"/>
      <c r="E6" s="61"/>
      <c r="F6" s="61"/>
      <c r="G6" s="61"/>
      <c r="H6" s="61"/>
      <c r="I6" s="78"/>
      <c r="J6" s="61"/>
      <c r="K6" s="78"/>
      <c r="L6" s="61"/>
      <c r="M6" s="78"/>
      <c r="N6" s="61"/>
      <c r="O6" s="78"/>
      <c r="P6" s="73">
        <f t="shared" si="0"/>
        <v>0</v>
      </c>
    </row>
    <row r="7" s="55" customFormat="1" spans="1:16">
      <c r="A7" s="63" t="s">
        <v>228</v>
      </c>
      <c r="B7" s="61"/>
      <c r="C7" s="61"/>
      <c r="D7" s="61"/>
      <c r="E7" s="61"/>
      <c r="F7" s="61"/>
      <c r="G7" s="61"/>
      <c r="H7" s="61"/>
      <c r="I7" s="78"/>
      <c r="J7" s="61"/>
      <c r="K7" s="78"/>
      <c r="L7" s="61"/>
      <c r="M7" s="78"/>
      <c r="N7" s="61"/>
      <c r="O7" s="78"/>
      <c r="P7" s="73">
        <f t="shared" si="0"/>
        <v>0</v>
      </c>
    </row>
    <row r="8" s="55" customFormat="1" spans="1:16">
      <c r="A8" s="63" t="s">
        <v>229</v>
      </c>
      <c r="B8" s="61"/>
      <c r="C8" s="61"/>
      <c r="D8" s="61"/>
      <c r="E8" s="61"/>
      <c r="F8" s="61"/>
      <c r="G8" s="61"/>
      <c r="H8" s="61"/>
      <c r="I8" s="78"/>
      <c r="J8" s="61"/>
      <c r="K8" s="78"/>
      <c r="L8" s="61"/>
      <c r="M8" s="78"/>
      <c r="N8" s="61"/>
      <c r="O8" s="78"/>
      <c r="P8" s="73">
        <f t="shared" si="0"/>
        <v>0</v>
      </c>
    </row>
    <row r="9" s="55" customFormat="1" spans="1:16">
      <c r="A9" s="63" t="s">
        <v>230</v>
      </c>
      <c r="B9" s="61"/>
      <c r="C9" s="61"/>
      <c r="D9" s="61"/>
      <c r="E9" s="61"/>
      <c r="F9" s="61"/>
      <c r="G9" s="61"/>
      <c r="H9" s="61"/>
      <c r="I9" s="78"/>
      <c r="J9" s="61"/>
      <c r="K9" s="78"/>
      <c r="L9" s="61"/>
      <c r="M9" s="78"/>
      <c r="N9" s="61"/>
      <c r="O9" s="78"/>
      <c r="P9" s="73">
        <f t="shared" si="0"/>
        <v>0</v>
      </c>
    </row>
    <row r="10" s="55" customFormat="1" spans="1:16">
      <c r="A10" s="62" t="s">
        <v>231</v>
      </c>
      <c r="B10" s="61">
        <v>4270</v>
      </c>
      <c r="C10" s="61"/>
      <c r="D10" s="61"/>
      <c r="E10" s="61"/>
      <c r="F10" s="61"/>
      <c r="G10" s="61"/>
      <c r="H10" s="61"/>
      <c r="I10" s="78"/>
      <c r="J10" s="61"/>
      <c r="K10" s="78"/>
      <c r="L10" s="61"/>
      <c r="M10" s="78"/>
      <c r="N10" s="61"/>
      <c r="O10" s="78"/>
      <c r="P10" s="73">
        <f t="shared" si="0"/>
        <v>4270</v>
      </c>
    </row>
    <row r="11" s="55" customFormat="1" ht="13.75" spans="1:16">
      <c r="A11" s="64" t="s">
        <v>232</v>
      </c>
      <c r="B11" s="65"/>
      <c r="C11" s="65"/>
      <c r="D11" s="65"/>
      <c r="E11" s="65"/>
      <c r="F11" s="65"/>
      <c r="G11" s="65"/>
      <c r="H11" s="65"/>
      <c r="I11" s="79"/>
      <c r="J11" s="65"/>
      <c r="K11" s="79"/>
      <c r="L11" s="65"/>
      <c r="M11" s="79"/>
      <c r="N11" s="65"/>
      <c r="O11" s="79"/>
      <c r="P11" s="73">
        <f t="shared" si="0"/>
        <v>0</v>
      </c>
    </row>
    <row r="12" s="55" customFormat="1" spans="1:16">
      <c r="A12" s="66" t="s">
        <v>233</v>
      </c>
      <c r="B12" s="65"/>
      <c r="C12" s="65"/>
      <c r="D12" s="65"/>
      <c r="E12" s="65"/>
      <c r="F12" s="65"/>
      <c r="G12" s="65"/>
      <c r="H12" s="65"/>
      <c r="I12" s="79"/>
      <c r="J12" s="65"/>
      <c r="K12" s="79"/>
      <c r="L12" s="65"/>
      <c r="M12" s="79"/>
      <c r="N12" s="65"/>
      <c r="O12" s="79"/>
      <c r="P12" s="73">
        <f t="shared" si="0"/>
        <v>0</v>
      </c>
    </row>
    <row r="13" s="55" customFormat="1" spans="1:16">
      <c r="A13" s="67" t="s">
        <v>234</v>
      </c>
      <c r="B13" s="65"/>
      <c r="C13" s="65"/>
      <c r="D13" s="65"/>
      <c r="E13" s="65"/>
      <c r="F13" s="65"/>
      <c r="G13" s="65"/>
      <c r="H13" s="65"/>
      <c r="I13" s="61"/>
      <c r="J13" s="65"/>
      <c r="K13" s="61"/>
      <c r="L13" s="65"/>
      <c r="M13" s="61"/>
      <c r="N13" s="65"/>
      <c r="O13" s="61"/>
      <c r="P13" s="73">
        <f t="shared" si="0"/>
        <v>0</v>
      </c>
    </row>
    <row r="14" s="55" customFormat="1" spans="1:16">
      <c r="A14" s="67" t="s">
        <v>235</v>
      </c>
      <c r="B14" s="65"/>
      <c r="C14" s="65"/>
      <c r="D14" s="65"/>
      <c r="E14" s="65"/>
      <c r="F14" s="65"/>
      <c r="G14" s="65"/>
      <c r="H14" s="65"/>
      <c r="I14" s="61"/>
      <c r="J14" s="65"/>
      <c r="K14" s="61"/>
      <c r="L14" s="65"/>
      <c r="M14" s="61"/>
      <c r="N14" s="65"/>
      <c r="O14" s="61"/>
      <c r="P14" s="73">
        <f t="shared" si="0"/>
        <v>0</v>
      </c>
    </row>
    <row r="15" s="55" customFormat="1" spans="1:16">
      <c r="A15" s="67" t="s">
        <v>236</v>
      </c>
      <c r="B15" s="65"/>
      <c r="C15" s="65"/>
      <c r="D15" s="65"/>
      <c r="E15" s="65"/>
      <c r="F15" s="65"/>
      <c r="G15" s="65"/>
      <c r="H15" s="65"/>
      <c r="I15" s="61"/>
      <c r="J15" s="65"/>
      <c r="K15" s="61"/>
      <c r="L15" s="65"/>
      <c r="M15" s="61"/>
      <c r="N15" s="65"/>
      <c r="O15" s="61"/>
      <c r="P15" s="73">
        <f t="shared" si="0"/>
        <v>0</v>
      </c>
    </row>
    <row r="16" s="55" customFormat="1" spans="1:16">
      <c r="A16" s="67" t="s">
        <v>237</v>
      </c>
      <c r="B16" s="65"/>
      <c r="C16" s="65"/>
      <c r="D16" s="65"/>
      <c r="E16" s="65"/>
      <c r="F16" s="65"/>
      <c r="G16" s="65"/>
      <c r="H16" s="65"/>
      <c r="I16" s="61"/>
      <c r="J16" s="65"/>
      <c r="K16" s="61"/>
      <c r="L16" s="65"/>
      <c r="M16" s="61"/>
      <c r="N16" s="65"/>
      <c r="O16" s="61"/>
      <c r="P16" s="73"/>
    </row>
    <row r="17" s="55" customFormat="1" spans="1:16">
      <c r="A17" s="67" t="s">
        <v>238</v>
      </c>
      <c r="B17" s="65"/>
      <c r="C17" s="65"/>
      <c r="D17" s="65"/>
      <c r="E17" s="65"/>
      <c r="F17" s="65"/>
      <c r="G17" s="65"/>
      <c r="H17" s="65"/>
      <c r="I17" s="61"/>
      <c r="J17" s="65"/>
      <c r="K17" s="61"/>
      <c r="L17" s="65"/>
      <c r="M17" s="61"/>
      <c r="N17" s="65"/>
      <c r="O17" s="61"/>
      <c r="P17" s="73">
        <f t="shared" ref="P17:P20" si="1">SUM(B17:O17)</f>
        <v>0</v>
      </c>
    </row>
    <row r="18" s="55" customFormat="1" spans="1:16">
      <c r="A18" s="67" t="s">
        <v>239</v>
      </c>
      <c r="B18" s="65"/>
      <c r="C18" s="65"/>
      <c r="D18" s="65"/>
      <c r="E18" s="65"/>
      <c r="F18" s="65"/>
      <c r="G18" s="65"/>
      <c r="H18" s="65"/>
      <c r="I18" s="61"/>
      <c r="J18" s="65"/>
      <c r="K18" s="61"/>
      <c r="L18" s="65"/>
      <c r="M18" s="61"/>
      <c r="N18" s="65"/>
      <c r="O18" s="61"/>
      <c r="P18" s="73">
        <f t="shared" si="1"/>
        <v>0</v>
      </c>
    </row>
    <row r="19" s="55" customFormat="1" spans="1:16">
      <c r="A19" s="67" t="s">
        <v>240</v>
      </c>
      <c r="B19" s="65">
        <v>32760</v>
      </c>
      <c r="C19" s="65">
        <v>15708.25</v>
      </c>
      <c r="D19" s="65"/>
      <c r="E19" s="65"/>
      <c r="F19" s="65"/>
      <c r="G19" s="65"/>
      <c r="H19" s="65"/>
      <c r="I19" s="61"/>
      <c r="J19" s="65"/>
      <c r="K19" s="61"/>
      <c r="L19" s="65"/>
      <c r="M19" s="61"/>
      <c r="N19" s="65"/>
      <c r="O19" s="61"/>
      <c r="P19" s="73">
        <f t="shared" si="1"/>
        <v>48468.25</v>
      </c>
    </row>
    <row r="20" s="55" customFormat="1" spans="1:16">
      <c r="A20" s="68" t="s">
        <v>211</v>
      </c>
      <c r="B20" s="69">
        <f t="shared" ref="B20:O20" si="2">SUM(B4:B19)</f>
        <v>37030</v>
      </c>
      <c r="C20" s="69">
        <f t="shared" si="2"/>
        <v>15708.25</v>
      </c>
      <c r="D20" s="69">
        <f t="shared" si="2"/>
        <v>0</v>
      </c>
      <c r="E20" s="69">
        <f t="shared" si="2"/>
        <v>0</v>
      </c>
      <c r="F20" s="69">
        <f t="shared" si="2"/>
        <v>0</v>
      </c>
      <c r="G20" s="69">
        <f t="shared" si="2"/>
        <v>0</v>
      </c>
      <c r="H20" s="69">
        <f t="shared" si="2"/>
        <v>0</v>
      </c>
      <c r="I20" s="69">
        <f t="shared" si="2"/>
        <v>0</v>
      </c>
      <c r="J20" s="69">
        <f t="shared" si="2"/>
        <v>0</v>
      </c>
      <c r="K20" s="69">
        <f t="shared" si="2"/>
        <v>0</v>
      </c>
      <c r="L20" s="69">
        <f t="shared" si="2"/>
        <v>0</v>
      </c>
      <c r="M20" s="69">
        <f t="shared" si="2"/>
        <v>0</v>
      </c>
      <c r="N20" s="69">
        <f t="shared" si="2"/>
        <v>0</v>
      </c>
      <c r="O20" s="69">
        <f t="shared" si="2"/>
        <v>0</v>
      </c>
      <c r="P20" s="73">
        <f t="shared" si="1"/>
        <v>52738.25</v>
      </c>
    </row>
    <row r="21" s="55" customFormat="1" spans="1:16">
      <c r="A21" s="70" t="s">
        <v>241</v>
      </c>
      <c r="B21" s="71">
        <f t="shared" ref="B21:F21" si="3">+B20+C20</f>
        <v>52738.25</v>
      </c>
      <c r="C21" s="72"/>
      <c r="D21" s="71">
        <f t="shared" si="3"/>
        <v>0</v>
      </c>
      <c r="E21" s="72"/>
      <c r="F21" s="71">
        <f t="shared" si="3"/>
        <v>0</v>
      </c>
      <c r="G21" s="72"/>
      <c r="H21" s="71">
        <f t="shared" ref="H21:L21" si="4">+H20+I20</f>
        <v>0</v>
      </c>
      <c r="I21" s="72"/>
      <c r="J21" s="71">
        <f t="shared" si="4"/>
        <v>0</v>
      </c>
      <c r="K21" s="72"/>
      <c r="L21" s="71">
        <f t="shared" si="4"/>
        <v>0</v>
      </c>
      <c r="M21" s="72"/>
      <c r="N21" s="71">
        <f>+N20+O20</f>
        <v>0</v>
      </c>
      <c r="O21" s="72"/>
      <c r="P21" s="80">
        <f>+B21+D21+F21+H21+J21+L21+N21</f>
        <v>52738.25</v>
      </c>
    </row>
    <row r="22" s="55" customFormat="1" spans="2:8">
      <c r="B22" s="69">
        <f t="shared" ref="B22:F22" si="5">B21</f>
        <v>52738.25</v>
      </c>
      <c r="D22" s="69">
        <f t="shared" si="5"/>
        <v>0</v>
      </c>
      <c r="F22" s="73">
        <f t="shared" si="5"/>
        <v>0</v>
      </c>
      <c r="H22" s="73">
        <f>H21</f>
        <v>0</v>
      </c>
    </row>
  </sheetData>
  <mergeCells count="15">
    <mergeCell ref="B1:I1"/>
    <mergeCell ref="B2:C2"/>
    <mergeCell ref="D2:E2"/>
    <mergeCell ref="F2:G2"/>
    <mergeCell ref="H2:I2"/>
    <mergeCell ref="J2:K2"/>
    <mergeCell ref="L2:M2"/>
    <mergeCell ref="N2:O2"/>
    <mergeCell ref="B21:C21"/>
    <mergeCell ref="D21:E21"/>
    <mergeCell ref="F21:G21"/>
    <mergeCell ref="H21:I21"/>
    <mergeCell ref="J21:K21"/>
    <mergeCell ref="L21:M21"/>
    <mergeCell ref="N21:O21"/>
  </mergeCells>
  <pageMargins left="0.75" right="0.75" top="1" bottom="1" header="0.5" footer="0.5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D8" sqref="D8"/>
    </sheetView>
  </sheetViews>
  <sheetFormatPr defaultColWidth="8.02727272727273" defaultRowHeight="13" outlineLevelCol="6"/>
  <cols>
    <col min="1" max="1" width="8.02727272727273" style="1"/>
    <col min="2" max="2" width="13.7818181818182" style="1" customWidth="1"/>
    <col min="3" max="4" width="14.8454545454545" style="1"/>
    <col min="5" max="5" width="16.6636363636364" style="1" customWidth="1"/>
    <col min="6" max="6" width="12.5727272727273" style="1" customWidth="1"/>
    <col min="7" max="7" width="12.4181818181818" style="1" customWidth="1"/>
    <col min="8" max="16384" width="8.02727272727273" style="1"/>
  </cols>
  <sheetData>
    <row r="1" s="1" customFormat="1" spans="1:7">
      <c r="A1" s="2" t="s">
        <v>0</v>
      </c>
      <c r="B1" s="3"/>
      <c r="C1" s="3"/>
      <c r="D1" s="3"/>
      <c r="E1" s="3"/>
      <c r="F1" s="3"/>
      <c r="G1" s="3"/>
    </row>
    <row r="2" s="1" customFormat="1" ht="13.75" spans="1:7">
      <c r="A2" s="4"/>
      <c r="B2" s="5"/>
      <c r="C2" s="5"/>
      <c r="D2" s="5"/>
      <c r="E2" s="5"/>
      <c r="F2" s="6"/>
      <c r="G2" s="6"/>
    </row>
    <row r="3" s="1" customFormat="1" ht="26.75" spans="1:7">
      <c r="A3" s="7"/>
      <c r="B3" s="8" t="s">
        <v>1</v>
      </c>
      <c r="C3" s="9" t="s">
        <v>2</v>
      </c>
      <c r="D3" s="9" t="s">
        <v>242</v>
      </c>
      <c r="E3" s="10" t="s">
        <v>8</v>
      </c>
      <c r="F3" s="11" t="s">
        <v>9</v>
      </c>
      <c r="G3" s="12" t="s">
        <v>10</v>
      </c>
    </row>
    <row r="4" s="1" customFormat="1" spans="1:7">
      <c r="A4" s="13"/>
      <c r="B4" s="14" t="s">
        <v>243</v>
      </c>
      <c r="C4" s="15"/>
      <c r="D4" s="16"/>
      <c r="E4" s="17">
        <f>+D4-C4</f>
        <v>0</v>
      </c>
      <c r="F4" s="18">
        <f t="shared" ref="F4:F8" si="0">+D4-C4</f>
        <v>0</v>
      </c>
      <c r="G4" s="19">
        <f t="shared" ref="G4:G8" si="1">IF(F4&lt;&gt;0,+F4/E4,0)</f>
        <v>0</v>
      </c>
    </row>
    <row r="5" s="1" customFormat="1" ht="13.75" spans="1:7">
      <c r="A5" s="20"/>
      <c r="B5" s="21"/>
      <c r="C5" s="22"/>
      <c r="D5" s="22"/>
      <c r="E5" s="22"/>
      <c r="F5" s="23"/>
      <c r="G5" s="24"/>
    </row>
    <row r="6" s="1" customFormat="1" spans="1:7">
      <c r="A6" s="25"/>
      <c r="B6" s="26" t="s">
        <v>244</v>
      </c>
      <c r="C6" s="15"/>
      <c r="D6" s="16"/>
      <c r="E6" s="17"/>
      <c r="F6" s="18">
        <f t="shared" si="0"/>
        <v>0</v>
      </c>
      <c r="G6" s="27">
        <f t="shared" si="1"/>
        <v>0</v>
      </c>
    </row>
    <row r="7" s="1" customFormat="1" ht="13.75" spans="1:7">
      <c r="A7" s="28"/>
      <c r="B7" s="29"/>
      <c r="C7" s="30"/>
      <c r="D7" s="31"/>
      <c r="E7" s="32"/>
      <c r="F7" s="33"/>
      <c r="G7" s="34"/>
    </row>
    <row r="8" s="1" customFormat="1" ht="13.75" spans="1:7">
      <c r="A8" s="35"/>
      <c r="B8" s="36" t="s">
        <v>245</v>
      </c>
      <c r="C8" s="37"/>
      <c r="D8" s="16"/>
      <c r="E8" s="17"/>
      <c r="F8" s="18">
        <f t="shared" si="0"/>
        <v>0</v>
      </c>
      <c r="G8" s="19">
        <f t="shared" si="1"/>
        <v>0</v>
      </c>
    </row>
    <row r="9" s="1" customFormat="1" ht="13.75" spans="1:7">
      <c r="A9" s="38"/>
      <c r="B9" s="39"/>
      <c r="C9" s="22"/>
      <c r="D9" s="40"/>
      <c r="E9" s="41"/>
      <c r="F9" s="42"/>
      <c r="G9" s="24"/>
    </row>
    <row r="10" s="1" customFormat="1" ht="13.75" spans="1:7">
      <c r="A10" s="35"/>
      <c r="B10" s="36" t="s">
        <v>11</v>
      </c>
      <c r="C10" s="37"/>
      <c r="D10" s="16"/>
      <c r="E10" s="17"/>
      <c r="F10" s="18">
        <f t="shared" ref="F10:F14" si="2">+D10-C10</f>
        <v>0</v>
      </c>
      <c r="G10" s="19">
        <f t="shared" ref="G10:G14" si="3">IF(F10&lt;&gt;0,+F10/E10,0)</f>
        <v>0</v>
      </c>
    </row>
    <row r="11" s="1" customFormat="1" ht="13.75" spans="1:7">
      <c r="A11" s="38"/>
      <c r="B11" s="39"/>
      <c r="C11" s="22"/>
      <c r="D11" s="40"/>
      <c r="E11" s="41"/>
      <c r="F11" s="42"/>
      <c r="G11" s="24"/>
    </row>
    <row r="12" s="1" customFormat="1" spans="1:7">
      <c r="A12" s="35"/>
      <c r="B12" s="36" t="s">
        <v>12</v>
      </c>
      <c r="C12" s="37"/>
      <c r="D12" s="16"/>
      <c r="E12" s="17"/>
      <c r="F12" s="18">
        <f t="shared" si="2"/>
        <v>0</v>
      </c>
      <c r="G12" s="19">
        <f t="shared" si="3"/>
        <v>0</v>
      </c>
    </row>
    <row r="13" s="1" customFormat="1" ht="13.75" spans="1:7">
      <c r="A13" s="38"/>
      <c r="B13" s="38"/>
      <c r="C13" s="43"/>
      <c r="D13" s="43"/>
      <c r="E13" s="43"/>
      <c r="F13" s="44"/>
      <c r="G13" s="45"/>
    </row>
    <row r="14" s="1" customFormat="1" spans="1:7">
      <c r="A14" s="46"/>
      <c r="B14" s="47" t="s">
        <v>13</v>
      </c>
      <c r="C14" s="48"/>
      <c r="D14" s="49"/>
      <c r="E14" s="17"/>
      <c r="F14" s="18">
        <f t="shared" si="2"/>
        <v>0</v>
      </c>
      <c r="G14" s="27">
        <f t="shared" si="3"/>
        <v>0</v>
      </c>
    </row>
    <row r="15" s="1" customFormat="1" ht="13.75" spans="1:7">
      <c r="A15" s="38"/>
      <c r="B15" s="39"/>
      <c r="C15" s="22"/>
      <c r="D15" s="22"/>
      <c r="E15" s="22"/>
      <c r="F15" s="23"/>
      <c r="G15" s="24"/>
    </row>
    <row r="16" s="1" customFormat="1" spans="1:7">
      <c r="A16" s="46"/>
      <c r="B16" s="47" t="s">
        <v>14</v>
      </c>
      <c r="C16" s="48"/>
      <c r="D16" s="49"/>
      <c r="E16" s="17"/>
      <c r="F16" s="18">
        <f>+D16-C16</f>
        <v>0</v>
      </c>
      <c r="G16" s="27">
        <f>IF(F16&lt;&gt;0,+F16/E16,0)</f>
        <v>0</v>
      </c>
    </row>
    <row r="17" s="1" customFormat="1" spans="1:7">
      <c r="A17" s="38"/>
      <c r="B17" s="39"/>
      <c r="C17" s="22"/>
      <c r="D17" s="22"/>
      <c r="E17" s="22"/>
      <c r="F17" s="23"/>
      <c r="G17" s="24"/>
    </row>
    <row r="18" s="1" customFormat="1" ht="14.75" spans="1:7">
      <c r="A18" s="50" t="s">
        <v>18</v>
      </c>
      <c r="B18" s="50"/>
      <c r="C18" s="51">
        <f>SUM(C4:C17)</f>
        <v>0</v>
      </c>
      <c r="D18" s="52">
        <f>SUM(D4:D17)</f>
        <v>0</v>
      </c>
      <c r="E18" s="53">
        <f>SUM(E4:E17)</f>
        <v>0</v>
      </c>
      <c r="F18" s="18">
        <f>+D18-C18</f>
        <v>0</v>
      </c>
      <c r="G18" s="54">
        <f>IF(F18&lt;&gt;0,+F18/E18,0)</f>
        <v>0</v>
      </c>
    </row>
  </sheetData>
  <mergeCells count="2">
    <mergeCell ref="A18:B18"/>
    <mergeCell ref="A1:G2"/>
  </mergeCells>
  <pageMargins left="0.75" right="0.75" top="1" bottom="1" header="0.5" footer="0.5"/>
  <pageSetup paperSize="9" orientation="portrait"/>
  <headerFooter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C184" rgbClr="2FC928"/>
    <comment s:ref="J184" rgbClr="2FC928"/>
    <comment s:ref="Q184" rgbClr="2FC928"/>
    <comment s:ref="X184" rgbClr="2FC928"/>
    <comment s:ref="AE184" rgbClr="2FC928"/>
    <comment s:ref="AN184" rgbClr="2FC928"/>
    <comment s:ref="AU184" rgbClr="2FC928"/>
    <comment s:ref="BB184" rgbClr="2FC928"/>
    <comment s:ref="BI184" rgbClr="2FC928"/>
  </commentList>
  <commentList sheetStid="4">
    <comment s:ref="C189" rgbClr="2FC928"/>
    <comment s:ref="J189" rgbClr="2FC928"/>
    <comment s:ref="Q189" rgbClr="2FC928"/>
    <comment s:ref="X189" rgbClr="2FC928"/>
    <comment s:ref="AE189" rgbClr="2FC928"/>
    <comment s:ref="AL189" rgbClr="2FC928"/>
    <comment s:ref="AS189" rgbClr="2FC928"/>
    <comment s:ref="AZ189" rgbClr="2FC928"/>
  </commentList>
  <commentList sheetStid="6">
    <comment s:ref="C181" rgbClr="2FC928"/>
    <comment s:ref="J181" rgbClr="2FC928"/>
    <comment s:ref="Q181" rgbClr="2FC928"/>
    <comment s:ref="X181" rgbClr="2FC928"/>
    <comment s:ref="AE181" rgbClr="2FC928"/>
  </commentList>
  <commentList sheetStid="7">
    <comment s:ref="B12" rgbClr="AFC44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CONTROL GESTION</vt:lpstr>
      <vt:lpstr>COMPRAS</vt:lpstr>
      <vt:lpstr>VENTA</vt:lpstr>
      <vt:lpstr>VENTAS USD</vt:lpstr>
      <vt:lpstr>GASTOS TIENDA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</dc:creator>
  <cp:lastModifiedBy>sabri</cp:lastModifiedBy>
  <dcterms:created xsi:type="dcterms:W3CDTF">2022-09-30T22:01:00Z</dcterms:created>
  <dcterms:modified xsi:type="dcterms:W3CDTF">2023-02-02T19:38:59Z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4522B7101AD244E9AADC48552FEA0A12</vt:lpwstr>
  </property>
  <property fmtid="{D5CDD505-2E9C-101B-9397-08002B2CF9AE}" pid="3" name="KSOProductBuildVer">
    <vt:lpwstr>1033-11.2.0.11440</vt:lpwstr>
  </property>
</Properties>
</file>