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OneDrive\Documentos\ITESA\CUARTO_SEMESTRE\4F21_Metodos_Numericos\Tema_2\Problemario\"/>
    </mc:Choice>
  </mc:AlternateContent>
  <xr:revisionPtr revIDLastSave="0" documentId="13_ncr:1_{CF9DDFBA-82CD-4AD1-9B4D-87410109EC0F}" xr6:coauthVersionLast="47" xr6:coauthVersionMax="47" xr10:uidLastSave="{00000000-0000-0000-0000-000000000000}"/>
  <bookViews>
    <workbookView xWindow="-110" yWindow="-110" windowWidth="19420" windowHeight="11020" activeTab="2" xr2:uid="{5A764DDB-3C56-48AD-85E0-78C2254F0E29}"/>
  </bookViews>
  <sheets>
    <sheet name="Bisección" sheetId="2" r:id="rId1"/>
    <sheet name="Regla falsa" sheetId="1" r:id="rId2"/>
    <sheet name="Punto fijo" sheetId="4" r:id="rId3"/>
    <sheet name="Newton" sheetId="5" r:id="rId4"/>
    <sheet name="Secant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4" l="1"/>
  <c r="B59" i="4" s="1"/>
  <c r="B60" i="4" s="1"/>
  <c r="B61" i="4" s="1"/>
  <c r="B62" i="4" s="1"/>
  <c r="B63" i="4" s="1"/>
  <c r="B58" i="4"/>
  <c r="C44" i="4"/>
  <c r="B45" i="4" s="1"/>
  <c r="B46" i="4" s="1"/>
  <c r="B47" i="4" s="1"/>
  <c r="B48" i="4" s="1"/>
  <c r="B44" i="4"/>
  <c r="C32" i="4"/>
  <c r="B33" i="4" s="1"/>
  <c r="B34" i="4" s="1"/>
  <c r="B32" i="4"/>
  <c r="C20" i="4"/>
  <c r="B21" i="4" s="1"/>
  <c r="B22" i="4" s="1"/>
  <c r="B20" i="4"/>
  <c r="E7" i="5"/>
  <c r="D18" i="2"/>
  <c r="D9" i="2"/>
  <c r="D7" i="2"/>
  <c r="C7" i="6"/>
  <c r="E7" i="6" s="1"/>
  <c r="B7" i="6"/>
  <c r="D7" i="6" s="1"/>
  <c r="G8" i="5"/>
  <c r="G9" i="5"/>
  <c r="G10" i="5"/>
  <c r="G11" i="5"/>
  <c r="G12" i="5"/>
  <c r="G13" i="5"/>
  <c r="G7" i="5"/>
  <c r="B7" i="5"/>
  <c r="D7" i="5" s="1"/>
  <c r="J18" i="1"/>
  <c r="J7" i="1"/>
  <c r="J61" i="1"/>
  <c r="J62" i="1"/>
  <c r="J63" i="1"/>
  <c r="J64" i="1"/>
  <c r="J65" i="1"/>
  <c r="J66" i="1"/>
  <c r="J67" i="1"/>
  <c r="J68" i="1"/>
  <c r="J69" i="1"/>
  <c r="J60" i="1"/>
  <c r="J42" i="1"/>
  <c r="J41" i="1"/>
  <c r="J32" i="1"/>
  <c r="J31" i="1"/>
  <c r="J19" i="1"/>
  <c r="J20" i="1"/>
  <c r="J21" i="1"/>
  <c r="J22" i="1"/>
  <c r="J8" i="1"/>
  <c r="J9" i="1"/>
  <c r="C8" i="4"/>
  <c r="D8" i="4" s="1"/>
  <c r="B8" i="4"/>
  <c r="E18" i="2"/>
  <c r="F18" i="2"/>
  <c r="G17" i="2"/>
  <c r="F17" i="2"/>
  <c r="E17" i="2"/>
  <c r="C17" i="2"/>
  <c r="B17" i="2"/>
  <c r="C6" i="2"/>
  <c r="B6" i="2"/>
  <c r="F6" i="2"/>
  <c r="A69" i="1"/>
  <c r="C69" i="1" s="1"/>
  <c r="B69" i="1"/>
  <c r="D69" i="1"/>
  <c r="A68" i="1"/>
  <c r="B68" i="1"/>
  <c r="D68" i="1" s="1"/>
  <c r="C68" i="1"/>
  <c r="A66" i="1"/>
  <c r="C66" i="1" s="1"/>
  <c r="B66" i="1"/>
  <c r="D66" i="1"/>
  <c r="E66" i="1" s="1"/>
  <c r="A63" i="1"/>
  <c r="B63" i="1"/>
  <c r="C63" i="1"/>
  <c r="D63" i="1"/>
  <c r="E63" i="1" s="1"/>
  <c r="A61" i="1"/>
  <c r="B61" i="1"/>
  <c r="C61" i="1"/>
  <c r="D61" i="1"/>
  <c r="E61" i="1" s="1"/>
  <c r="C60" i="1"/>
  <c r="D60" i="1"/>
  <c r="E60" i="1" s="1"/>
  <c r="F60" i="1" s="1"/>
  <c r="F59" i="1"/>
  <c r="D59" i="1"/>
  <c r="C59" i="1"/>
  <c r="I41" i="1"/>
  <c r="I51" i="1"/>
  <c r="B59" i="1"/>
  <c r="A59" i="1"/>
  <c r="B50" i="1"/>
  <c r="D50" i="1" s="1"/>
  <c r="F50" i="1" s="1"/>
  <c r="A50" i="1"/>
  <c r="B40" i="1"/>
  <c r="D40" i="1" s="1"/>
  <c r="A40" i="1"/>
  <c r="C40" i="1" s="1"/>
  <c r="B30" i="1"/>
  <c r="D30" i="1" s="1"/>
  <c r="A30" i="1"/>
  <c r="C30" i="1" s="1"/>
  <c r="B17" i="1"/>
  <c r="D17" i="1" s="1"/>
  <c r="A17" i="1"/>
  <c r="C17" i="1" s="1"/>
  <c r="B6" i="1"/>
  <c r="D6" i="1" s="1"/>
  <c r="A6" i="1"/>
  <c r="D58" i="4" l="1"/>
  <c r="C59" i="4" s="1"/>
  <c r="D59" i="4" s="1"/>
  <c r="D44" i="4"/>
  <c r="C45" i="4" s="1"/>
  <c r="D45" i="4" s="1"/>
  <c r="C46" i="4" s="1"/>
  <c r="D46" i="4" s="1"/>
  <c r="D32" i="4"/>
  <c r="C33" i="4" s="1"/>
  <c r="D33" i="4" s="1"/>
  <c r="D20" i="4"/>
  <c r="C21" i="4" s="1"/>
  <c r="D21" i="4" s="1"/>
  <c r="B8" i="6"/>
  <c r="D8" i="6" s="1"/>
  <c r="F7" i="6"/>
  <c r="C8" i="6" s="1"/>
  <c r="C7" i="5"/>
  <c r="C9" i="4"/>
  <c r="D9" i="4" s="1"/>
  <c r="E9" i="4" s="1"/>
  <c r="F9" i="4" s="1"/>
  <c r="B9" i="4"/>
  <c r="D17" i="2"/>
  <c r="H17" i="2"/>
  <c r="B18" i="2" s="1"/>
  <c r="I17" i="2"/>
  <c r="C18" i="2" s="1"/>
  <c r="D6" i="2"/>
  <c r="E6" i="2"/>
  <c r="E69" i="1"/>
  <c r="E68" i="1"/>
  <c r="I66" i="1"/>
  <c r="F66" i="1"/>
  <c r="H66" i="1" s="1"/>
  <c r="B67" i="1" s="1"/>
  <c r="D67" i="1" s="1"/>
  <c r="G66" i="1"/>
  <c r="A67" i="1" s="1"/>
  <c r="F63" i="1"/>
  <c r="I63" i="1"/>
  <c r="F61" i="1"/>
  <c r="G61" i="1" s="1"/>
  <c r="A62" i="1" s="1"/>
  <c r="I61" i="1"/>
  <c r="H61" i="1"/>
  <c r="B62" i="1" s="1"/>
  <c r="D62" i="1" s="1"/>
  <c r="H59" i="1"/>
  <c r="G59" i="1"/>
  <c r="E17" i="1"/>
  <c r="F17" i="1" s="1"/>
  <c r="C50" i="1"/>
  <c r="E50" i="1" s="1"/>
  <c r="C6" i="1"/>
  <c r="E6" i="1" s="1"/>
  <c r="E40" i="1"/>
  <c r="F40" i="1" s="1"/>
  <c r="H17" i="1"/>
  <c r="E45" i="4" l="1"/>
  <c r="F45" i="4" s="1"/>
  <c r="C60" i="4"/>
  <c r="D60" i="4" s="1"/>
  <c r="E59" i="4"/>
  <c r="F59" i="4" s="1"/>
  <c r="C34" i="4"/>
  <c r="D34" i="4" s="1"/>
  <c r="E34" i="4" s="1"/>
  <c r="F34" i="4" s="1"/>
  <c r="E33" i="4"/>
  <c r="F33" i="4" s="1"/>
  <c r="C22" i="4"/>
  <c r="D22" i="4" s="1"/>
  <c r="E22" i="4" s="1"/>
  <c r="F22" i="4" s="1"/>
  <c r="E21" i="4"/>
  <c r="F21" i="4" s="1"/>
  <c r="E8" i="6"/>
  <c r="F8" i="6" s="1"/>
  <c r="B9" i="6"/>
  <c r="D9" i="6" s="1"/>
  <c r="F7" i="5"/>
  <c r="B8" i="5"/>
  <c r="C10" i="4"/>
  <c r="D10" i="4" s="1"/>
  <c r="E10" i="4" s="1"/>
  <c r="F10" i="4" s="1"/>
  <c r="B10" i="4"/>
  <c r="G18" i="2"/>
  <c r="G6" i="2"/>
  <c r="I6" i="2" s="1"/>
  <c r="C7" i="2" s="1"/>
  <c r="F69" i="1"/>
  <c r="I69" i="1"/>
  <c r="F68" i="1"/>
  <c r="I68" i="1"/>
  <c r="C67" i="1"/>
  <c r="E67" i="1"/>
  <c r="G63" i="1"/>
  <c r="A64" i="1" s="1"/>
  <c r="H63" i="1"/>
  <c r="B64" i="1" s="1"/>
  <c r="D64" i="1" s="1"/>
  <c r="C62" i="1"/>
  <c r="E62" i="1" s="1"/>
  <c r="E59" i="1"/>
  <c r="B60" i="1" s="1"/>
  <c r="F6" i="1"/>
  <c r="H40" i="1"/>
  <c r="B41" i="1" s="1"/>
  <c r="D41" i="1" s="1"/>
  <c r="E30" i="1"/>
  <c r="F30" i="1" s="1"/>
  <c r="G17" i="1"/>
  <c r="E60" i="4" l="1"/>
  <c r="F60" i="4" s="1"/>
  <c r="C61" i="4"/>
  <c r="D61" i="4" s="1"/>
  <c r="E46" i="4"/>
  <c r="F46" i="4" s="1"/>
  <c r="C47" i="4"/>
  <c r="D47" i="4" s="1"/>
  <c r="G8" i="6"/>
  <c r="H8" i="6" s="1"/>
  <c r="C9" i="6"/>
  <c r="C8" i="5"/>
  <c r="D8" i="5"/>
  <c r="E8" i="5" s="1"/>
  <c r="F8" i="5" s="1"/>
  <c r="I18" i="2"/>
  <c r="C19" i="2" s="1"/>
  <c r="F19" i="2" s="1"/>
  <c r="J18" i="2"/>
  <c r="K18" i="2" s="1"/>
  <c r="H18" i="2"/>
  <c r="B19" i="2" s="1"/>
  <c r="H6" i="2"/>
  <c r="B7" i="2" s="1"/>
  <c r="E7" i="2" s="1"/>
  <c r="F7" i="2"/>
  <c r="H69" i="1"/>
  <c r="G69" i="1"/>
  <c r="G68" i="1"/>
  <c r="H68" i="1"/>
  <c r="F67" i="1"/>
  <c r="H67" i="1" s="1"/>
  <c r="I67" i="1"/>
  <c r="G67" i="1"/>
  <c r="C64" i="1"/>
  <c r="F62" i="1"/>
  <c r="H62" i="1" s="1"/>
  <c r="I62" i="1"/>
  <c r="A60" i="1"/>
  <c r="G6" i="1"/>
  <c r="A7" i="1" s="1"/>
  <c r="C7" i="1" s="1"/>
  <c r="H6" i="1"/>
  <c r="B7" i="1" s="1"/>
  <c r="D7" i="1" s="1"/>
  <c r="G40" i="1"/>
  <c r="A41" i="1" s="1"/>
  <c r="C41" i="1" s="1"/>
  <c r="A18" i="1"/>
  <c r="C18" i="1" s="1"/>
  <c r="B18" i="1"/>
  <c r="D18" i="1" s="1"/>
  <c r="E61" i="4" l="1"/>
  <c r="F61" i="4" s="1"/>
  <c r="E47" i="4"/>
  <c r="F47" i="4" s="1"/>
  <c r="C48" i="4"/>
  <c r="D48" i="4" s="1"/>
  <c r="E48" i="4" s="1"/>
  <c r="F48" i="4" s="1"/>
  <c r="E19" i="2"/>
  <c r="D19" i="2"/>
  <c r="E9" i="6"/>
  <c r="F9" i="6" s="1"/>
  <c r="B10" i="6"/>
  <c r="D10" i="6" s="1"/>
  <c r="B9" i="5"/>
  <c r="G19" i="2"/>
  <c r="E64" i="1"/>
  <c r="G62" i="1"/>
  <c r="E18" i="1"/>
  <c r="F18" i="1" s="1"/>
  <c r="H18" i="1" s="1"/>
  <c r="B19" i="1" s="1"/>
  <c r="D19" i="1" s="1"/>
  <c r="E7" i="1"/>
  <c r="E41" i="1"/>
  <c r="F41" i="1" s="1"/>
  <c r="H50" i="1"/>
  <c r="B51" i="1" s="1"/>
  <c r="D51" i="1" s="1"/>
  <c r="G50" i="1"/>
  <c r="A51" i="1" s="1"/>
  <c r="H30" i="1"/>
  <c r="B31" i="1" s="1"/>
  <c r="D31" i="1" s="1"/>
  <c r="G30" i="1"/>
  <c r="A31" i="1" s="1"/>
  <c r="C31" i="1" s="1"/>
  <c r="I18" i="1"/>
  <c r="C62" i="4" l="1"/>
  <c r="D62" i="4" s="1"/>
  <c r="C63" i="4" s="1"/>
  <c r="D63" i="4" s="1"/>
  <c r="G9" i="6"/>
  <c r="H9" i="6" s="1"/>
  <c r="C10" i="6"/>
  <c r="C9" i="5"/>
  <c r="D9" i="5"/>
  <c r="I19" i="2"/>
  <c r="C20" i="2" s="1"/>
  <c r="F20" i="2" s="1"/>
  <c r="J19" i="2"/>
  <c r="K19" i="2" s="1"/>
  <c r="H19" i="2"/>
  <c r="B20" i="2" s="1"/>
  <c r="F64" i="1"/>
  <c r="I64" i="1"/>
  <c r="E31" i="1"/>
  <c r="F31" i="1" s="1"/>
  <c r="F7" i="1"/>
  <c r="I7" i="1"/>
  <c r="G18" i="1"/>
  <c r="A19" i="1" s="1"/>
  <c r="C51" i="1"/>
  <c r="E63" i="4" l="1"/>
  <c r="F63" i="4" s="1"/>
  <c r="E62" i="4"/>
  <c r="F62" i="4" s="1"/>
  <c r="E20" i="2"/>
  <c r="D20" i="2"/>
  <c r="E10" i="6"/>
  <c r="F10" i="6" s="1"/>
  <c r="B11" i="6"/>
  <c r="D11" i="6" s="1"/>
  <c r="E9" i="5"/>
  <c r="F9" i="5" s="1"/>
  <c r="G7" i="2"/>
  <c r="J7" i="2"/>
  <c r="K7" i="2" s="1"/>
  <c r="H64" i="1"/>
  <c r="B65" i="1" s="1"/>
  <c r="D65" i="1" s="1"/>
  <c r="G64" i="1"/>
  <c r="A65" i="1" s="1"/>
  <c r="I60" i="1"/>
  <c r="H7" i="1"/>
  <c r="B8" i="1" s="1"/>
  <c r="D8" i="1" s="1"/>
  <c r="G7" i="1"/>
  <c r="A8" i="1" s="1"/>
  <c r="E51" i="1"/>
  <c r="C19" i="1"/>
  <c r="E19" i="1" s="1"/>
  <c r="C11" i="6" l="1"/>
  <c r="G10" i="6"/>
  <c r="H10" i="6" s="1"/>
  <c r="B10" i="5"/>
  <c r="D10" i="5" s="1"/>
  <c r="C10" i="5"/>
  <c r="G20" i="2"/>
  <c r="I7" i="2"/>
  <c r="C8" i="2" s="1"/>
  <c r="F8" i="2" s="1"/>
  <c r="H7" i="2"/>
  <c r="B8" i="2" s="1"/>
  <c r="C65" i="1"/>
  <c r="H60" i="1"/>
  <c r="G60" i="1"/>
  <c r="C8" i="1"/>
  <c r="E8" i="1"/>
  <c r="F51" i="1"/>
  <c r="J51" i="1"/>
  <c r="H41" i="1"/>
  <c r="B42" i="1" s="1"/>
  <c r="D42" i="1" s="1"/>
  <c r="G41" i="1"/>
  <c r="A42" i="1" s="1"/>
  <c r="I31" i="1"/>
  <c r="F19" i="1"/>
  <c r="H19" i="1" s="1"/>
  <c r="I19" i="1"/>
  <c r="G19" i="1"/>
  <c r="A20" i="1" s="1"/>
  <c r="B20" i="1"/>
  <c r="D20" i="1" s="1"/>
  <c r="E8" i="2" l="1"/>
  <c r="D8" i="2"/>
  <c r="E11" i="6"/>
  <c r="F11" i="6" s="1"/>
  <c r="B12" i="6"/>
  <c r="D12" i="6" s="1"/>
  <c r="E10" i="5"/>
  <c r="F10" i="5" s="1"/>
  <c r="B11" i="5"/>
  <c r="J20" i="2"/>
  <c r="K20" i="2" s="1"/>
  <c r="E65" i="1"/>
  <c r="F8" i="1"/>
  <c r="H8" i="1" s="1"/>
  <c r="B9" i="1" s="1"/>
  <c r="D9" i="1" s="1"/>
  <c r="I8" i="1"/>
  <c r="H51" i="1"/>
  <c r="G51" i="1"/>
  <c r="C42" i="1"/>
  <c r="E42" i="1" s="1"/>
  <c r="F42" i="1" s="1"/>
  <c r="H31" i="1"/>
  <c r="B32" i="1" s="1"/>
  <c r="D32" i="1" s="1"/>
  <c r="G31" i="1"/>
  <c r="A32" i="1" s="1"/>
  <c r="C20" i="1"/>
  <c r="E20" i="1" s="1"/>
  <c r="F20" i="1" s="1"/>
  <c r="H20" i="1" s="1"/>
  <c r="B21" i="1" s="1"/>
  <c r="D21" i="1" s="1"/>
  <c r="C12" i="6" l="1"/>
  <c r="G11" i="6"/>
  <c r="H11" i="6" s="1"/>
  <c r="D11" i="5"/>
  <c r="C11" i="5"/>
  <c r="I20" i="2"/>
  <c r="H20" i="2"/>
  <c r="F65" i="1"/>
  <c r="I65" i="1"/>
  <c r="G8" i="1"/>
  <c r="A9" i="1" s="1"/>
  <c r="C9" i="1" s="1"/>
  <c r="I20" i="1"/>
  <c r="H42" i="1"/>
  <c r="I42" i="1"/>
  <c r="C32" i="1"/>
  <c r="E32" i="1" s="1"/>
  <c r="F32" i="1" s="1"/>
  <c r="G20" i="1"/>
  <c r="A21" i="1" s="1"/>
  <c r="E12" i="6" l="1"/>
  <c r="F12" i="6" s="1"/>
  <c r="B13" i="6"/>
  <c r="D13" i="6" s="1"/>
  <c r="E11" i="5"/>
  <c r="G8" i="2"/>
  <c r="J8" i="2"/>
  <c r="K8" i="2" s="1"/>
  <c r="H65" i="1"/>
  <c r="G65" i="1"/>
  <c r="E9" i="1"/>
  <c r="G42" i="1"/>
  <c r="C21" i="1"/>
  <c r="E21" i="1" s="1"/>
  <c r="F21" i="1" s="1"/>
  <c r="H21" i="1" s="1"/>
  <c r="C13" i="6" l="1"/>
  <c r="G12" i="6"/>
  <c r="H12" i="6" s="1"/>
  <c r="B12" i="5"/>
  <c r="F11" i="5"/>
  <c r="C12" i="5"/>
  <c r="D12" i="5"/>
  <c r="I8" i="2"/>
  <c r="C9" i="2" s="1"/>
  <c r="F9" i="2" s="1"/>
  <c r="H8" i="2"/>
  <c r="B9" i="2" s="1"/>
  <c r="E9" i="2" s="1"/>
  <c r="F9" i="1"/>
  <c r="I9" i="1"/>
  <c r="I32" i="1"/>
  <c r="I21" i="1"/>
  <c r="G21" i="1"/>
  <c r="A22" i="1" s="1"/>
  <c r="B22" i="1"/>
  <c r="D22" i="1" s="1"/>
  <c r="B14" i="6" l="1"/>
  <c r="D14" i="6" s="1"/>
  <c r="E13" i="6"/>
  <c r="F13" i="6" s="1"/>
  <c r="E12" i="5"/>
  <c r="F12" i="5" s="1"/>
  <c r="G9" i="1"/>
  <c r="H9" i="1"/>
  <c r="H32" i="1"/>
  <c r="G32" i="1"/>
  <c r="C22" i="1"/>
  <c r="E22" i="1" s="1"/>
  <c r="F22" i="1" s="1"/>
  <c r="H22" i="1" s="1"/>
  <c r="G13" i="6" l="1"/>
  <c r="H13" i="6" s="1"/>
  <c r="C14" i="6"/>
  <c r="E14" i="6" s="1"/>
  <c r="F14" i="6" s="1"/>
  <c r="G14" i="6" s="1"/>
  <c r="H14" i="6" s="1"/>
  <c r="B13" i="5"/>
  <c r="I22" i="1"/>
  <c r="G22" i="1"/>
  <c r="D13" i="5" l="1"/>
  <c r="C13" i="5"/>
  <c r="G9" i="2"/>
  <c r="J9" i="2"/>
  <c r="K9" i="2" s="1"/>
  <c r="E13" i="5" l="1"/>
  <c r="F13" i="5" s="1"/>
  <c r="I9" i="2"/>
  <c r="H9" i="2"/>
</calcChain>
</file>

<file path=xl/sharedStrings.xml><?xml version="1.0" encoding="utf-8"?>
<sst xmlns="http://schemas.openxmlformats.org/spreadsheetml/2006/main" count="205" uniqueCount="48">
  <si>
    <t>Método de la regla falsa</t>
  </si>
  <si>
    <t>Función</t>
  </si>
  <si>
    <t>Intervalos</t>
  </si>
  <si>
    <t>x^3 - 4x + 1</t>
  </si>
  <si>
    <t>a</t>
  </si>
  <si>
    <t>b</t>
  </si>
  <si>
    <t>f(a)</t>
  </si>
  <si>
    <t>f(b)</t>
  </si>
  <si>
    <t>Xr</t>
  </si>
  <si>
    <t>E. A.</t>
  </si>
  <si>
    <t>E. R.</t>
  </si>
  <si>
    <t>f(a)*f(Xr)</t>
  </si>
  <si>
    <t>f(b)*f(Xr)</t>
  </si>
  <si>
    <t>f(Xr)</t>
  </si>
  <si>
    <t>e^x - 3x</t>
  </si>
  <si>
    <t>cos(x) - x</t>
  </si>
  <si>
    <t>x^2-5</t>
  </si>
  <si>
    <t>x^2+4</t>
  </si>
  <si>
    <t>e^(-x) - x</t>
  </si>
  <si>
    <t>Método de la Bisección</t>
  </si>
  <si>
    <t>iteración</t>
  </si>
  <si>
    <t>x^2 + 4</t>
  </si>
  <si>
    <t>Método de Punto Fijo</t>
  </si>
  <si>
    <t>Función g(x)</t>
  </si>
  <si>
    <t>Función f(x)</t>
  </si>
  <si>
    <t>f(x) = x^3 - 4x + 1</t>
  </si>
  <si>
    <t>x = (x^3 + 1)/4</t>
  </si>
  <si>
    <t>i</t>
  </si>
  <si>
    <t>x_(i+1)</t>
  </si>
  <si>
    <t>iteraciones</t>
  </si>
  <si>
    <t>xi</t>
  </si>
  <si>
    <t>x0</t>
  </si>
  <si>
    <t>f(x)</t>
  </si>
  <si>
    <t>f'(x)</t>
  </si>
  <si>
    <t>3x^2-4</t>
  </si>
  <si>
    <t>xr</t>
  </si>
  <si>
    <t>f(xi)</t>
  </si>
  <si>
    <t>f'(xi)</t>
  </si>
  <si>
    <t>Método de Secante</t>
  </si>
  <si>
    <t>x1</t>
  </si>
  <si>
    <t>x_(i-1)</t>
  </si>
  <si>
    <t>f(x_i-1)</t>
  </si>
  <si>
    <t>x_i+1</t>
  </si>
  <si>
    <t>f(x) = \sqrt(2x+1)</t>
  </si>
  <si>
    <t>f(x) =x^2 - 4x + 2</t>
  </si>
  <si>
    <t>x = (x^2 + 2)/4</t>
  </si>
  <si>
    <t>f(x) =3x + cos(x) - 1</t>
  </si>
  <si>
    <t>x = 1 - 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</si>
</sst>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Lexend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7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164" fontId="2" fillId="3" borderId="2" xfId="2" applyNumberFormat="1"/>
    <xf numFmtId="0" fontId="2" fillId="3" borderId="2" xfId="2"/>
    <xf numFmtId="9" fontId="2" fillId="3" borderId="2" xfId="2" applyNumberFormat="1"/>
    <xf numFmtId="0" fontId="4" fillId="4" borderId="0" xfId="4" applyAlignment="1">
      <alignment horizontal="center"/>
    </xf>
    <xf numFmtId="0" fontId="3" fillId="3" borderId="1" xfId="3" applyAlignment="1">
      <alignment horizontal="center"/>
    </xf>
    <xf numFmtId="0" fontId="1" fillId="2" borderId="1" xfId="1" applyAlignment="1">
      <alignment horizontal="left"/>
    </xf>
    <xf numFmtId="1" fontId="2" fillId="3" borderId="2" xfId="2" applyNumberFormat="1" applyAlignment="1">
      <alignment horizontal="center"/>
    </xf>
    <xf numFmtId="0" fontId="1" fillId="2" borderId="1" xfId="1" applyAlignment="1">
      <alignment horizontal="center"/>
    </xf>
    <xf numFmtId="0" fontId="2" fillId="6" borderId="2" xfId="2" applyFill="1"/>
    <xf numFmtId="1" fontId="2" fillId="3" borderId="2" xfId="2" applyNumberFormat="1" applyAlignment="1">
      <alignment horizontal="right"/>
    </xf>
    <xf numFmtId="164" fontId="2" fillId="3" borderId="2" xfId="2" applyNumberFormat="1" applyAlignment="1">
      <alignment horizontal="right"/>
    </xf>
    <xf numFmtId="164" fontId="2" fillId="6" borderId="2" xfId="2" applyNumberFormat="1" applyFill="1"/>
    <xf numFmtId="9" fontId="2" fillId="6" borderId="2" xfId="2" applyNumberFormat="1" applyFill="1"/>
    <xf numFmtId="0" fontId="4" fillId="5" borderId="0" xfId="5" applyAlignment="1">
      <alignment horizontal="center"/>
    </xf>
    <xf numFmtId="0" fontId="3" fillId="3" borderId="3" xfId="3" applyBorder="1" applyAlignment="1">
      <alignment horizontal="center"/>
    </xf>
    <xf numFmtId="0" fontId="3" fillId="3" borderId="4" xfId="3" applyBorder="1" applyAlignment="1">
      <alignment horizontal="center"/>
    </xf>
    <xf numFmtId="0" fontId="3" fillId="3" borderId="1" xfId="3" applyAlignment="1">
      <alignment horizontal="center"/>
    </xf>
    <xf numFmtId="0" fontId="4" fillId="4" borderId="0" xfId="4" applyAlignment="1">
      <alignment horizontal="center"/>
    </xf>
    <xf numFmtId="0" fontId="4" fillId="4" borderId="1" xfId="4" applyBorder="1" applyAlignment="1">
      <alignment horizontal="left"/>
    </xf>
    <xf numFmtId="0" fontId="4" fillId="4" borderId="1" xfId="4" applyBorder="1" applyAlignment="1">
      <alignment horizontal="center"/>
    </xf>
    <xf numFmtId="0" fontId="4" fillId="4" borderId="3" xfId="4" applyBorder="1" applyAlignment="1">
      <alignment horizontal="center"/>
    </xf>
    <xf numFmtId="0" fontId="4" fillId="4" borderId="4" xfId="4" applyBorder="1" applyAlignment="1">
      <alignment horizontal="center"/>
    </xf>
    <xf numFmtId="0" fontId="4" fillId="4" borderId="1" xfId="4" applyBorder="1" applyAlignment="1">
      <alignment horizontal="center"/>
    </xf>
    <xf numFmtId="0" fontId="6" fillId="7" borderId="0" xfId="6" applyAlignment="1">
      <alignment horizontal="center"/>
    </xf>
    <xf numFmtId="1" fontId="6" fillId="7" borderId="2" xfId="6" applyNumberFormat="1" applyBorder="1" applyAlignment="1">
      <alignment horizontal="center"/>
    </xf>
    <xf numFmtId="1" fontId="6" fillId="7" borderId="2" xfId="6" applyNumberFormat="1" applyBorder="1" applyAlignment="1">
      <alignment horizontal="right"/>
    </xf>
    <xf numFmtId="164" fontId="6" fillId="7" borderId="2" xfId="6" applyNumberFormat="1" applyBorder="1"/>
    <xf numFmtId="0" fontId="6" fillId="7" borderId="2" xfId="6" applyBorder="1"/>
    <xf numFmtId="9" fontId="6" fillId="7" borderId="2" xfId="6" applyNumberFormat="1" applyBorder="1"/>
  </cellXfs>
  <cellStyles count="7">
    <cellStyle name="60% - Énfasis1" xfId="6" builtinId="32"/>
    <cellStyle name="Cálculo" xfId="3" builtinId="22"/>
    <cellStyle name="Énfasis1" xfId="4" builtinId="29"/>
    <cellStyle name="Énfasis2" xfId="5" builtinId="33"/>
    <cellStyle name="Entrada" xfId="1" builtinId="20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565E6-E1BC-4DEC-ACBD-6219F7156923}">
  <dimension ref="A1:K20"/>
  <sheetViews>
    <sheetView workbookViewId="0">
      <selection activeCell="M13" sqref="M13"/>
    </sheetView>
  </sheetViews>
  <sheetFormatPr baseColWidth="10" defaultRowHeight="14.5"/>
  <sheetData>
    <row r="1" spans="1:11">
      <c r="A1" s="16" t="s">
        <v>19</v>
      </c>
      <c r="B1" s="16"/>
      <c r="C1" s="16"/>
      <c r="E1" s="2"/>
    </row>
    <row r="2" spans="1:11">
      <c r="A2" s="8" t="s">
        <v>1</v>
      </c>
      <c r="B2" s="17" t="s">
        <v>3</v>
      </c>
      <c r="C2" s="18"/>
      <c r="D2" s="1"/>
    </row>
    <row r="3" spans="1:11">
      <c r="A3" s="8" t="s">
        <v>2</v>
      </c>
      <c r="B3" s="7">
        <v>0</v>
      </c>
      <c r="C3" s="7">
        <v>1</v>
      </c>
    </row>
    <row r="5" spans="1:11">
      <c r="A5" s="6" t="s">
        <v>20</v>
      </c>
      <c r="B5" s="6" t="s">
        <v>4</v>
      </c>
      <c r="C5" s="6" t="s">
        <v>5</v>
      </c>
      <c r="D5" s="6" t="s">
        <v>8</v>
      </c>
      <c r="E5" s="6" t="s">
        <v>6</v>
      </c>
      <c r="F5" s="6" t="s">
        <v>7</v>
      </c>
      <c r="G5" s="6" t="s">
        <v>13</v>
      </c>
      <c r="H5" s="6" t="s">
        <v>11</v>
      </c>
      <c r="I5" s="6" t="s">
        <v>12</v>
      </c>
      <c r="J5" s="6" t="s">
        <v>9</v>
      </c>
      <c r="K5" s="6" t="s">
        <v>10</v>
      </c>
    </row>
    <row r="6" spans="1:11">
      <c r="A6" s="9">
        <v>1</v>
      </c>
      <c r="B6" s="3">
        <f>B3</f>
        <v>0</v>
      </c>
      <c r="C6" s="3">
        <f>C3</f>
        <v>1</v>
      </c>
      <c r="D6" s="3">
        <f>(B6+C6)/2</f>
        <v>0.5</v>
      </c>
      <c r="E6" s="3">
        <f t="shared" ref="E6:G9" si="0">(B6)^3-4*(B6)+1</f>
        <v>1</v>
      </c>
      <c r="F6" s="3">
        <f t="shared" si="0"/>
        <v>-2</v>
      </c>
      <c r="G6" s="3">
        <f t="shared" si="0"/>
        <v>-0.875</v>
      </c>
      <c r="H6" s="3">
        <f>E6*G6</f>
        <v>-0.875</v>
      </c>
      <c r="I6" s="3">
        <f>F6*G6</f>
        <v>1.75</v>
      </c>
      <c r="J6" s="4"/>
      <c r="K6" s="4"/>
    </row>
    <row r="7" spans="1:11">
      <c r="A7" s="9">
        <v>2</v>
      </c>
      <c r="B7" s="3">
        <f>IF(H6&lt;0,B6,D6)</f>
        <v>0</v>
      </c>
      <c r="C7" s="3">
        <f>IF(I6&lt;0,C6,D6)</f>
        <v>0.5</v>
      </c>
      <c r="D7" s="3">
        <f t="shared" ref="D7:D8" si="1">(B7+C7)/2</f>
        <v>0.25</v>
      </c>
      <c r="E7" s="3">
        <f t="shared" si="0"/>
        <v>1</v>
      </c>
      <c r="F7" s="3">
        <f t="shared" si="0"/>
        <v>-0.875</v>
      </c>
      <c r="G7" s="3">
        <f t="shared" si="0"/>
        <v>1.5625E-2</v>
      </c>
      <c r="H7" s="3">
        <f>E7*G7</f>
        <v>1.5625E-2</v>
      </c>
      <c r="I7" s="3">
        <f>F7*G7</f>
        <v>-1.3671875E-2</v>
      </c>
      <c r="J7" s="3">
        <f>ABS(D6-D7)</f>
        <v>0.25</v>
      </c>
      <c r="K7" s="5">
        <f>J7/D6</f>
        <v>0.5</v>
      </c>
    </row>
    <row r="8" spans="1:11">
      <c r="A8" s="9">
        <v>3</v>
      </c>
      <c r="B8" s="3">
        <f>IF(H7&lt;0,B7,D7)</f>
        <v>0.25</v>
      </c>
      <c r="C8" s="3">
        <f>IF(I7&lt;0,C7,D7)</f>
        <v>0.5</v>
      </c>
      <c r="D8" s="3">
        <f t="shared" si="1"/>
        <v>0.375</v>
      </c>
      <c r="E8" s="3">
        <f t="shared" si="0"/>
        <v>1.5625E-2</v>
      </c>
      <c r="F8" s="3">
        <f t="shared" si="0"/>
        <v>-0.875</v>
      </c>
      <c r="G8" s="3">
        <f t="shared" si="0"/>
        <v>-0.447265625</v>
      </c>
      <c r="H8" s="3">
        <f>E8*G8</f>
        <v>-6.988525390625E-3</v>
      </c>
      <c r="I8" s="3">
        <f>F8*G8</f>
        <v>0.391357421875</v>
      </c>
      <c r="J8" s="3">
        <f>ABS(D7-D8)</f>
        <v>0.125</v>
      </c>
      <c r="K8" s="5">
        <f>J8/D7</f>
        <v>0.5</v>
      </c>
    </row>
    <row r="9" spans="1:11">
      <c r="A9" s="9">
        <v>4</v>
      </c>
      <c r="B9" s="3">
        <f>IF(H8&lt;0,B8,D8)</f>
        <v>0.25</v>
      </c>
      <c r="C9" s="3">
        <f>IF(I8&lt;0,C8,D8)</f>
        <v>0.375</v>
      </c>
      <c r="D9" s="3">
        <f>(B9+C9)/2</f>
        <v>0.3125</v>
      </c>
      <c r="E9" s="3">
        <f t="shared" si="0"/>
        <v>1.5625E-2</v>
      </c>
      <c r="F9" s="3">
        <f t="shared" si="0"/>
        <v>-0.447265625</v>
      </c>
      <c r="G9" s="3">
        <f t="shared" si="0"/>
        <v>-0.219482421875</v>
      </c>
      <c r="H9" s="3">
        <f>E9*G9</f>
        <v>-3.429412841796875E-3</v>
      </c>
      <c r="I9" s="3">
        <f>F9*G9</f>
        <v>9.8166942596435547E-2</v>
      </c>
      <c r="J9" s="3">
        <f>ABS(D8-D9)</f>
        <v>6.25E-2</v>
      </c>
      <c r="K9" s="5">
        <f>J9/D8</f>
        <v>0.16666666666666666</v>
      </c>
    </row>
    <row r="12" spans="1:11">
      <c r="A12" s="16" t="s">
        <v>19</v>
      </c>
      <c r="B12" s="16"/>
      <c r="C12" s="16"/>
      <c r="E12" s="2"/>
    </row>
    <row r="13" spans="1:11">
      <c r="A13" s="8" t="s">
        <v>1</v>
      </c>
      <c r="B13" s="17" t="s">
        <v>21</v>
      </c>
      <c r="C13" s="18"/>
      <c r="D13" s="1"/>
    </row>
    <row r="14" spans="1:11">
      <c r="A14" s="8" t="s">
        <v>2</v>
      </c>
      <c r="B14" s="7">
        <v>-2</v>
      </c>
      <c r="C14" s="7">
        <v>2</v>
      </c>
    </row>
    <row r="16" spans="1:11">
      <c r="A16" s="6" t="s">
        <v>20</v>
      </c>
      <c r="B16" s="6" t="s">
        <v>4</v>
      </c>
      <c r="C16" s="6" t="s">
        <v>5</v>
      </c>
      <c r="D16" s="6" t="s">
        <v>8</v>
      </c>
      <c r="E16" s="6" t="s">
        <v>6</v>
      </c>
      <c r="F16" s="6" t="s">
        <v>7</v>
      </c>
      <c r="G16" s="6" t="s">
        <v>13</v>
      </c>
      <c r="H16" s="6" t="s">
        <v>11</v>
      </c>
      <c r="I16" s="6" t="s">
        <v>12</v>
      </c>
      <c r="J16" s="6" t="s">
        <v>9</v>
      </c>
      <c r="K16" s="6" t="s">
        <v>10</v>
      </c>
    </row>
    <row r="17" spans="1:11">
      <c r="A17" s="9">
        <v>1</v>
      </c>
      <c r="B17" s="3">
        <f>B14</f>
        <v>-2</v>
      </c>
      <c r="C17" s="3">
        <f>C14</f>
        <v>2</v>
      </c>
      <c r="D17" s="3">
        <f>(B17+C17)/2</f>
        <v>0</v>
      </c>
      <c r="E17" s="3">
        <f>(B17)^2+4</f>
        <v>8</v>
      </c>
      <c r="F17" s="3">
        <f>(C17)^2+4</f>
        <v>8</v>
      </c>
      <c r="G17" s="3">
        <f>(D17)^2+4</f>
        <v>4</v>
      </c>
      <c r="H17" s="3">
        <f>E17*G17</f>
        <v>32</v>
      </c>
      <c r="I17" s="3">
        <f>F17*G17</f>
        <v>32</v>
      </c>
      <c r="J17" s="4"/>
      <c r="K17" s="4"/>
    </row>
    <row r="18" spans="1:11">
      <c r="A18" s="9">
        <v>2</v>
      </c>
      <c r="B18" s="3">
        <f>IF(H17&lt;0,B17,D17)</f>
        <v>0</v>
      </c>
      <c r="C18" s="3">
        <f>IF(I17&lt;0,C17,D17)</f>
        <v>0</v>
      </c>
      <c r="D18" s="3">
        <f t="shared" ref="D18:D20" si="2">(B18+C18)/2</f>
        <v>0</v>
      </c>
      <c r="E18" s="3">
        <f t="shared" ref="E18:E20" si="3">(B18)^2+4</f>
        <v>4</v>
      </c>
      <c r="F18" s="3">
        <f t="shared" ref="F18:F20" si="4">(C18)^2+4</f>
        <v>4</v>
      </c>
      <c r="G18" s="3">
        <f t="shared" ref="G18:G20" si="5">(D18)^2+4</f>
        <v>4</v>
      </c>
      <c r="H18" s="3">
        <f>E18*G18</f>
        <v>16</v>
      </c>
      <c r="I18" s="3">
        <f>F18*G18</f>
        <v>16</v>
      </c>
      <c r="J18" s="3">
        <f>ABS(D17-D18)</f>
        <v>0</v>
      </c>
      <c r="K18" s="5" t="e">
        <f>J18/D17</f>
        <v>#DIV/0!</v>
      </c>
    </row>
    <row r="19" spans="1:11">
      <c r="A19" s="9">
        <v>3</v>
      </c>
      <c r="B19" s="3">
        <f>IF(H18&lt;0,B18,D18)</f>
        <v>0</v>
      </c>
      <c r="C19" s="3">
        <f>IF(I18&lt;0,C18,D18)</f>
        <v>0</v>
      </c>
      <c r="D19" s="3">
        <f t="shared" si="2"/>
        <v>0</v>
      </c>
      <c r="E19" s="3">
        <f t="shared" si="3"/>
        <v>4</v>
      </c>
      <c r="F19" s="3">
        <f t="shared" si="4"/>
        <v>4</v>
      </c>
      <c r="G19" s="3">
        <f t="shared" si="5"/>
        <v>4</v>
      </c>
      <c r="H19" s="3">
        <f>E19*G19</f>
        <v>16</v>
      </c>
      <c r="I19" s="3">
        <f>F19*G19</f>
        <v>16</v>
      </c>
      <c r="J19" s="3">
        <f>ABS(D18-D19)</f>
        <v>0</v>
      </c>
      <c r="K19" s="5" t="e">
        <f>J19/D18</f>
        <v>#DIV/0!</v>
      </c>
    </row>
    <row r="20" spans="1:11">
      <c r="A20" s="9">
        <v>4</v>
      </c>
      <c r="B20" s="3">
        <f>IF(H19&lt;0,B19,D19)</f>
        <v>0</v>
      </c>
      <c r="C20" s="3">
        <f>IF(I19&lt;0,C19,D19)</f>
        <v>0</v>
      </c>
      <c r="D20" s="3">
        <f t="shared" si="2"/>
        <v>0</v>
      </c>
      <c r="E20" s="3">
        <f t="shared" si="3"/>
        <v>4</v>
      </c>
      <c r="F20" s="3">
        <f t="shared" si="4"/>
        <v>4</v>
      </c>
      <c r="G20" s="3">
        <f t="shared" si="5"/>
        <v>4</v>
      </c>
      <c r="H20" s="3">
        <f>E20*G20</f>
        <v>16</v>
      </c>
      <c r="I20" s="3">
        <f>F20*G20</f>
        <v>16</v>
      </c>
      <c r="J20" s="3">
        <f>ABS(D19-D20)</f>
        <v>0</v>
      </c>
      <c r="K20" s="5" t="e">
        <f>J20/D19</f>
        <v>#DIV/0!</v>
      </c>
    </row>
  </sheetData>
  <mergeCells count="4">
    <mergeCell ref="A1:C1"/>
    <mergeCell ref="B2:C2"/>
    <mergeCell ref="A12:C12"/>
    <mergeCell ref="B13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C73C-9F5B-4867-844C-181D322DA894}">
  <dimension ref="A1:J69"/>
  <sheetViews>
    <sheetView workbookViewId="0">
      <selection activeCell="E6" sqref="E6"/>
    </sheetView>
  </sheetViews>
  <sheetFormatPr baseColWidth="10" defaultRowHeight="14.5"/>
  <cols>
    <col min="1" max="1" width="13.54296875" customWidth="1"/>
  </cols>
  <sheetData>
    <row r="1" spans="1:10">
      <c r="A1" s="16" t="s">
        <v>0</v>
      </c>
      <c r="B1" s="16"/>
      <c r="C1" s="16"/>
      <c r="D1" s="2"/>
    </row>
    <row r="2" spans="1:10">
      <c r="A2" s="8" t="s">
        <v>1</v>
      </c>
      <c r="B2" s="19" t="s">
        <v>3</v>
      </c>
      <c r="C2" s="19"/>
      <c r="D2" s="1"/>
    </row>
    <row r="3" spans="1:10">
      <c r="A3" s="8" t="s">
        <v>2</v>
      </c>
      <c r="B3" s="7">
        <v>0</v>
      </c>
      <c r="C3" s="7">
        <v>1</v>
      </c>
    </row>
    <row r="5" spans="1:10">
      <c r="A5" s="6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13</v>
      </c>
      <c r="G5" s="6" t="s">
        <v>11</v>
      </c>
      <c r="H5" s="6" t="s">
        <v>12</v>
      </c>
      <c r="I5" s="6" t="s">
        <v>9</v>
      </c>
      <c r="J5" s="6" t="s">
        <v>10</v>
      </c>
    </row>
    <row r="6" spans="1:10">
      <c r="A6" s="3">
        <f>B3</f>
        <v>0</v>
      </c>
      <c r="B6" s="3">
        <f>C3</f>
        <v>1</v>
      </c>
      <c r="C6" s="3">
        <f t="shared" ref="C6:D9" si="0">(A6)^3-4*(A6)+1</f>
        <v>1</v>
      </c>
      <c r="D6" s="3">
        <f t="shared" si="0"/>
        <v>-2</v>
      </c>
      <c r="E6" s="3">
        <f>(A6*D6-B6*C6)/(D6-C6)</f>
        <v>0.33333333333333331</v>
      </c>
      <c r="F6" s="3">
        <f>(E6)^3-4*(E6)+1</f>
        <v>-0.29629629629629628</v>
      </c>
      <c r="G6" s="3">
        <f>C6*F6</f>
        <v>-0.29629629629629628</v>
      </c>
      <c r="H6" s="3">
        <f>D6*F6</f>
        <v>0.59259259259259256</v>
      </c>
      <c r="I6" s="4"/>
      <c r="J6" s="4"/>
    </row>
    <row r="7" spans="1:10">
      <c r="A7" s="3">
        <f>IF(G6&lt;0,A6,E6)</f>
        <v>0</v>
      </c>
      <c r="B7" s="3">
        <f>IF(H6&lt;0,B6,E6)</f>
        <v>0.33333333333333331</v>
      </c>
      <c r="C7" s="3">
        <f t="shared" si="0"/>
        <v>1</v>
      </c>
      <c r="D7" s="3">
        <f t="shared" si="0"/>
        <v>-0.29629629629629628</v>
      </c>
      <c r="E7" s="3">
        <f>(A7*D7-B7*C7)/(D7-C7)</f>
        <v>0.25714285714285712</v>
      </c>
      <c r="F7" s="3">
        <f>(E7)^3-4*(E7)+1</f>
        <v>-1.156851311953333E-2</v>
      </c>
      <c r="G7" s="3">
        <f>C7*F7</f>
        <v>-1.156851311953333E-2</v>
      </c>
      <c r="H7" s="3">
        <f>D7*F7</f>
        <v>3.4277075909728383E-3</v>
      </c>
      <c r="I7" s="3">
        <f>ABS(E6-E7)</f>
        <v>7.6190476190476197E-2</v>
      </c>
      <c r="J7" s="5">
        <f>I7/E7</f>
        <v>0.29629629629629634</v>
      </c>
    </row>
    <row r="8" spans="1:10">
      <c r="A8" s="3">
        <f>IF(G7&lt;0,A7,E7)</f>
        <v>0</v>
      </c>
      <c r="B8" s="3">
        <f>IF(H7&lt;0,B7,E7)</f>
        <v>0.25714285714285712</v>
      </c>
      <c r="C8" s="3">
        <f t="shared" si="0"/>
        <v>1</v>
      </c>
      <c r="D8" s="3">
        <f t="shared" si="0"/>
        <v>-1.156851311953333E-2</v>
      </c>
      <c r="E8" s="3">
        <f>(A8*D8-B8*C8)/(D8-C8)</f>
        <v>0.25420211662170578</v>
      </c>
      <c r="F8" s="3">
        <f>(E8)^3-4*(E8)+1</f>
        <v>-3.82252082108403E-4</v>
      </c>
      <c r="G8" s="3">
        <f>C8*F8</f>
        <v>-3.82252082108403E-4</v>
      </c>
      <c r="H8" s="3">
        <f>D8*F8</f>
        <v>4.4220882268399922E-6</v>
      </c>
      <c r="I8" s="3">
        <f t="shared" ref="I8:I9" si="1">ABS(E7-E8)</f>
        <v>2.9407405211513415E-3</v>
      </c>
      <c r="J8" s="5">
        <f>I8/E8</f>
        <v>1.1568513119533316E-2</v>
      </c>
    </row>
    <row r="9" spans="1:10">
      <c r="A9" s="3">
        <f>IF(G8&lt;0,A8,E8)</f>
        <v>0</v>
      </c>
      <c r="B9" s="3">
        <f>IF(H8&lt;0,B8,E8)</f>
        <v>0.25420211662170578</v>
      </c>
      <c r="C9" s="3">
        <f t="shared" si="0"/>
        <v>1</v>
      </c>
      <c r="D9" s="3">
        <f t="shared" si="0"/>
        <v>-3.82252082108403E-4</v>
      </c>
      <c r="E9" s="3">
        <f>(A9*D9-B9*C9)/(D9-C9)</f>
        <v>0.25410498446232094</v>
      </c>
      <c r="F9" s="3">
        <f>(E9)^3-4*(E9)+1</f>
        <v>-1.2545916849404648E-5</v>
      </c>
      <c r="G9" s="3">
        <f>C9*F9</f>
        <v>-1.2545916849404648E-5</v>
      </c>
      <c r="H9" s="3">
        <f>D9*F9</f>
        <v>4.7957028376438225E-9</v>
      </c>
      <c r="I9" s="3">
        <f t="shared" si="1"/>
        <v>9.7132159384838435E-5</v>
      </c>
      <c r="J9" s="5">
        <f t="shared" ref="J9" si="2">I9/E9</f>
        <v>3.8225208210837492E-4</v>
      </c>
    </row>
    <row r="12" spans="1:10">
      <c r="A12" s="16" t="s">
        <v>0</v>
      </c>
      <c r="B12" s="16"/>
      <c r="C12" s="16"/>
      <c r="D12" s="2"/>
    </row>
    <row r="13" spans="1:10">
      <c r="A13" s="8" t="s">
        <v>1</v>
      </c>
      <c r="B13" s="19" t="s">
        <v>14</v>
      </c>
      <c r="C13" s="19"/>
      <c r="D13" s="1"/>
    </row>
    <row r="14" spans="1:10">
      <c r="A14" s="8" t="s">
        <v>2</v>
      </c>
      <c r="B14" s="7">
        <v>0</v>
      </c>
      <c r="C14" s="7">
        <v>1</v>
      </c>
    </row>
    <row r="16" spans="1:10">
      <c r="A16" s="6" t="s">
        <v>4</v>
      </c>
      <c r="B16" s="6" t="s">
        <v>5</v>
      </c>
      <c r="C16" s="6" t="s">
        <v>6</v>
      </c>
      <c r="D16" s="6" t="s">
        <v>7</v>
      </c>
      <c r="E16" s="6" t="s">
        <v>8</v>
      </c>
      <c r="F16" s="6" t="s">
        <v>13</v>
      </c>
      <c r="G16" s="6" t="s">
        <v>11</v>
      </c>
      <c r="H16" s="6" t="s">
        <v>12</v>
      </c>
      <c r="I16" s="6" t="s">
        <v>9</v>
      </c>
      <c r="J16" s="6" t="s">
        <v>10</v>
      </c>
    </row>
    <row r="17" spans="1:10">
      <c r="A17" s="3">
        <f>B14</f>
        <v>0</v>
      </c>
      <c r="B17" s="3">
        <f>C14</f>
        <v>1</v>
      </c>
      <c r="C17" s="3">
        <f>EXP(A17)-3*(A17)</f>
        <v>1</v>
      </c>
      <c r="D17" s="3">
        <f>EXP(B17)-3*(B17)</f>
        <v>-0.28171817154095491</v>
      </c>
      <c r="E17" s="3">
        <f>(A17*D17-B17*C17)/(D17-C17)</f>
        <v>0.78020271710569788</v>
      </c>
      <c r="F17" s="3">
        <f>EXP(E17)-3*(E17)</f>
        <v>-0.15869361924908532</v>
      </c>
      <c r="G17" s="3">
        <f>C17*F17</f>
        <v>-0.15869361924908532</v>
      </c>
      <c r="H17" s="3">
        <f>D17*F17</f>
        <v>4.4706876250068799E-2</v>
      </c>
      <c r="I17" s="4"/>
      <c r="J17" s="4"/>
    </row>
    <row r="18" spans="1:10">
      <c r="A18" s="3">
        <f>IF(G17&lt;0,A17,E17)</f>
        <v>0</v>
      </c>
      <c r="B18" s="3">
        <f>IF(H17&lt;0,B17,E17)</f>
        <v>0.78020271710569788</v>
      </c>
      <c r="C18" s="3">
        <f t="shared" ref="C18:C22" si="3">EXP(A18)-3*(A18)</f>
        <v>1</v>
      </c>
      <c r="D18" s="3">
        <f t="shared" ref="D18:D22" si="4">EXP(B18)-3*(B18)</f>
        <v>-0.15869361924908532</v>
      </c>
      <c r="E18" s="3">
        <f t="shared" ref="E18:E22" si="5">(A18*D18-B18*C18)/(D18-C18)</f>
        <v>0.6733468659396985</v>
      </c>
      <c r="F18" s="3">
        <f t="shared" ref="F18:F22" si="6">EXP(E18)-3*(E18)</f>
        <v>-5.9251749429669598E-2</v>
      </c>
      <c r="G18" s="3">
        <f t="shared" ref="G18:G22" si="7">C18*F18</f>
        <v>-5.9251749429669598E-2</v>
      </c>
      <c r="H18" s="3">
        <f t="shared" ref="H18:H22" si="8">D18*F18</f>
        <v>9.4028745638341949E-3</v>
      </c>
      <c r="I18" s="3">
        <f>ABS(E17-E18)</f>
        <v>0.10685585116599938</v>
      </c>
      <c r="J18" s="5">
        <f>I18/E18</f>
        <v>0.15869361924908529</v>
      </c>
    </row>
    <row r="19" spans="1:10">
      <c r="A19" s="3">
        <f>IF(G18&lt;0,A18,E18)</f>
        <v>0</v>
      </c>
      <c r="B19" s="3">
        <f>IF(H18&lt;0,B18,E18)</f>
        <v>0.6733468659396985</v>
      </c>
      <c r="C19" s="3">
        <f t="shared" si="3"/>
        <v>1</v>
      </c>
      <c r="D19" s="3">
        <f t="shared" si="4"/>
        <v>-5.9251749429669598E-2</v>
      </c>
      <c r="E19" s="3">
        <f t="shared" si="5"/>
        <v>0.6356816179933118</v>
      </c>
      <c r="F19" s="3">
        <f t="shared" si="6"/>
        <v>-1.8736045818029234E-2</v>
      </c>
      <c r="G19" s="3">
        <f t="shared" si="7"/>
        <v>-1.8736045818029234E-2</v>
      </c>
      <c r="H19" s="3">
        <f t="shared" si="8"/>
        <v>1.1101434921126771E-3</v>
      </c>
      <c r="I19" s="3">
        <f t="shared" ref="I19:I20" si="9">ABS(E18-E19)</f>
        <v>3.7665247946386704E-2</v>
      </c>
      <c r="J19" s="5">
        <f>I19/E19</f>
        <v>5.9251749429669667E-2</v>
      </c>
    </row>
    <row r="20" spans="1:10">
      <c r="A20" s="3">
        <f>IF(G19&lt;0,A19,E19)</f>
        <v>0</v>
      </c>
      <c r="B20" s="3">
        <f>IF(H19&lt;0,B19,E19)</f>
        <v>0.6356816179933118</v>
      </c>
      <c r="C20" s="3">
        <f t="shared" si="3"/>
        <v>1</v>
      </c>
      <c r="D20" s="3">
        <f t="shared" si="4"/>
        <v>-1.8736045818029234E-2</v>
      </c>
      <c r="E20" s="3">
        <f t="shared" si="5"/>
        <v>0.62399050333285233</v>
      </c>
      <c r="F20" s="3">
        <f t="shared" si="6"/>
        <v>-5.6105890046893592E-3</v>
      </c>
      <c r="G20" s="3">
        <f t="shared" si="7"/>
        <v>-5.6105890046893592E-3</v>
      </c>
      <c r="H20" s="3">
        <f t="shared" si="8"/>
        <v>1.0512025265799087E-4</v>
      </c>
      <c r="I20" s="3">
        <f t="shared" si="9"/>
        <v>1.1691114660459467E-2</v>
      </c>
      <c r="J20" s="5">
        <f t="shared" ref="J20:J22" si="10">I20/E20</f>
        <v>1.8736045818029269E-2</v>
      </c>
    </row>
    <row r="21" spans="1:10">
      <c r="A21" s="3">
        <f>IF(G20&lt;0,A20,E20)</f>
        <v>0</v>
      </c>
      <c r="B21" s="3">
        <f>IF(H20&lt;0,B20,E20)</f>
        <v>0.62399050333285233</v>
      </c>
      <c r="C21" s="3">
        <f t="shared" si="3"/>
        <v>1</v>
      </c>
      <c r="D21" s="3">
        <f t="shared" si="4"/>
        <v>-5.6105890046893592E-3</v>
      </c>
      <c r="E21" s="3">
        <f t="shared" si="5"/>
        <v>0.62050908190063081</v>
      </c>
      <c r="F21" s="3">
        <f t="shared" si="6"/>
        <v>-1.6526163100212266E-3</v>
      </c>
      <c r="G21" s="3">
        <f t="shared" si="7"/>
        <v>-1.6526163100212266E-3</v>
      </c>
      <c r="H21" s="3">
        <f t="shared" si="8"/>
        <v>9.2721508979753949E-6</v>
      </c>
      <c r="I21" s="3">
        <f>ABS(E20-E21)</f>
        <v>3.4814214322215209E-3</v>
      </c>
      <c r="J21" s="5">
        <f t="shared" si="10"/>
        <v>5.6105890046892828E-3</v>
      </c>
    </row>
    <row r="22" spans="1:10">
      <c r="A22" s="3">
        <f>IF(G21&lt;0,A21,E21)</f>
        <v>0</v>
      </c>
      <c r="B22" s="3">
        <f>IF(H21&lt;0,B21,E21)</f>
        <v>0.62050908190063081</v>
      </c>
      <c r="C22" s="3">
        <f t="shared" si="3"/>
        <v>1</v>
      </c>
      <c r="D22" s="3">
        <f t="shared" si="4"/>
        <v>-1.6526163100212266E-3</v>
      </c>
      <c r="E22" s="3">
        <f t="shared" si="5"/>
        <v>0.61948531037289001</v>
      </c>
      <c r="F22" s="3">
        <f t="shared" si="6"/>
        <v>-4.8441407519739244E-4</v>
      </c>
      <c r="G22" s="3">
        <f t="shared" si="7"/>
        <v>-4.8441407519739244E-4</v>
      </c>
      <c r="H22" s="3">
        <f t="shared" si="8"/>
        <v>8.0055060147505966E-7</v>
      </c>
      <c r="I22" s="3">
        <f t="shared" ref="I22" si="11">ABS(E21-E22)</f>
        <v>1.0237715277408022E-3</v>
      </c>
      <c r="J22" s="5">
        <f t="shared" si="10"/>
        <v>1.6526163100212305E-3</v>
      </c>
    </row>
    <row r="25" spans="1:10">
      <c r="A25" s="16" t="s">
        <v>0</v>
      </c>
      <c r="B25" s="16"/>
      <c r="C25" s="16"/>
      <c r="D25" s="2"/>
    </row>
    <row r="26" spans="1:10">
      <c r="A26" s="8" t="s">
        <v>1</v>
      </c>
      <c r="B26" s="19" t="s">
        <v>15</v>
      </c>
      <c r="C26" s="19"/>
      <c r="D26" s="1"/>
    </row>
    <row r="27" spans="1:10">
      <c r="A27" s="8" t="s">
        <v>2</v>
      </c>
      <c r="B27" s="7">
        <v>0</v>
      </c>
      <c r="C27" s="7">
        <v>1</v>
      </c>
    </row>
    <row r="29" spans="1:10">
      <c r="A29" s="6" t="s">
        <v>4</v>
      </c>
      <c r="B29" s="6" t="s">
        <v>5</v>
      </c>
      <c r="C29" s="6" t="s">
        <v>6</v>
      </c>
      <c r="D29" s="6" t="s">
        <v>7</v>
      </c>
      <c r="E29" s="6" t="s">
        <v>8</v>
      </c>
      <c r="F29" s="6" t="s">
        <v>13</v>
      </c>
      <c r="G29" s="6" t="s">
        <v>11</v>
      </c>
      <c r="H29" s="6" t="s">
        <v>12</v>
      </c>
      <c r="I29" s="6" t="s">
        <v>9</v>
      </c>
      <c r="J29" s="6" t="s">
        <v>10</v>
      </c>
    </row>
    <row r="30" spans="1:10">
      <c r="A30" s="3">
        <f>B27</f>
        <v>0</v>
      </c>
      <c r="B30" s="3">
        <f>C27</f>
        <v>1</v>
      </c>
      <c r="C30" s="3">
        <f>COS(A30)-A30</f>
        <v>1</v>
      </c>
      <c r="D30" s="3">
        <f>COS(B30)-B30</f>
        <v>-0.45969769413186023</v>
      </c>
      <c r="E30" s="3">
        <f>(A30*D30-B30*C30)/(D30-C30)</f>
        <v>0.68507335732604513</v>
      </c>
      <c r="F30" s="3">
        <f>COS(E30)-E30</f>
        <v>8.9299276481859979E-2</v>
      </c>
      <c r="G30" s="3">
        <f>C30*F30</f>
        <v>8.9299276481859979E-2</v>
      </c>
      <c r="H30" s="3">
        <f>D30*F30</f>
        <v>-4.1050671486354488E-2</v>
      </c>
      <c r="I30" s="4"/>
      <c r="J30" s="4"/>
    </row>
    <row r="31" spans="1:10">
      <c r="A31" s="3">
        <f>IF(G30&lt;0,A30,E30)</f>
        <v>0.68507335732604513</v>
      </c>
      <c r="B31" s="3">
        <f>IF(H30&lt;0,B30,E30)</f>
        <v>1</v>
      </c>
      <c r="C31" s="3">
        <f t="shared" ref="C31:C32" si="12">COS(A31)-A31</f>
        <v>8.9299276481859979E-2</v>
      </c>
      <c r="D31" s="3">
        <f t="shared" ref="D31:D32" si="13">COS(B31)-B31</f>
        <v>-0.45969769413186023</v>
      </c>
      <c r="E31" s="3">
        <f t="shared" ref="E31:E32" si="14">(A31*D31-B31*C31)/(D31-C31)</f>
        <v>0.73629899761365403</v>
      </c>
      <c r="F31" s="3">
        <f t="shared" ref="F31:F32" si="15">COS(E31)-E31</f>
        <v>4.6600390381426049E-3</v>
      </c>
      <c r="G31" s="3">
        <f t="shared" ref="G31:G32" si="16">C31*F31</f>
        <v>4.1613811448335734E-4</v>
      </c>
      <c r="H31" s="3">
        <f t="shared" ref="H31:H32" si="17">D31*F31</f>
        <v>-2.1422092003986074E-3</v>
      </c>
      <c r="I31" s="3">
        <f>ABS(E30-E31)</f>
        <v>5.1225640287608898E-2</v>
      </c>
      <c r="J31" s="5">
        <f>I31/E31</f>
        <v>6.9571791423906945E-2</v>
      </c>
    </row>
    <row r="32" spans="1:10">
      <c r="A32" s="3">
        <f>IF(G31&lt;0,A31,E31)</f>
        <v>0.73629899761365403</v>
      </c>
      <c r="B32" s="3">
        <f>IF(H31&lt;0,B31,E31)</f>
        <v>1</v>
      </c>
      <c r="C32" s="3">
        <f t="shared" si="12"/>
        <v>4.6600390381426049E-3</v>
      </c>
      <c r="D32" s="3">
        <f t="shared" si="13"/>
        <v>-0.45969769413186023</v>
      </c>
      <c r="E32" s="3">
        <f t="shared" si="14"/>
        <v>0.7389453559657132</v>
      </c>
      <c r="F32" s="3">
        <f t="shared" si="15"/>
        <v>2.3392566577062901E-4</v>
      </c>
      <c r="G32" s="3">
        <f t="shared" si="16"/>
        <v>1.0901027345146304E-6</v>
      </c>
      <c r="H32" s="3">
        <f t="shared" si="17"/>
        <v>-1.0753508915301839E-4</v>
      </c>
      <c r="I32" s="3">
        <f t="shared" ref="I32" si="18">ABS(E31-E32)</f>
        <v>2.6463583520591749E-3</v>
      </c>
      <c r="J32" s="5">
        <f>I32/E32</f>
        <v>3.5812639333807047E-3</v>
      </c>
    </row>
    <row r="35" spans="1:10">
      <c r="A35" s="16" t="s">
        <v>0</v>
      </c>
      <c r="B35" s="16"/>
      <c r="C35" s="16"/>
      <c r="D35" s="2"/>
    </row>
    <row r="36" spans="1:10">
      <c r="A36" s="8" t="s">
        <v>1</v>
      </c>
      <c r="B36" s="19" t="s">
        <v>16</v>
      </c>
      <c r="C36" s="19"/>
      <c r="D36" s="1"/>
    </row>
    <row r="37" spans="1:10">
      <c r="A37" s="8" t="s">
        <v>2</v>
      </c>
      <c r="B37" s="7">
        <v>2</v>
      </c>
      <c r="C37" s="7">
        <v>3</v>
      </c>
    </row>
    <row r="39" spans="1:10">
      <c r="A39" s="6" t="s">
        <v>4</v>
      </c>
      <c r="B39" s="6" t="s">
        <v>5</v>
      </c>
      <c r="C39" s="6" t="s">
        <v>6</v>
      </c>
      <c r="D39" s="6" t="s">
        <v>7</v>
      </c>
      <c r="E39" s="6" t="s">
        <v>8</v>
      </c>
      <c r="F39" s="6" t="s">
        <v>13</v>
      </c>
      <c r="G39" s="6" t="s">
        <v>11</v>
      </c>
      <c r="H39" s="6" t="s">
        <v>12</v>
      </c>
      <c r="I39" s="6" t="s">
        <v>9</v>
      </c>
      <c r="J39" s="6" t="s">
        <v>10</v>
      </c>
    </row>
    <row r="40" spans="1:10">
      <c r="A40" s="3">
        <f>B37</f>
        <v>2</v>
      </c>
      <c r="B40" s="3">
        <f>C37</f>
        <v>3</v>
      </c>
      <c r="C40" s="3">
        <f>(A40)^2-5</f>
        <v>-1</v>
      </c>
      <c r="D40" s="3">
        <f>(B40)^2-5</f>
        <v>4</v>
      </c>
      <c r="E40" s="3">
        <f>(A40*D40-B40*C40)/(D40-C40)</f>
        <v>2.2000000000000002</v>
      </c>
      <c r="F40" s="3">
        <f>(E40)^2-5</f>
        <v>-0.15999999999999925</v>
      </c>
      <c r="G40" s="3">
        <f>C40*F40</f>
        <v>0.15999999999999925</v>
      </c>
      <c r="H40" s="3">
        <f>D40*F40</f>
        <v>-0.63999999999999702</v>
      </c>
      <c r="I40" s="4"/>
      <c r="J40" s="4"/>
    </row>
    <row r="41" spans="1:10">
      <c r="A41" s="3">
        <f>IF(G40&lt;0,A40,E40)</f>
        <v>2.2000000000000002</v>
      </c>
      <c r="B41" s="3">
        <f>IF(H40&lt;0,B40,E40)</f>
        <v>3</v>
      </c>
      <c r="C41" s="3">
        <f t="shared" ref="C41:C42" si="19">(A41)^2-5</f>
        <v>-0.15999999999999925</v>
      </c>
      <c r="D41" s="3">
        <f t="shared" ref="D41:D42" si="20">(B41)^2-5</f>
        <v>4</v>
      </c>
      <c r="E41" s="3">
        <f t="shared" ref="E41:E42" si="21">(A41*D41-B41*C41)/(D41-C41)</f>
        <v>2.2307692307692304</v>
      </c>
      <c r="F41" s="3">
        <f t="shared" ref="F41:F42" si="22">(E41)^2-5</f>
        <v>-2.3668639053256335E-2</v>
      </c>
      <c r="G41" s="3">
        <f t="shared" ref="G41:G42" si="23">C41*F41</f>
        <v>3.7869822485209958E-3</v>
      </c>
      <c r="H41" s="3">
        <f t="shared" ref="H41:H42" si="24">D41*F41</f>
        <v>-9.467455621302534E-2</v>
      </c>
      <c r="I41" s="3">
        <f>ABS(E40-E41)</f>
        <v>3.0769230769230216E-2</v>
      </c>
      <c r="J41" s="5">
        <f>I41/E41</f>
        <v>1.3793103448275616E-2</v>
      </c>
    </row>
    <row r="42" spans="1:10">
      <c r="A42" s="3">
        <f>IF(G41&lt;0,A41,E41)</f>
        <v>2.2307692307692304</v>
      </c>
      <c r="B42" s="3">
        <f>IF(H41&lt;0,B41,E41)</f>
        <v>3</v>
      </c>
      <c r="C42" s="3">
        <f t="shared" si="19"/>
        <v>-2.3668639053256335E-2</v>
      </c>
      <c r="D42" s="3">
        <f t="shared" si="20"/>
        <v>4</v>
      </c>
      <c r="E42" s="3">
        <f t="shared" si="21"/>
        <v>2.2352941176470584</v>
      </c>
      <c r="F42" s="3">
        <f t="shared" si="22"/>
        <v>-3.4602076124583547E-3</v>
      </c>
      <c r="G42" s="3">
        <f t="shared" si="23"/>
        <v>8.1898405028606676E-5</v>
      </c>
      <c r="H42" s="3">
        <f t="shared" si="24"/>
        <v>-1.3840830449833419E-2</v>
      </c>
      <c r="I42" s="3">
        <f t="shared" ref="I42" si="25">ABS(E41-E42)</f>
        <v>4.5248868778280382E-3</v>
      </c>
      <c r="J42" s="5">
        <f>I42/E42</f>
        <v>2.0242914979757016E-3</v>
      </c>
    </row>
    <row r="45" spans="1:10">
      <c r="A45" s="16" t="s">
        <v>0</v>
      </c>
      <c r="B45" s="16"/>
      <c r="C45" s="16"/>
      <c r="D45" s="2"/>
    </row>
    <row r="46" spans="1:10">
      <c r="A46" s="8" t="s">
        <v>1</v>
      </c>
      <c r="B46" s="19" t="s">
        <v>17</v>
      </c>
      <c r="C46" s="19"/>
      <c r="D46" s="1"/>
    </row>
    <row r="47" spans="1:10">
      <c r="A47" s="8" t="s">
        <v>2</v>
      </c>
      <c r="B47" s="7">
        <v>-2</v>
      </c>
      <c r="C47" s="7">
        <v>2</v>
      </c>
    </row>
    <row r="49" spans="1:10">
      <c r="A49" s="6" t="s">
        <v>4</v>
      </c>
      <c r="B49" s="6" t="s">
        <v>5</v>
      </c>
      <c r="C49" s="6" t="s">
        <v>6</v>
      </c>
      <c r="D49" s="6" t="s">
        <v>7</v>
      </c>
      <c r="E49" s="6" t="s">
        <v>8</v>
      </c>
      <c r="F49" s="6" t="s">
        <v>13</v>
      </c>
      <c r="G49" s="6" t="s">
        <v>11</v>
      </c>
      <c r="H49" s="6" t="s">
        <v>12</v>
      </c>
      <c r="I49" s="6" t="s">
        <v>9</v>
      </c>
      <c r="J49" s="6" t="s">
        <v>10</v>
      </c>
    </row>
    <row r="50" spans="1:10">
      <c r="A50" s="3">
        <f>B47</f>
        <v>-2</v>
      </c>
      <c r="B50" s="3">
        <f>C47</f>
        <v>2</v>
      </c>
      <c r="C50" s="3">
        <f>(A50)^2+4</f>
        <v>8</v>
      </c>
      <c r="D50" s="3">
        <f>(B50)^2+4</f>
        <v>8</v>
      </c>
      <c r="E50" s="3" t="e">
        <f>(A50*D50-B50*C50)/(D50-C50)</f>
        <v>#DIV/0!</v>
      </c>
      <c r="F50" s="3">
        <f>(D50)^2+4</f>
        <v>68</v>
      </c>
      <c r="G50" s="3">
        <f>C50*F50</f>
        <v>544</v>
      </c>
      <c r="H50" s="3">
        <f>D50*F50</f>
        <v>544</v>
      </c>
      <c r="I50" s="4"/>
      <c r="J50" s="4"/>
    </row>
    <row r="51" spans="1:10">
      <c r="A51" s="3" t="e">
        <f>IF(G50&lt;0,A50,E50)</f>
        <v>#DIV/0!</v>
      </c>
      <c r="B51" s="3" t="e">
        <f>IF(H50&lt;0,B50,E50)</f>
        <v>#DIV/0!</v>
      </c>
      <c r="C51" s="3" t="e">
        <f t="shared" ref="C51" si="26">(A51)^2-5</f>
        <v>#DIV/0!</v>
      </c>
      <c r="D51" s="3" t="e">
        <f t="shared" ref="D51" si="27">(B51)^2-5</f>
        <v>#DIV/0!</v>
      </c>
      <c r="E51" s="3" t="e">
        <f t="shared" ref="E51" si="28">(A51*D51-B51*C51)/(D51-C51)</f>
        <v>#DIV/0!</v>
      </c>
      <c r="F51" s="3" t="e">
        <f t="shared" ref="F51" si="29">(E51)^2-5</f>
        <v>#DIV/0!</v>
      </c>
      <c r="G51" s="3" t="e">
        <f t="shared" ref="G51" si="30">C51*F51</f>
        <v>#DIV/0!</v>
      </c>
      <c r="H51" s="3" t="e">
        <f t="shared" ref="H51" si="31">D51*F51</f>
        <v>#DIV/0!</v>
      </c>
      <c r="I51" s="3" t="e">
        <f>ABS(E50-E51)</f>
        <v>#DIV/0!</v>
      </c>
      <c r="J51" s="5" t="e">
        <f>I51/E50</f>
        <v>#DIV/0!</v>
      </c>
    </row>
    <row r="54" spans="1:10">
      <c r="A54" s="16" t="s">
        <v>0</v>
      </c>
      <c r="B54" s="16"/>
      <c r="C54" s="16"/>
      <c r="D54" s="2"/>
    </row>
    <row r="55" spans="1:10">
      <c r="A55" s="8" t="s">
        <v>1</v>
      </c>
      <c r="B55" s="19" t="s">
        <v>18</v>
      </c>
      <c r="C55" s="19"/>
      <c r="D55" s="1"/>
    </row>
    <row r="56" spans="1:10">
      <c r="A56" s="8" t="s">
        <v>2</v>
      </c>
      <c r="B56" s="7">
        <v>-2</v>
      </c>
      <c r="C56" s="7">
        <v>2</v>
      </c>
    </row>
    <row r="58" spans="1:10">
      <c r="A58" s="6" t="s">
        <v>4</v>
      </c>
      <c r="B58" s="6" t="s">
        <v>5</v>
      </c>
      <c r="C58" s="6" t="s">
        <v>6</v>
      </c>
      <c r="D58" s="6" t="s">
        <v>7</v>
      </c>
      <c r="E58" s="6" t="s">
        <v>8</v>
      </c>
      <c r="F58" s="6" t="s">
        <v>13</v>
      </c>
      <c r="G58" s="6" t="s">
        <v>11</v>
      </c>
      <c r="H58" s="6" t="s">
        <v>12</v>
      </c>
      <c r="I58" s="6" t="s">
        <v>9</v>
      </c>
      <c r="J58" s="6" t="s">
        <v>10</v>
      </c>
    </row>
    <row r="59" spans="1:10">
      <c r="A59" s="3">
        <f>B56</f>
        <v>-2</v>
      </c>
      <c r="B59" s="3">
        <f>C56</f>
        <v>2</v>
      </c>
      <c r="C59" s="3">
        <f>EXP(-A59)-A59</f>
        <v>9.3890560989306504</v>
      </c>
      <c r="D59" s="3">
        <f>EXP(-B59)-B59</f>
        <v>-1.8646647167633872</v>
      </c>
      <c r="E59" s="3">
        <f>(A59*D59-B59*C59)/(D59-C59)</f>
        <v>1.337227305599054</v>
      </c>
      <c r="F59" s="3">
        <f>EXP(-E59)-E59</f>
        <v>-1.0746546115555988</v>
      </c>
      <c r="G59" s="3">
        <f>C59*F59</f>
        <v>-10.089992434870044</v>
      </c>
      <c r="H59" s="3">
        <f>D59*F59</f>
        <v>2.0038705368747887</v>
      </c>
      <c r="I59" s="4"/>
      <c r="J59" s="4"/>
    </row>
    <row r="60" spans="1:10">
      <c r="A60" s="3">
        <f>IF(G59&lt;0,A59,E59)</f>
        <v>-2</v>
      </c>
      <c r="B60" s="3">
        <f>IF(H59&lt;0,B59,E59)</f>
        <v>1.337227305599054</v>
      </c>
      <c r="C60" s="3">
        <f>EXP(-A60)-A60</f>
        <v>9.3890560989306504</v>
      </c>
      <c r="D60" s="3">
        <f>EXP(-B60)-B60</f>
        <v>-1.0746546115555988</v>
      </c>
      <c r="E60" s="3">
        <f>(A60*D60-B60*C60)/(D60-C60)</f>
        <v>0.99448400802516379</v>
      </c>
      <c r="F60" s="3">
        <f>EXP(-E60)-E60</f>
        <v>-0.62456973992333298</v>
      </c>
      <c r="G60" s="3">
        <f t="shared" ref="G60" si="32">C60*F60</f>
        <v>-5.8641203258346994</v>
      </c>
      <c r="H60" s="3">
        <f t="shared" ref="H60" si="33">D60*F60</f>
        <v>0.67119675124669076</v>
      </c>
      <c r="I60" s="3">
        <f>ABS(E59-E60)</f>
        <v>0.34274329757389022</v>
      </c>
      <c r="J60" s="5">
        <f>I60/E60</f>
        <v>0.34464435305953928</v>
      </c>
    </row>
    <row r="61" spans="1:10">
      <c r="A61" s="3">
        <f t="shared" ref="A61:A62" si="34">IF(G60&lt;0,A60,E60)</f>
        <v>-2</v>
      </c>
      <c r="B61" s="3">
        <f t="shared" ref="B61:B62" si="35">IF(H60&lt;0,B60,E60)</f>
        <v>0.99448400802516379</v>
      </c>
      <c r="C61" s="3">
        <f t="shared" ref="C61:C62" si="36">EXP(-A61)-A61</f>
        <v>9.3890560989306504</v>
      </c>
      <c r="D61" s="3">
        <f t="shared" ref="D61:D62" si="37">EXP(-B61)-B61</f>
        <v>-0.62456973992333298</v>
      </c>
      <c r="E61" s="3">
        <f t="shared" ref="E61:E62" si="38">(A61*D61-B61*C61)/(D61-C61)</f>
        <v>0.80771209062037874</v>
      </c>
      <c r="F61" s="3">
        <f t="shared" ref="F61:F67" si="39">EXP(-E61)-E61</f>
        <v>-0.36183506425537409</v>
      </c>
      <c r="G61" s="3">
        <f t="shared" ref="G61:G63" si="40">C61*F61</f>
        <v>-3.397289716853884</v>
      </c>
      <c r="H61" s="3">
        <f t="shared" ref="H61:H63" si="41">D61*F61</f>
        <v>0.22599123197712148</v>
      </c>
      <c r="I61" s="3">
        <f t="shared" ref="I61:I62" si="42">ABS(E60-E61)</f>
        <v>0.18677191740478505</v>
      </c>
      <c r="J61" s="5">
        <f t="shared" ref="J61:J69" si="43">I61/E61</f>
        <v>0.23123575785690084</v>
      </c>
    </row>
    <row r="62" spans="1:10">
      <c r="A62" s="3">
        <f t="shared" si="34"/>
        <v>-2</v>
      </c>
      <c r="B62" s="3">
        <f t="shared" si="35"/>
        <v>0.80771209062037874</v>
      </c>
      <c r="C62" s="3">
        <f t="shared" si="36"/>
        <v>9.3890560989306504</v>
      </c>
      <c r="D62" s="3">
        <f t="shared" si="37"/>
        <v>-0.36183506425537409</v>
      </c>
      <c r="E62" s="3">
        <f t="shared" si="38"/>
        <v>0.70352379975361157</v>
      </c>
      <c r="F62" s="3">
        <f t="shared" si="39"/>
        <v>-0.20868528366080619</v>
      </c>
      <c r="G62" s="3">
        <f t="shared" si="40"/>
        <v>-1.9593578353125651</v>
      </c>
      <c r="H62" s="3">
        <f t="shared" si="41"/>
        <v>7.550965302255877E-2</v>
      </c>
      <c r="I62" s="3">
        <f t="shared" si="42"/>
        <v>0.10418829086676717</v>
      </c>
      <c r="J62" s="5">
        <f t="shared" si="43"/>
        <v>0.14809490582018128</v>
      </c>
    </row>
    <row r="63" spans="1:10">
      <c r="A63" s="3">
        <f>IF(G62&lt;0,A62,E62)</f>
        <v>-2</v>
      </c>
      <c r="B63" s="3">
        <f>IF(H62&lt;0,B62,E62)</f>
        <v>0.70352379975361157</v>
      </c>
      <c r="C63" s="3">
        <f>EXP(-A63)-A63</f>
        <v>9.3890560989306504</v>
      </c>
      <c r="D63" s="3">
        <f>EXP(-B63)-B63</f>
        <v>-0.20868528366080619</v>
      </c>
      <c r="E63" s="3">
        <f>(A63*D63-B63*C63)/(D63-C63)</f>
        <v>0.64474063311623453</v>
      </c>
      <c r="F63" s="3">
        <f>EXP(-E63)-E63</f>
        <v>-0.11994199327220689</v>
      </c>
      <c r="G63" s="3">
        <f t="shared" si="40"/>
        <v>-1.1261421034503132</v>
      </c>
      <c r="H63" s="3">
        <f t="shared" si="41"/>
        <v>2.5030128888853004E-2</v>
      </c>
      <c r="I63" s="3">
        <f>ABS(E62-E63)</f>
        <v>5.8783166637377038E-2</v>
      </c>
      <c r="J63" s="5">
        <f t="shared" si="43"/>
        <v>9.1173355017597518E-2</v>
      </c>
    </row>
    <row r="64" spans="1:10">
      <c r="A64" s="3">
        <f t="shared" ref="A64:A65" si="44">IF(G63&lt;0,A63,E63)</f>
        <v>-2</v>
      </c>
      <c r="B64" s="3">
        <f t="shared" ref="B64:B65" si="45">IF(H63&lt;0,B63,E63)</f>
        <v>0.64474063311623453</v>
      </c>
      <c r="C64" s="3">
        <f t="shared" ref="C64:C65" si="46">EXP(-A64)-A64</f>
        <v>9.3890560989306504</v>
      </c>
      <c r="D64" s="3">
        <f t="shared" ref="D64:D65" si="47">EXP(-B64)-B64</f>
        <v>-0.11994199327220689</v>
      </c>
      <c r="E64" s="3">
        <f t="shared" ref="E64:E65" si="48">(A64*D64-B64*C64)/(D64-C64)</f>
        <v>0.61138112876592154</v>
      </c>
      <c r="F64" s="3">
        <f t="shared" si="39"/>
        <v>-6.8780179219765647E-2</v>
      </c>
      <c r="G64" s="3">
        <f t="shared" ref="G64:G69" si="49">C64*F64</f>
        <v>-0.64578096118888384</v>
      </c>
      <c r="H64" s="3">
        <f t="shared" ref="H64:H69" si="50">D64*F64</f>
        <v>8.2496317932383156E-3</v>
      </c>
      <c r="I64" s="3">
        <f t="shared" ref="I64:I65" si="51">ABS(E63-E64)</f>
        <v>3.3359504350312985E-2</v>
      </c>
      <c r="J64" s="5">
        <f t="shared" si="43"/>
        <v>5.4564170826877582E-2</v>
      </c>
    </row>
    <row r="65" spans="1:10">
      <c r="A65" s="3">
        <f t="shared" si="44"/>
        <v>-2</v>
      </c>
      <c r="B65" s="3">
        <f t="shared" si="45"/>
        <v>0.61138112876592154</v>
      </c>
      <c r="C65" s="3">
        <f t="shared" si="46"/>
        <v>9.3890560989306504</v>
      </c>
      <c r="D65" s="3">
        <f t="shared" si="47"/>
        <v>-6.8780179219765647E-2</v>
      </c>
      <c r="E65" s="3">
        <f t="shared" si="48"/>
        <v>0.59239039380653413</v>
      </c>
      <c r="F65" s="3">
        <f t="shared" si="39"/>
        <v>-3.9386587133174999E-2</v>
      </c>
      <c r="G65" s="3">
        <f t="shared" si="49"/>
        <v>-0.3698028761388002</v>
      </c>
      <c r="H65" s="3">
        <f t="shared" si="50"/>
        <v>2.7090165218746922E-3</v>
      </c>
      <c r="I65" s="3">
        <f t="shared" si="51"/>
        <v>1.8990734959387412E-2</v>
      </c>
      <c r="J65" s="5">
        <f t="shared" si="43"/>
        <v>3.2057803701640547E-2</v>
      </c>
    </row>
    <row r="66" spans="1:10">
      <c r="A66" s="3">
        <f>IF(G65&lt;0,A65,E65)</f>
        <v>-2</v>
      </c>
      <c r="B66" s="3">
        <f>IF(H65&lt;0,B65,E65)</f>
        <v>0.59239039380653413</v>
      </c>
      <c r="C66" s="3">
        <f>EXP(-A66)-A66</f>
        <v>9.3890560989306504</v>
      </c>
      <c r="D66" s="3">
        <f>EXP(-B66)-B66</f>
        <v>-3.9386587133174999E-2</v>
      </c>
      <c r="E66" s="3">
        <f>(A66*D66-B66*C66)/(D66-C66)</f>
        <v>0.58156088425457086</v>
      </c>
      <c r="F66" s="3">
        <f>EXP(-E66)-E66</f>
        <v>-2.2535772531536935E-2</v>
      </c>
      <c r="G66" s="3">
        <f t="shared" si="49"/>
        <v>-0.21158963253134069</v>
      </c>
      <c r="H66" s="3">
        <f t="shared" si="50"/>
        <v>8.8760716842679118E-4</v>
      </c>
      <c r="I66" s="3">
        <f>ABS(E65-E66)</f>
        <v>1.0829509551963268E-2</v>
      </c>
      <c r="J66" s="5">
        <f t="shared" si="43"/>
        <v>1.862145451175631E-2</v>
      </c>
    </row>
    <row r="67" spans="1:10">
      <c r="A67" s="3">
        <f t="shared" ref="A67" si="52">IF(G66&lt;0,A66,E66)</f>
        <v>-2</v>
      </c>
      <c r="B67" s="3">
        <f t="shared" ref="B67" si="53">IF(H66&lt;0,B66,E66)</f>
        <v>0.58156088425457086</v>
      </c>
      <c r="C67" s="3">
        <f t="shared" ref="C67" si="54">EXP(-A67)-A67</f>
        <v>9.3890560989306504</v>
      </c>
      <c r="D67" s="3">
        <f t="shared" ref="D67" si="55">EXP(-B67)-B67</f>
        <v>-2.2535772531536935E-2</v>
      </c>
      <c r="E67" s="3">
        <f t="shared" ref="E67" si="56">(A67*D67-B67*C67)/(D67-C67)</f>
        <v>0.57537941467339615</v>
      </c>
      <c r="F67" s="3">
        <f t="shared" si="39"/>
        <v>-1.2888003853350427E-2</v>
      </c>
      <c r="G67" s="3">
        <f t="shared" si="49"/>
        <v>-0.12100619118234156</v>
      </c>
      <c r="H67" s="3">
        <f t="shared" si="50"/>
        <v>2.9044112322467673E-4</v>
      </c>
      <c r="I67" s="3">
        <f t="shared" ref="I67" si="57">ABS(E66-E67)</f>
        <v>6.1814695811747145E-3</v>
      </c>
      <c r="J67" s="5">
        <f t="shared" si="43"/>
        <v>1.0743292901230252E-2</v>
      </c>
    </row>
    <row r="68" spans="1:10">
      <c r="A68" s="3">
        <f>IF(G67&lt;0,A67,E67)</f>
        <v>-2</v>
      </c>
      <c r="B68" s="3">
        <f>IF(H67&lt;0,B67,E67)</f>
        <v>0.57537941467339615</v>
      </c>
      <c r="C68" s="3">
        <f>EXP(-A68)-A68</f>
        <v>9.3890560989306504</v>
      </c>
      <c r="D68" s="3">
        <f>EXP(-B68)-B68</f>
        <v>-1.2888003853350427E-2</v>
      </c>
      <c r="E68" s="3">
        <f>(A68*D68-B68*C68)/(D68-C68)</f>
        <v>0.57184913418488303</v>
      </c>
      <c r="F68" s="3">
        <f>EXP(-E68)-E68</f>
        <v>-7.368461652351721E-3</v>
      </c>
      <c r="G68" s="3">
        <f t="shared" si="49"/>
        <v>-6.9182899816749549E-2</v>
      </c>
      <c r="H68" s="3">
        <f t="shared" si="50"/>
        <v>9.4964762168773834E-5</v>
      </c>
      <c r="I68" s="3">
        <f>ABS(E67-E68)</f>
        <v>3.5302804885131156E-3</v>
      </c>
      <c r="J68" s="5">
        <f t="shared" si="43"/>
        <v>6.1734472913825382E-3</v>
      </c>
    </row>
    <row r="69" spans="1:10">
      <c r="A69" s="3">
        <f>IF(G68&lt;0,A68,E68)</f>
        <v>-2</v>
      </c>
      <c r="B69" s="3">
        <f>IF(H68&lt;0,B68,E68)</f>
        <v>0.57184913418488303</v>
      </c>
      <c r="C69" s="3">
        <f>EXP(-A69)-A69</f>
        <v>9.3890560989306504</v>
      </c>
      <c r="D69" s="3">
        <f>EXP(-B69)-B69</f>
        <v>-7.368461652351721E-3</v>
      </c>
      <c r="E69" s="3">
        <f>(A69*D69-B69*C69)/(D69-C69)</f>
        <v>0.56983234880032618</v>
      </c>
      <c r="F69" s="3">
        <f>EXP(-E69)-E69</f>
        <v>-4.2120911345103762E-3</v>
      </c>
      <c r="G69" s="3">
        <f t="shared" si="49"/>
        <v>-3.9547559955726369E-2</v>
      </c>
      <c r="H69" s="3">
        <f t="shared" si="50"/>
        <v>3.1036632000850361E-5</v>
      </c>
      <c r="I69" s="3">
        <f>ABS(E68-E69)</f>
        <v>2.0167853845568517E-3</v>
      </c>
      <c r="J69" s="5">
        <f t="shared" si="43"/>
        <v>3.5392609577234611E-3</v>
      </c>
    </row>
  </sheetData>
  <mergeCells count="12">
    <mergeCell ref="B55:C55"/>
    <mergeCell ref="A25:C25"/>
    <mergeCell ref="B26:C26"/>
    <mergeCell ref="A35:C35"/>
    <mergeCell ref="B36:C36"/>
    <mergeCell ref="A45:C45"/>
    <mergeCell ref="B46:C46"/>
    <mergeCell ref="A1:C1"/>
    <mergeCell ref="B2:C2"/>
    <mergeCell ref="A12:C12"/>
    <mergeCell ref="B13:C13"/>
    <mergeCell ref="A54:C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E430-3260-418D-AB58-02939DAB61C9}">
  <dimension ref="A1:F63"/>
  <sheetViews>
    <sheetView tabSelected="1" topLeftCell="A49" workbookViewId="0">
      <selection activeCell="H62" sqref="H62"/>
    </sheetView>
  </sheetViews>
  <sheetFormatPr baseColWidth="10" defaultRowHeight="14.5"/>
  <sheetData>
    <row r="1" spans="1:6">
      <c r="A1" s="16" t="s">
        <v>22</v>
      </c>
      <c r="B1" s="16"/>
      <c r="C1" s="16"/>
      <c r="D1" s="2"/>
    </row>
    <row r="2" spans="1:6">
      <c r="A2" s="8" t="s">
        <v>24</v>
      </c>
      <c r="B2" s="19" t="s">
        <v>25</v>
      </c>
      <c r="C2" s="19"/>
      <c r="D2" s="1"/>
    </row>
    <row r="3" spans="1:6">
      <c r="A3" s="8" t="s">
        <v>23</v>
      </c>
      <c r="B3" s="17" t="s">
        <v>26</v>
      </c>
      <c r="C3" s="18"/>
    </row>
    <row r="4" spans="1:6">
      <c r="A4" s="10" t="s">
        <v>27</v>
      </c>
      <c r="B4" s="19">
        <v>0</v>
      </c>
      <c r="C4" s="19"/>
    </row>
    <row r="5" spans="1:6">
      <c r="A5" s="10" t="s">
        <v>31</v>
      </c>
      <c r="B5" s="19">
        <v>0</v>
      </c>
      <c r="C5" s="19"/>
    </row>
    <row r="7" spans="1:6">
      <c r="A7" s="6" t="s">
        <v>29</v>
      </c>
      <c r="B7" s="6" t="s">
        <v>27</v>
      </c>
      <c r="C7" s="6" t="s">
        <v>30</v>
      </c>
      <c r="D7" s="6" t="s">
        <v>28</v>
      </c>
      <c r="E7" s="6" t="s">
        <v>9</v>
      </c>
      <c r="F7" s="6" t="s">
        <v>10</v>
      </c>
    </row>
    <row r="8" spans="1:6">
      <c r="A8" s="9">
        <v>1</v>
      </c>
      <c r="B8" s="9">
        <f>B4</f>
        <v>0</v>
      </c>
      <c r="C8" s="12">
        <f>B5</f>
        <v>0</v>
      </c>
      <c r="D8" s="3">
        <f>(C8^3+1)/4</f>
        <v>0.25</v>
      </c>
      <c r="E8" s="11"/>
      <c r="F8" s="11"/>
    </row>
    <row r="9" spans="1:6">
      <c r="A9" s="9">
        <v>2</v>
      </c>
      <c r="B9" s="9">
        <f>C8+1</f>
        <v>1</v>
      </c>
      <c r="C9" s="3">
        <f>D8</f>
        <v>0.25</v>
      </c>
      <c r="D9" s="3">
        <f>(C9^3+1)/4</f>
        <v>0.25390625</v>
      </c>
      <c r="E9" s="3">
        <f>ABS(D9-C9)</f>
        <v>3.90625E-3</v>
      </c>
      <c r="F9" s="5">
        <f>E9/D9</f>
        <v>1.5384615384615385E-2</v>
      </c>
    </row>
    <row r="10" spans="1:6">
      <c r="A10" s="9">
        <v>3</v>
      </c>
      <c r="B10" s="9">
        <f t="shared" ref="B10" si="0">B9+1</f>
        <v>2</v>
      </c>
      <c r="C10" s="3">
        <f t="shared" ref="C10" si="1">D9</f>
        <v>0.25390625</v>
      </c>
      <c r="D10" s="3">
        <f t="shared" ref="D10" si="2">(C10^3+1)/4</f>
        <v>0.25409223139286041</v>
      </c>
      <c r="E10" s="3">
        <f t="shared" ref="E10" si="3">ABS(D9-D10)</f>
        <v>1.859813928604126E-4</v>
      </c>
      <c r="F10" s="5">
        <f>E10/D10</f>
        <v>7.3194442758409486E-4</v>
      </c>
    </row>
    <row r="13" spans="1:6">
      <c r="A13" s="16" t="s">
        <v>22</v>
      </c>
      <c r="B13" s="16"/>
      <c r="C13" s="16"/>
      <c r="D13" s="2"/>
    </row>
    <row r="14" spans="1:6">
      <c r="A14" s="8" t="s">
        <v>24</v>
      </c>
      <c r="B14" s="19" t="s">
        <v>43</v>
      </c>
      <c r="C14" s="19"/>
      <c r="D14" s="1"/>
    </row>
    <row r="15" spans="1:6">
      <c r="A15" s="8" t="s">
        <v>23</v>
      </c>
      <c r="B15" s="17" t="s">
        <v>26</v>
      </c>
      <c r="C15" s="18"/>
    </row>
    <row r="16" spans="1:6">
      <c r="A16" s="10" t="s">
        <v>27</v>
      </c>
      <c r="B16" s="19">
        <v>0</v>
      </c>
      <c r="C16" s="19"/>
    </row>
    <row r="17" spans="1:6">
      <c r="A17" s="10" t="s">
        <v>31</v>
      </c>
      <c r="B17" s="19">
        <v>0</v>
      </c>
      <c r="C17" s="19"/>
    </row>
    <row r="19" spans="1:6">
      <c r="A19" s="6" t="s">
        <v>29</v>
      </c>
      <c r="B19" s="6" t="s">
        <v>27</v>
      </c>
      <c r="C19" s="6" t="s">
        <v>30</v>
      </c>
      <c r="D19" s="6" t="s">
        <v>28</v>
      </c>
      <c r="E19" s="6" t="s">
        <v>9</v>
      </c>
      <c r="F19" s="6" t="s">
        <v>10</v>
      </c>
    </row>
    <row r="20" spans="1:6">
      <c r="A20" s="9">
        <v>1</v>
      </c>
      <c r="B20" s="9">
        <f>B16</f>
        <v>0</v>
      </c>
      <c r="C20" s="12">
        <f>B17</f>
        <v>0</v>
      </c>
      <c r="D20" s="3">
        <f>(C20^3+1)/4</f>
        <v>0.25</v>
      </c>
      <c r="E20" s="11"/>
      <c r="F20" s="11"/>
    </row>
    <row r="21" spans="1:6">
      <c r="A21" s="9">
        <v>2</v>
      </c>
      <c r="B21" s="9">
        <f>C20+1</f>
        <v>1</v>
      </c>
      <c r="C21" s="3">
        <f>D20</f>
        <v>0.25</v>
      </c>
      <c r="D21" s="3">
        <f>(C21^3+1)/4</f>
        <v>0.25390625</v>
      </c>
      <c r="E21" s="3">
        <f>ABS(D21-C21)</f>
        <v>3.90625E-3</v>
      </c>
      <c r="F21" s="5">
        <f>E21/D21</f>
        <v>1.5384615384615385E-2</v>
      </c>
    </row>
    <row r="22" spans="1:6">
      <c r="A22" s="9">
        <v>3</v>
      </c>
      <c r="B22" s="9">
        <f t="shared" ref="B22" si="4">B21+1</f>
        <v>2</v>
      </c>
      <c r="C22" s="3">
        <f t="shared" ref="C22" si="5">D21</f>
        <v>0.25390625</v>
      </c>
      <c r="D22" s="3">
        <f t="shared" ref="D22" si="6">(C22^3+1)/4</f>
        <v>0.25409223139286041</v>
      </c>
      <c r="E22" s="3">
        <f t="shared" ref="E22" si="7">ABS(D21-D22)</f>
        <v>1.859813928604126E-4</v>
      </c>
      <c r="F22" s="5">
        <f>E22/D22</f>
        <v>7.3194442758409486E-4</v>
      </c>
    </row>
    <row r="25" spans="1:6">
      <c r="A25" s="16" t="s">
        <v>22</v>
      </c>
      <c r="B25" s="16"/>
      <c r="C25" s="16"/>
      <c r="D25" s="2"/>
    </row>
    <row r="26" spans="1:6">
      <c r="A26" s="8" t="s">
        <v>24</v>
      </c>
      <c r="B26" s="19" t="s">
        <v>25</v>
      </c>
      <c r="C26" s="19"/>
      <c r="D26" s="1"/>
    </row>
    <row r="27" spans="1:6">
      <c r="A27" s="8" t="s">
        <v>23</v>
      </c>
      <c r="B27" s="17" t="s">
        <v>26</v>
      </c>
      <c r="C27" s="18"/>
    </row>
    <row r="28" spans="1:6">
      <c r="A28" s="10" t="s">
        <v>27</v>
      </c>
      <c r="B28" s="19">
        <v>0</v>
      </c>
      <c r="C28" s="19"/>
    </row>
    <row r="29" spans="1:6">
      <c r="A29" s="10" t="s">
        <v>31</v>
      </c>
      <c r="B29" s="19">
        <v>0</v>
      </c>
      <c r="C29" s="19"/>
    </row>
    <row r="31" spans="1:6">
      <c r="A31" s="6" t="s">
        <v>29</v>
      </c>
      <c r="B31" s="6" t="s">
        <v>27</v>
      </c>
      <c r="C31" s="6" t="s">
        <v>30</v>
      </c>
      <c r="D31" s="6" t="s">
        <v>28</v>
      </c>
      <c r="E31" s="6" t="s">
        <v>9</v>
      </c>
      <c r="F31" s="6" t="s">
        <v>10</v>
      </c>
    </row>
    <row r="32" spans="1:6">
      <c r="A32" s="9">
        <v>1</v>
      </c>
      <c r="B32" s="9">
        <f>B28</f>
        <v>0</v>
      </c>
      <c r="C32" s="12">
        <f>B29</f>
        <v>0</v>
      </c>
      <c r="D32" s="3">
        <f>(C32^3+1)/4</f>
        <v>0.25</v>
      </c>
      <c r="E32" s="11"/>
      <c r="F32" s="11"/>
    </row>
    <row r="33" spans="1:6">
      <c r="A33" s="9">
        <v>2</v>
      </c>
      <c r="B33" s="9">
        <f>C32+1</f>
        <v>1</v>
      </c>
      <c r="C33" s="3">
        <f>D32</f>
        <v>0.25</v>
      </c>
      <c r="D33" s="3">
        <f>(C33^3+1)/4</f>
        <v>0.25390625</v>
      </c>
      <c r="E33" s="3">
        <f>ABS(D33-C33)</f>
        <v>3.90625E-3</v>
      </c>
      <c r="F33" s="5">
        <f>E33/D33</f>
        <v>1.5384615384615385E-2</v>
      </c>
    </row>
    <row r="34" spans="1:6">
      <c r="A34" s="9">
        <v>3</v>
      </c>
      <c r="B34" s="9">
        <f t="shared" ref="B34" si="8">B33+1</f>
        <v>2</v>
      </c>
      <c r="C34" s="3">
        <f t="shared" ref="C34" si="9">D33</f>
        <v>0.25390625</v>
      </c>
      <c r="D34" s="3">
        <f t="shared" ref="D34" si="10">(C34^3+1)/4</f>
        <v>0.25409223139286041</v>
      </c>
      <c r="E34" s="3">
        <f t="shared" ref="E34" si="11">ABS(D33-D34)</f>
        <v>1.859813928604126E-4</v>
      </c>
      <c r="F34" s="5">
        <f>E34/D34</f>
        <v>7.3194442758409486E-4</v>
      </c>
    </row>
    <row r="37" spans="1:6">
      <c r="A37" s="20" t="s">
        <v>22</v>
      </c>
      <c r="B37" s="20"/>
      <c r="C37" s="20"/>
      <c r="D37" s="2"/>
    </row>
    <row r="38" spans="1:6">
      <c r="A38" s="21" t="s">
        <v>24</v>
      </c>
      <c r="B38" s="22" t="s">
        <v>44</v>
      </c>
      <c r="C38" s="22"/>
      <c r="D38" s="1"/>
    </row>
    <row r="39" spans="1:6">
      <c r="A39" s="21" t="s">
        <v>23</v>
      </c>
      <c r="B39" s="23" t="s">
        <v>45</v>
      </c>
      <c r="C39" s="24"/>
    </row>
    <row r="40" spans="1:6">
      <c r="A40" s="25" t="s">
        <v>27</v>
      </c>
      <c r="B40" s="22">
        <v>0</v>
      </c>
      <c r="C40" s="22"/>
    </row>
    <row r="41" spans="1:6">
      <c r="A41" s="25" t="s">
        <v>31</v>
      </c>
      <c r="B41" s="22">
        <v>0.1</v>
      </c>
      <c r="C41" s="22"/>
    </row>
    <row r="43" spans="1:6">
      <c r="A43" s="26" t="s">
        <v>29</v>
      </c>
      <c r="B43" s="26" t="s">
        <v>27</v>
      </c>
      <c r="C43" s="26" t="s">
        <v>30</v>
      </c>
      <c r="D43" s="26" t="s">
        <v>28</v>
      </c>
      <c r="E43" s="26" t="s">
        <v>9</v>
      </c>
      <c r="F43" s="26" t="s">
        <v>10</v>
      </c>
    </row>
    <row r="44" spans="1:6">
      <c r="A44" s="27">
        <v>1</v>
      </c>
      <c r="B44" s="27">
        <f>B40</f>
        <v>0</v>
      </c>
      <c r="C44" s="28">
        <f>B41</f>
        <v>0.1</v>
      </c>
      <c r="D44" s="29">
        <f>(C44^2+2)/4</f>
        <v>0.50249999999999995</v>
      </c>
      <c r="E44" s="30"/>
      <c r="F44" s="30"/>
    </row>
    <row r="45" spans="1:6">
      <c r="A45" s="27">
        <v>2</v>
      </c>
      <c r="B45" s="27">
        <f>C44+1</f>
        <v>1.1000000000000001</v>
      </c>
      <c r="C45" s="29">
        <f>D44</f>
        <v>0.50249999999999995</v>
      </c>
      <c r="D45" s="29">
        <f t="shared" ref="D45:D48" si="12">(C45^2+2)/4</f>
        <v>0.56312656249999993</v>
      </c>
      <c r="E45" s="29">
        <f>ABS(D45-C45)</f>
        <v>6.0626562499999981E-2</v>
      </c>
      <c r="F45" s="31">
        <f>E45/D45</f>
        <v>0.10766063357204889</v>
      </c>
    </row>
    <row r="46" spans="1:6">
      <c r="A46" s="27">
        <v>3</v>
      </c>
      <c r="B46" s="27">
        <f t="shared" ref="B46:B48" si="13">B45+1</f>
        <v>2.1</v>
      </c>
      <c r="C46" s="29">
        <f t="shared" ref="C46" si="14">D45</f>
        <v>0.56312656249999993</v>
      </c>
      <c r="D46" s="29">
        <f t="shared" si="12"/>
        <v>0.57927788134826663</v>
      </c>
      <c r="E46" s="29">
        <f t="shared" ref="E46" si="15">ABS(D45-D46)</f>
        <v>1.6151318848266705E-2</v>
      </c>
      <c r="F46" s="31">
        <f>E46/D46</f>
        <v>2.7881815219104489E-2</v>
      </c>
    </row>
    <row r="47" spans="1:6">
      <c r="A47" s="27">
        <v>4</v>
      </c>
      <c r="B47" s="27">
        <f t="shared" si="13"/>
        <v>3.1</v>
      </c>
      <c r="C47" s="29">
        <f t="shared" ref="C47:C48" si="16">D46</f>
        <v>0.57927788134826663</v>
      </c>
      <c r="D47" s="29">
        <f t="shared" si="12"/>
        <v>0.58389071595483411</v>
      </c>
      <c r="E47" s="29">
        <f t="shared" ref="E47:E48" si="17">ABS(D46-D47)</f>
        <v>4.612834606567473E-3</v>
      </c>
      <c r="F47" s="31">
        <f>E47/D47</f>
        <v>7.9001677548924953E-3</v>
      </c>
    </row>
    <row r="48" spans="1:6">
      <c r="A48" s="27">
        <v>5</v>
      </c>
      <c r="B48" s="27">
        <f t="shared" si="13"/>
        <v>4.0999999999999996</v>
      </c>
      <c r="C48" s="29">
        <f t="shared" si="16"/>
        <v>0.58389071595483411</v>
      </c>
      <c r="D48" s="29">
        <f t="shared" si="12"/>
        <v>0.58523209204456217</v>
      </c>
      <c r="E48" s="29">
        <f t="shared" si="17"/>
        <v>1.3413760897280635E-3</v>
      </c>
      <c r="F48" s="31">
        <f>E48/D48</f>
        <v>2.292041239641939E-3</v>
      </c>
    </row>
    <row r="51" spans="1:6">
      <c r="A51" s="20" t="s">
        <v>22</v>
      </c>
      <c r="B51" s="20"/>
      <c r="C51" s="20"/>
      <c r="D51" s="2"/>
    </row>
    <row r="52" spans="1:6">
      <c r="A52" s="21" t="s">
        <v>24</v>
      </c>
      <c r="B52" s="22" t="s">
        <v>46</v>
      </c>
      <c r="C52" s="22"/>
      <c r="D52" s="1"/>
    </row>
    <row r="53" spans="1:6">
      <c r="A53" s="21" t="s">
        <v>23</v>
      </c>
      <c r="B53" s="23" t="s">
        <v>47</v>
      </c>
      <c r="C53" s="24"/>
    </row>
    <row r="54" spans="1:6">
      <c r="A54" s="25" t="s">
        <v>27</v>
      </c>
      <c r="B54" s="22">
        <v>0</v>
      </c>
      <c r="C54" s="22"/>
    </row>
    <row r="55" spans="1:6">
      <c r="A55" s="25" t="s">
        <v>31</v>
      </c>
      <c r="B55" s="22">
        <v>3</v>
      </c>
      <c r="C55" s="22"/>
    </row>
    <row r="57" spans="1:6">
      <c r="A57" s="26" t="s">
        <v>29</v>
      </c>
      <c r="B57" s="26" t="s">
        <v>27</v>
      </c>
      <c r="C57" s="26" t="s">
        <v>30</v>
      </c>
      <c r="D57" s="26" t="s">
        <v>28</v>
      </c>
      <c r="E57" s="26" t="s">
        <v>9</v>
      </c>
      <c r="F57" s="26" t="s">
        <v>10</v>
      </c>
    </row>
    <row r="58" spans="1:6">
      <c r="A58" s="27">
        <v>1</v>
      </c>
      <c r="B58" s="27">
        <f>B54</f>
        <v>0</v>
      </c>
      <c r="C58" s="28">
        <f>B55</f>
        <v>3</v>
      </c>
      <c r="D58" s="29">
        <f>1-COS(C58)</f>
        <v>1.9899924966004454</v>
      </c>
      <c r="E58" s="30"/>
      <c r="F58" s="30"/>
    </row>
    <row r="59" spans="1:6">
      <c r="A59" s="27">
        <v>2</v>
      </c>
      <c r="B59" s="27">
        <f>C58+1</f>
        <v>4</v>
      </c>
      <c r="C59" s="29">
        <f>D58</f>
        <v>1.9899924966004454</v>
      </c>
      <c r="D59" s="29">
        <f t="shared" ref="D59:D63" si="18">(2*C59^3 + 1)/5</f>
        <v>3.3522039430793553</v>
      </c>
      <c r="E59" s="29">
        <f>ABS(D59-C59)</f>
        <v>1.3622114464789099</v>
      </c>
      <c r="F59" s="31">
        <f>ABS(E59/D59)</f>
        <v>0.40636293901246773</v>
      </c>
    </row>
    <row r="60" spans="1:6">
      <c r="A60" s="27">
        <v>3</v>
      </c>
      <c r="B60" s="27">
        <f t="shared" ref="B60:B63" si="19">B59+1</f>
        <v>5</v>
      </c>
      <c r="C60" s="29">
        <f t="shared" ref="C60:C62" si="20">D59</f>
        <v>3.3522039430793553</v>
      </c>
      <c r="D60" s="29">
        <f t="shared" si="18"/>
        <v>15.26785003233951</v>
      </c>
      <c r="E60" s="29">
        <f t="shared" ref="E60:E62" si="21">ABS(D59-D60)</f>
        <v>11.915646089260154</v>
      </c>
      <c r="F60" s="31">
        <f t="shared" ref="F60:F62" si="22">ABS(E60/D60)</f>
        <v>0.78044034124130746</v>
      </c>
    </row>
    <row r="61" spans="1:6">
      <c r="A61" s="27">
        <v>4</v>
      </c>
      <c r="B61" s="27">
        <f t="shared" si="19"/>
        <v>6</v>
      </c>
      <c r="C61" s="29">
        <f t="shared" si="20"/>
        <v>15.26785003233951</v>
      </c>
      <c r="D61" s="29">
        <f t="shared" si="18"/>
        <v>1423.8185808630035</v>
      </c>
      <c r="E61" s="29">
        <f t="shared" si="21"/>
        <v>1408.550730830664</v>
      </c>
      <c r="F61" s="31">
        <f t="shared" si="22"/>
        <v>0.98927682905845671</v>
      </c>
    </row>
    <row r="62" spans="1:6">
      <c r="A62" s="27">
        <v>5</v>
      </c>
      <c r="B62" s="27">
        <f t="shared" si="19"/>
        <v>7</v>
      </c>
      <c r="C62" s="29">
        <f t="shared" si="20"/>
        <v>1423.8185808630035</v>
      </c>
      <c r="D62" s="29">
        <f t="shared" si="18"/>
        <v>1154579813.1928499</v>
      </c>
      <c r="E62" s="29">
        <f t="shared" si="21"/>
        <v>1154578389.374269</v>
      </c>
      <c r="F62" s="31">
        <f t="shared" si="22"/>
        <v>0.99999876680800703</v>
      </c>
    </row>
    <row r="63" spans="1:6">
      <c r="A63" s="27">
        <v>6</v>
      </c>
      <c r="B63" s="27">
        <f t="shared" si="19"/>
        <v>8</v>
      </c>
      <c r="C63" s="29">
        <f t="shared" ref="C63" si="23">D62</f>
        <v>1154579813.1928499</v>
      </c>
      <c r="D63" s="29">
        <f t="shared" si="18"/>
        <v>6.1564714703177192E+26</v>
      </c>
      <c r="E63" s="29">
        <f t="shared" ref="E63" si="24">ABS(D62-D63)</f>
        <v>6.1564714703177192E+26</v>
      </c>
      <c r="F63" s="31">
        <f t="shared" ref="F63" si="25">ABS(E63/D63)</f>
        <v>1</v>
      </c>
    </row>
  </sheetData>
  <mergeCells count="25">
    <mergeCell ref="A51:C51"/>
    <mergeCell ref="B52:C52"/>
    <mergeCell ref="B53:C53"/>
    <mergeCell ref="B54:C54"/>
    <mergeCell ref="B55:C55"/>
    <mergeCell ref="A37:C37"/>
    <mergeCell ref="B38:C38"/>
    <mergeCell ref="B39:C39"/>
    <mergeCell ref="B40:C40"/>
    <mergeCell ref="B41:C41"/>
    <mergeCell ref="A1:C1"/>
    <mergeCell ref="B2:C2"/>
    <mergeCell ref="B3:C3"/>
    <mergeCell ref="B4:C4"/>
    <mergeCell ref="B5:C5"/>
    <mergeCell ref="A13:C13"/>
    <mergeCell ref="B14:C14"/>
    <mergeCell ref="B15:C15"/>
    <mergeCell ref="B16:C16"/>
    <mergeCell ref="B17:C17"/>
    <mergeCell ref="A25:C25"/>
    <mergeCell ref="B26:C26"/>
    <mergeCell ref="B27:C27"/>
    <mergeCell ref="B28:C28"/>
    <mergeCell ref="B29:C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84C5-3A7A-44A9-8CD8-13FBBB602A16}">
  <dimension ref="A1:G13"/>
  <sheetViews>
    <sheetView workbookViewId="0">
      <selection activeCell="I5" sqref="I5"/>
    </sheetView>
  </sheetViews>
  <sheetFormatPr baseColWidth="10" defaultRowHeight="14.5"/>
  <sheetData>
    <row r="1" spans="1:7">
      <c r="A1" s="16" t="s">
        <v>22</v>
      </c>
      <c r="B1" s="16"/>
      <c r="C1" s="16"/>
      <c r="D1" s="2"/>
      <c r="E1" s="2"/>
    </row>
    <row r="2" spans="1:7">
      <c r="A2" s="10" t="s">
        <v>32</v>
      </c>
      <c r="B2" s="19" t="s">
        <v>25</v>
      </c>
      <c r="C2" s="19"/>
      <c r="D2" s="1"/>
      <c r="E2" s="1"/>
    </row>
    <row r="3" spans="1:7">
      <c r="A3" s="10" t="s">
        <v>33</v>
      </c>
      <c r="B3" s="17" t="s">
        <v>34</v>
      </c>
      <c r="C3" s="18"/>
    </row>
    <row r="4" spans="1:7">
      <c r="A4" s="10" t="s">
        <v>31</v>
      </c>
      <c r="B4" s="19">
        <v>1</v>
      </c>
      <c r="C4" s="19"/>
    </row>
    <row r="6" spans="1:7">
      <c r="A6" s="6" t="s">
        <v>29</v>
      </c>
      <c r="B6" s="6" t="s">
        <v>30</v>
      </c>
      <c r="C6" s="6" t="s">
        <v>36</v>
      </c>
      <c r="D6" s="6" t="s">
        <v>37</v>
      </c>
      <c r="E6" s="6" t="s">
        <v>35</v>
      </c>
      <c r="F6" s="6" t="s">
        <v>9</v>
      </c>
      <c r="G6" s="6" t="s">
        <v>10</v>
      </c>
    </row>
    <row r="7" spans="1:7">
      <c r="A7" s="9">
        <v>1</v>
      </c>
      <c r="B7" s="13">
        <f>B4</f>
        <v>1</v>
      </c>
      <c r="C7" s="13">
        <f>B7^3-4*B7+1</f>
        <v>-2</v>
      </c>
      <c r="D7" s="3">
        <f>3*B7^2-4</f>
        <v>-1</v>
      </c>
      <c r="E7" s="3">
        <f>B7-(C7/D7)</f>
        <v>-1</v>
      </c>
      <c r="F7" s="3">
        <f>ABS(E7-B7)</f>
        <v>2</v>
      </c>
      <c r="G7" s="5">
        <f>ABS(F7/E7)</f>
        <v>2</v>
      </c>
    </row>
    <row r="8" spans="1:7">
      <c r="A8" s="9">
        <v>2</v>
      </c>
      <c r="B8" s="13">
        <f>E7</f>
        <v>-1</v>
      </c>
      <c r="C8" s="13">
        <f>B8^3-4*B8+1</f>
        <v>4</v>
      </c>
      <c r="D8" s="3">
        <f>3*B8^2-4</f>
        <v>-1</v>
      </c>
      <c r="E8" s="3">
        <f>B8-(C8/D8)</f>
        <v>3</v>
      </c>
      <c r="F8" s="3">
        <f t="shared" ref="F8:F13" si="0">ABS(E8-B8)</f>
        <v>4</v>
      </c>
      <c r="G8" s="5">
        <f t="shared" ref="G8:G13" si="1">ABS(F8/E8)</f>
        <v>1.3333333333333333</v>
      </c>
    </row>
    <row r="9" spans="1:7">
      <c r="A9" s="9">
        <v>3</v>
      </c>
      <c r="B9" s="13">
        <f>E8</f>
        <v>3</v>
      </c>
      <c r="C9" s="13">
        <f>B9^3-4*B9+1</f>
        <v>16</v>
      </c>
      <c r="D9" s="3">
        <f>3*B9^2-4</f>
        <v>23</v>
      </c>
      <c r="E9" s="3">
        <f>B9-(C9/D9)</f>
        <v>2.3043478260869565</v>
      </c>
      <c r="F9" s="3">
        <f t="shared" si="0"/>
        <v>0.69565217391304346</v>
      </c>
      <c r="G9" s="5">
        <f t="shared" si="1"/>
        <v>0.30188679245283018</v>
      </c>
    </row>
    <row r="10" spans="1:7">
      <c r="A10" s="9">
        <v>4</v>
      </c>
      <c r="B10" s="13">
        <f t="shared" ref="B10:B13" si="2">E9</f>
        <v>2.3043478260869565</v>
      </c>
      <c r="C10" s="13">
        <f t="shared" ref="C10:C13" si="3">B10^3-4*B10+1</f>
        <v>4.0187392126243129</v>
      </c>
      <c r="D10" s="3">
        <f t="shared" ref="D10:D13" si="4">3*B10^2-4</f>
        <v>11.930056710775048</v>
      </c>
      <c r="E10" s="3">
        <f t="shared" ref="E10:E13" si="5">B10-(C10/D10)</f>
        <v>1.9674894766212203</v>
      </c>
      <c r="F10" s="3">
        <f t="shared" si="0"/>
        <v>0.33685834946573623</v>
      </c>
      <c r="G10" s="5">
        <f t="shared" si="1"/>
        <v>0.17121227506854308</v>
      </c>
    </row>
    <row r="11" spans="1:7">
      <c r="A11" s="9">
        <v>5</v>
      </c>
      <c r="B11" s="13">
        <f t="shared" si="2"/>
        <v>1.9674894766212203</v>
      </c>
      <c r="C11" s="13">
        <f t="shared" si="3"/>
        <v>0.74622305627018015</v>
      </c>
      <c r="D11" s="3">
        <f t="shared" si="4"/>
        <v>7.6130445218457297</v>
      </c>
      <c r="E11" s="3">
        <f t="shared" si="5"/>
        <v>1.8694704706730896</v>
      </c>
      <c r="F11" s="3">
        <f t="shared" si="0"/>
        <v>9.8019005948130733E-2</v>
      </c>
      <c r="G11" s="5">
        <f t="shared" si="1"/>
        <v>5.2431427768334683E-2</v>
      </c>
    </row>
    <row r="12" spans="1:7">
      <c r="A12" s="9">
        <v>6</v>
      </c>
      <c r="B12" s="13">
        <f t="shared" si="2"/>
        <v>1.8694704706730896</v>
      </c>
      <c r="C12" s="13">
        <f t="shared" si="3"/>
        <v>5.5767556900679693E-2</v>
      </c>
      <c r="D12" s="3">
        <f t="shared" si="4"/>
        <v>6.4847595221559899</v>
      </c>
      <c r="E12" s="3">
        <f t="shared" si="5"/>
        <v>1.8608706827071453</v>
      </c>
      <c r="F12" s="3">
        <f t="shared" si="0"/>
        <v>8.5997879659442944E-3</v>
      </c>
      <c r="G12" s="5">
        <f t="shared" si="1"/>
        <v>4.6213786083370133E-3</v>
      </c>
    </row>
    <row r="13" spans="1:7">
      <c r="A13" s="9">
        <v>7</v>
      </c>
      <c r="B13" s="13">
        <f t="shared" si="2"/>
        <v>1.8608706827071453</v>
      </c>
      <c r="C13" s="13">
        <f t="shared" si="3"/>
        <v>4.1414164553366106E-4</v>
      </c>
      <c r="D13" s="3">
        <f t="shared" si="4"/>
        <v>6.3885190932768712</v>
      </c>
      <c r="E13" s="3">
        <f t="shared" si="5"/>
        <v>1.8608058567843473</v>
      </c>
      <c r="F13" s="3">
        <f t="shared" si="0"/>
        <v>6.4825922797995261E-5</v>
      </c>
      <c r="G13" s="5">
        <f t="shared" si="1"/>
        <v>3.4837553074999846E-5</v>
      </c>
    </row>
  </sheetData>
  <mergeCells count="4">
    <mergeCell ref="A1:C1"/>
    <mergeCell ref="B2:C2"/>
    <mergeCell ref="B3:C3"/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4727-D0E3-4031-BCF5-FD9216971DF2}">
  <dimension ref="A1:H14"/>
  <sheetViews>
    <sheetView workbookViewId="0">
      <selection activeCell="F7" sqref="F7"/>
    </sheetView>
  </sheetViews>
  <sheetFormatPr baseColWidth="10" defaultRowHeight="14.5"/>
  <sheetData>
    <row r="1" spans="1:8">
      <c r="A1" s="16" t="s">
        <v>38</v>
      </c>
      <c r="B1" s="16"/>
      <c r="C1" s="16"/>
      <c r="D1" s="2"/>
      <c r="E1" s="2"/>
      <c r="F1" s="2"/>
    </row>
    <row r="2" spans="1:8">
      <c r="A2" s="10" t="s">
        <v>32</v>
      </c>
      <c r="B2" s="19" t="s">
        <v>25</v>
      </c>
      <c r="C2" s="19"/>
      <c r="D2" s="1"/>
      <c r="E2" s="1"/>
      <c r="F2" s="1"/>
    </row>
    <row r="3" spans="1:8">
      <c r="A3" s="10" t="s">
        <v>31</v>
      </c>
      <c r="B3" s="17">
        <v>7</v>
      </c>
      <c r="C3" s="18"/>
    </row>
    <row r="4" spans="1:8">
      <c r="A4" s="10" t="s">
        <v>39</v>
      </c>
      <c r="B4" s="19">
        <v>5</v>
      </c>
      <c r="C4" s="19"/>
    </row>
    <row r="6" spans="1:8">
      <c r="A6" s="6" t="s">
        <v>29</v>
      </c>
      <c r="B6" s="6" t="s">
        <v>40</v>
      </c>
      <c r="C6" s="6" t="s">
        <v>30</v>
      </c>
      <c r="D6" s="6" t="s">
        <v>41</v>
      </c>
      <c r="E6" s="6" t="s">
        <v>36</v>
      </c>
      <c r="F6" s="6" t="s">
        <v>42</v>
      </c>
      <c r="G6" s="6" t="s">
        <v>9</v>
      </c>
      <c r="H6" s="6" t="s">
        <v>10</v>
      </c>
    </row>
    <row r="7" spans="1:8">
      <c r="A7" s="9">
        <v>1</v>
      </c>
      <c r="B7" s="13">
        <f>B3</f>
        <v>7</v>
      </c>
      <c r="C7" s="13">
        <f>B4</f>
        <v>5</v>
      </c>
      <c r="D7" s="3">
        <f>(B7^3-4*B7+1)</f>
        <v>316</v>
      </c>
      <c r="E7" s="3">
        <f>(C7^3-4*C7+1)</f>
        <v>106</v>
      </c>
      <c r="F7" s="3">
        <f>C7-((E7)*(B7-C7)/(D7-E7))</f>
        <v>3.9904761904761905</v>
      </c>
      <c r="G7" s="14"/>
      <c r="H7" s="15"/>
    </row>
    <row r="8" spans="1:8">
      <c r="A8" s="9">
        <v>2</v>
      </c>
      <c r="B8" s="13">
        <f>C7</f>
        <v>5</v>
      </c>
      <c r="C8" s="13">
        <f>F7</f>
        <v>3.9904761904761905</v>
      </c>
      <c r="D8" s="3">
        <f>(B8^3-4*B8+1)</f>
        <v>106</v>
      </c>
      <c r="E8" s="3">
        <f>(C8^3-4*C8+1)</f>
        <v>48.582039952488934</v>
      </c>
      <c r="F8" s="3">
        <f>C8-((E8)*(B8-C8)/(D8-E8))</f>
        <v>3.1363057182634542</v>
      </c>
      <c r="G8" s="3">
        <f>ABS(F8-F7)</f>
        <v>0.85417047221273634</v>
      </c>
      <c r="H8" s="5">
        <f>ABS(G8/F8)</f>
        <v>0.27234923790710153</v>
      </c>
    </row>
    <row r="9" spans="1:8">
      <c r="A9" s="9">
        <v>3</v>
      </c>
      <c r="B9" s="13">
        <f t="shared" ref="B9:B13" si="0">C8</f>
        <v>3.9904761904761905</v>
      </c>
      <c r="C9" s="13">
        <f t="shared" ref="C9:C13" si="1">F8</f>
        <v>3.1363057182634542</v>
      </c>
      <c r="D9" s="3">
        <f t="shared" ref="D9:D13" si="2">(B9^3-4*B9+1)</f>
        <v>48.582039952488934</v>
      </c>
      <c r="E9" s="3">
        <f t="shared" ref="E9:E13" si="3">(C9^3-4*C9+1)</f>
        <v>19.304777217398037</v>
      </c>
      <c r="F9" s="3">
        <f t="shared" ref="F9:F13" si="4">C9-((E9)*(B9-C9)/(D9-E9))</f>
        <v>2.5730846678206944</v>
      </c>
      <c r="G9" s="3">
        <f t="shared" ref="G9:G13" si="5">ABS(F9-F8)</f>
        <v>0.56322105044275972</v>
      </c>
      <c r="H9" s="5">
        <f t="shared" ref="H9:H13" si="6">ABS(G9/F9)</f>
        <v>0.21888943550380202</v>
      </c>
    </row>
    <row r="10" spans="1:8">
      <c r="A10" s="9">
        <v>4</v>
      </c>
      <c r="B10" s="13">
        <f t="shared" si="0"/>
        <v>3.1363057182634542</v>
      </c>
      <c r="C10" s="13">
        <f t="shared" si="1"/>
        <v>2.5730846678206944</v>
      </c>
      <c r="D10" s="3">
        <f t="shared" si="2"/>
        <v>19.304777217398037</v>
      </c>
      <c r="E10" s="3">
        <f t="shared" si="3"/>
        <v>7.7434494875386903</v>
      </c>
      <c r="F10" s="3">
        <f t="shared" si="4"/>
        <v>2.1958551785849414</v>
      </c>
      <c r="G10" s="3">
        <f t="shared" si="5"/>
        <v>0.37722948923575306</v>
      </c>
      <c r="H10" s="5">
        <f t="shared" si="6"/>
        <v>0.17179160671189994</v>
      </c>
    </row>
    <row r="11" spans="1:8">
      <c r="A11" s="9">
        <v>5</v>
      </c>
      <c r="B11" s="13">
        <f t="shared" si="0"/>
        <v>2.5730846678206944</v>
      </c>
      <c r="C11" s="13">
        <f t="shared" si="1"/>
        <v>2.1958551785849414</v>
      </c>
      <c r="D11" s="3">
        <f t="shared" si="2"/>
        <v>7.7434494875386903</v>
      </c>
      <c r="E11" s="3">
        <f t="shared" si="3"/>
        <v>2.8045097925015536</v>
      </c>
      <c r="F11" s="3">
        <f t="shared" si="4"/>
        <v>1.9816505391468253</v>
      </c>
      <c r="G11" s="3">
        <f t="shared" si="5"/>
        <v>0.21420463943811607</v>
      </c>
      <c r="H11" s="5">
        <f t="shared" si="6"/>
        <v>0.10809405352082875</v>
      </c>
    </row>
    <row r="12" spans="1:8">
      <c r="A12" s="9">
        <v>6</v>
      </c>
      <c r="B12" s="13">
        <f t="shared" si="0"/>
        <v>2.1958551785849414</v>
      </c>
      <c r="C12" s="13">
        <f t="shared" si="1"/>
        <v>1.9816505391468253</v>
      </c>
      <c r="D12" s="3">
        <f t="shared" si="2"/>
        <v>2.8045097925015536</v>
      </c>
      <c r="E12" s="3">
        <f t="shared" si="3"/>
        <v>0.85521835114295364</v>
      </c>
      <c r="F12" s="3">
        <f t="shared" si="4"/>
        <v>1.8876719094454826</v>
      </c>
      <c r="G12" s="3">
        <f t="shared" si="5"/>
        <v>9.3978629701342742E-2</v>
      </c>
      <c r="H12" s="5">
        <f t="shared" si="6"/>
        <v>4.9785468137283267E-2</v>
      </c>
    </row>
    <row r="13" spans="1:8">
      <c r="A13" s="9">
        <v>7</v>
      </c>
      <c r="B13" s="13">
        <f t="shared" si="0"/>
        <v>1.9816505391468253</v>
      </c>
      <c r="C13" s="13">
        <f t="shared" si="1"/>
        <v>1.8876719094454826</v>
      </c>
      <c r="D13" s="3">
        <f t="shared" si="2"/>
        <v>0.85521835114295364</v>
      </c>
      <c r="E13" s="3">
        <f t="shared" si="3"/>
        <v>0.17566356422235252</v>
      </c>
      <c r="F13" s="3">
        <f t="shared" si="4"/>
        <v>1.8633786201157447</v>
      </c>
      <c r="G13" s="3">
        <f t="shared" si="5"/>
        <v>2.4293289329737844E-2</v>
      </c>
      <c r="H13" s="5">
        <f t="shared" si="6"/>
        <v>1.303722660949542E-2</v>
      </c>
    </row>
    <row r="14" spans="1:8">
      <c r="A14" s="9">
        <v>8</v>
      </c>
      <c r="B14" s="13">
        <f>C13</f>
        <v>1.8876719094454826</v>
      </c>
      <c r="C14" s="13">
        <f>F13</f>
        <v>1.8633786201157447</v>
      </c>
      <c r="D14" s="3">
        <f>(B14^3-4*B14+1)</f>
        <v>0.17566356422235252</v>
      </c>
      <c r="E14" s="3">
        <f>(C14^3-4*C14+1)</f>
        <v>1.6471276673796886E-2</v>
      </c>
      <c r="F14" s="3">
        <f>C14-((E14)*(B14-C14)/(D14-E14))</f>
        <v>1.8608650467760524</v>
      </c>
      <c r="G14" s="3">
        <f>ABS(F14-F13)</f>
        <v>2.5135733396923765E-3</v>
      </c>
      <c r="H14" s="5">
        <f>ABS(G14/F14)</f>
        <v>1.3507553081547427E-3</v>
      </c>
    </row>
  </sheetData>
  <mergeCells count="4">
    <mergeCell ref="A1:C1"/>
    <mergeCell ref="B2:C2"/>
    <mergeCell ref="B3:C3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Bisección</vt:lpstr>
      <vt:lpstr>Regla falsa</vt:lpstr>
      <vt:lpstr>Punto fijo</vt:lpstr>
      <vt:lpstr>Newton</vt:lpstr>
      <vt:lpstr>Secante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Coronel Vargas</dc:creator>
  <cp:lastModifiedBy>Diego Alonso Coronel Vargas</cp:lastModifiedBy>
  <dcterms:created xsi:type="dcterms:W3CDTF">2025-02-27T00:58:54Z</dcterms:created>
  <dcterms:modified xsi:type="dcterms:W3CDTF">2025-02-28T11:13:57Z</dcterms:modified>
</cp:coreProperties>
</file>