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ITESA\CUARTO_SEMESTRE\4F21_Metodos_Numericos\Tema_2\Problemario\"/>
    </mc:Choice>
  </mc:AlternateContent>
  <xr:revisionPtr revIDLastSave="0" documentId="13_ncr:1_{14D9F1CA-8590-42A4-A940-D60AF6BEE659}" xr6:coauthVersionLast="47" xr6:coauthVersionMax="47" xr10:uidLastSave="{00000000-0000-0000-0000-000000000000}"/>
  <bookViews>
    <workbookView xWindow="-110" yWindow="-110" windowWidth="19420" windowHeight="11020" xr2:uid="{AE073C99-98C7-48F7-B4B5-D71FF8EEF4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H76" i="1"/>
  <c r="G62" i="1"/>
  <c r="K48" i="1"/>
  <c r="L37" i="1"/>
  <c r="C85" i="1"/>
  <c r="B86" i="1" s="1"/>
  <c r="D86" i="1" s="1"/>
  <c r="B85" i="1"/>
  <c r="D85" i="1" s="1"/>
  <c r="B71" i="1"/>
  <c r="C58" i="1"/>
  <c r="D58" i="1" s="1"/>
  <c r="C59" i="1" s="1"/>
  <c r="D59" i="1" s="1"/>
  <c r="B58" i="1"/>
  <c r="B45" i="1"/>
  <c r="D45" i="1" s="1"/>
  <c r="A45" i="1"/>
  <c r="C45" i="1" s="1"/>
  <c r="C34" i="1"/>
  <c r="F34" i="1" s="1"/>
  <c r="B34" i="1"/>
  <c r="E34" i="1" s="1"/>
  <c r="E45" i="1" l="1"/>
  <c r="F45" i="1" s="1"/>
  <c r="G45" i="1" s="1"/>
  <c r="A46" i="1" s="1"/>
  <c r="E85" i="1"/>
  <c r="F85" i="1" s="1"/>
  <c r="C86" i="1" s="1"/>
  <c r="C71" i="1"/>
  <c r="D71" i="1"/>
  <c r="C60" i="1"/>
  <c r="D60" i="1" s="1"/>
  <c r="E59" i="1"/>
  <c r="F59" i="1" s="1"/>
  <c r="B59" i="1"/>
  <c r="B60" i="1" s="1"/>
  <c r="B61" i="1" s="1"/>
  <c r="B62" i="1" s="1"/>
  <c r="D34" i="1"/>
  <c r="G34" i="1" s="1"/>
  <c r="I34" i="1" s="1"/>
  <c r="C35" i="1" s="1"/>
  <c r="F35" i="1" s="1"/>
  <c r="E60" i="1" l="1"/>
  <c r="F60" i="1" s="1"/>
  <c r="C61" i="1"/>
  <c r="D61" i="1" s="1"/>
  <c r="H34" i="1"/>
  <c r="B35" i="1" s="1"/>
  <c r="H45" i="1"/>
  <c r="B46" i="1" s="1"/>
  <c r="D46" i="1" s="1"/>
  <c r="E71" i="1"/>
  <c r="B87" i="1"/>
  <c r="D87" i="1" s="1"/>
  <c r="E86" i="1"/>
  <c r="F86" i="1" s="1"/>
  <c r="B72" i="1"/>
  <c r="F71" i="1"/>
  <c r="G71" i="1" s="1"/>
  <c r="C46" i="1"/>
  <c r="E46" i="1" s="1"/>
  <c r="E35" i="1"/>
  <c r="E61" i="1" l="1"/>
  <c r="F61" i="1" s="1"/>
  <c r="C62" i="1"/>
  <c r="D62" i="1" s="1"/>
  <c r="E62" i="1" s="1"/>
  <c r="F62" i="1" s="1"/>
  <c r="C87" i="1"/>
  <c r="G86" i="1"/>
  <c r="H86" i="1" s="1"/>
  <c r="D72" i="1"/>
  <c r="C72" i="1"/>
  <c r="F46" i="1"/>
  <c r="H46" i="1" s="1"/>
  <c r="B47" i="1" s="1"/>
  <c r="D47" i="1" s="1"/>
  <c r="I46" i="1"/>
  <c r="J46" i="1" s="1"/>
  <c r="D35" i="1"/>
  <c r="G46" i="1" l="1"/>
  <c r="A47" i="1" s="1"/>
  <c r="C47" i="1" s="1"/>
  <c r="E72" i="1"/>
  <c r="B73" i="1" s="1"/>
  <c r="E87" i="1"/>
  <c r="F87" i="1" s="1"/>
  <c r="B88" i="1"/>
  <c r="D88" i="1" s="1"/>
  <c r="G35" i="1"/>
  <c r="J35" i="1"/>
  <c r="K35" i="1" s="1"/>
  <c r="F72" i="1" l="1"/>
  <c r="G72" i="1" s="1"/>
  <c r="C88" i="1"/>
  <c r="G87" i="1"/>
  <c r="H87" i="1" s="1"/>
  <c r="D73" i="1"/>
  <c r="C73" i="1"/>
  <c r="E47" i="1"/>
  <c r="I35" i="1"/>
  <c r="C36" i="1" s="1"/>
  <c r="F36" i="1" s="1"/>
  <c r="H35" i="1"/>
  <c r="B36" i="1" s="1"/>
  <c r="E73" i="1" l="1"/>
  <c r="F73" i="1" s="1"/>
  <c r="G73" i="1" s="1"/>
  <c r="B89" i="1"/>
  <c r="D89" i="1" s="1"/>
  <c r="E88" i="1"/>
  <c r="F88" i="1" s="1"/>
  <c r="F47" i="1"/>
  <c r="I47" i="1"/>
  <c r="J47" i="1" s="1"/>
  <c r="E36" i="1"/>
  <c r="D36" i="1" s="1"/>
  <c r="B74" i="1" l="1"/>
  <c r="D74" i="1" s="1"/>
  <c r="C89" i="1"/>
  <c r="G88" i="1"/>
  <c r="H88" i="1" s="1"/>
  <c r="H47" i="1"/>
  <c r="B48" i="1" s="1"/>
  <c r="D48" i="1" s="1"/>
  <c r="G47" i="1"/>
  <c r="A48" i="1" s="1"/>
  <c r="G36" i="1"/>
  <c r="I36" i="1" s="1"/>
  <c r="C37" i="1" s="1"/>
  <c r="F37" i="1" s="1"/>
  <c r="J36" i="1"/>
  <c r="K36" i="1" s="1"/>
  <c r="H36" i="1" l="1"/>
  <c r="B37" i="1" s="1"/>
  <c r="C74" i="1"/>
  <c r="E74" i="1" s="1"/>
  <c r="B75" i="1" s="1"/>
  <c r="E89" i="1"/>
  <c r="F89" i="1" s="1"/>
  <c r="B90" i="1"/>
  <c r="D90" i="1" s="1"/>
  <c r="C48" i="1"/>
  <c r="E48" i="1" s="1"/>
  <c r="E37" i="1"/>
  <c r="D37" i="1" s="1"/>
  <c r="F74" i="1" l="1"/>
  <c r="G74" i="1" s="1"/>
  <c r="C90" i="1"/>
  <c r="G89" i="1"/>
  <c r="H89" i="1" s="1"/>
  <c r="C75" i="1"/>
  <c r="D75" i="1"/>
  <c r="F48" i="1"/>
  <c r="H48" i="1" s="1"/>
  <c r="I48" i="1"/>
  <c r="J48" i="1" s="1"/>
  <c r="G37" i="1"/>
  <c r="I37" i="1" s="1"/>
  <c r="J37" i="1"/>
  <c r="K37" i="1" s="1"/>
  <c r="G48" i="1" l="1"/>
  <c r="E75" i="1"/>
  <c r="B91" i="1"/>
  <c r="D91" i="1" s="1"/>
  <c r="E90" i="1"/>
  <c r="F90" i="1" s="1"/>
  <c r="B76" i="1"/>
  <c r="F75" i="1"/>
  <c r="G75" i="1" s="1"/>
  <c r="H37" i="1"/>
  <c r="G90" i="1" l="1"/>
  <c r="H90" i="1" s="1"/>
  <c r="C91" i="1"/>
  <c r="C76" i="1"/>
  <c r="D76" i="1"/>
  <c r="E76" i="1" l="1"/>
  <c r="F76" i="1" s="1"/>
  <c r="G76" i="1" s="1"/>
  <c r="B92" i="1"/>
  <c r="D92" i="1" s="1"/>
  <c r="E91" i="1"/>
  <c r="F91" i="1" s="1"/>
  <c r="C92" i="1" l="1"/>
  <c r="G91" i="1"/>
  <c r="H91" i="1" s="1"/>
  <c r="E92" i="1" l="1"/>
  <c r="F92" i="1" s="1"/>
  <c r="G92" i="1" s="1"/>
  <c r="H92" i="1" s="1"/>
</calcChain>
</file>

<file path=xl/sharedStrings.xml><?xml version="1.0" encoding="utf-8"?>
<sst xmlns="http://schemas.openxmlformats.org/spreadsheetml/2006/main" count="79" uniqueCount="42">
  <si>
    <t>Ejercicio Extra</t>
  </si>
  <si>
    <t>Comparación de Métodos</t>
  </si>
  <si>
    <t>Función f(x)</t>
  </si>
  <si>
    <t>x^3 - 4x + 1</t>
  </si>
  <si>
    <t>Método de la Bisección</t>
  </si>
  <si>
    <t>Función</t>
  </si>
  <si>
    <t>Intervalos</t>
  </si>
  <si>
    <t>iteración</t>
  </si>
  <si>
    <t>a</t>
  </si>
  <si>
    <t>b</t>
  </si>
  <si>
    <t>Xr</t>
  </si>
  <si>
    <t>f(a)</t>
  </si>
  <si>
    <t>f(b)</t>
  </si>
  <si>
    <t>f(Xr)</t>
  </si>
  <si>
    <t>f(a)*f(Xr)</t>
  </si>
  <si>
    <t>f(b)*f(Xr)</t>
  </si>
  <si>
    <t>E. A.</t>
  </si>
  <si>
    <t>E. R.</t>
  </si>
  <si>
    <t>Toleracia de error</t>
  </si>
  <si>
    <t>Método de la regla falsa</t>
  </si>
  <si>
    <t>Método de Punto Fijo</t>
  </si>
  <si>
    <t>f(x) = x^3 - 4x + 1</t>
  </si>
  <si>
    <t>Función g(x)</t>
  </si>
  <si>
    <t>x = (x^3 + 1)/4</t>
  </si>
  <si>
    <t>i</t>
  </si>
  <si>
    <t>x0</t>
  </si>
  <si>
    <t>iteraciones</t>
  </si>
  <si>
    <t>xi</t>
  </si>
  <si>
    <t>x_(i+1)</t>
  </si>
  <si>
    <t>f(x)</t>
  </si>
  <si>
    <t>f'(x)</t>
  </si>
  <si>
    <t>3x^2-4</t>
  </si>
  <si>
    <t>f(xi)</t>
  </si>
  <si>
    <t>f'(xi)</t>
  </si>
  <si>
    <t>xr</t>
  </si>
  <si>
    <t>Método de Secante</t>
  </si>
  <si>
    <t>x1</t>
  </si>
  <si>
    <t>x_(i-1)</t>
  </si>
  <si>
    <t>f(x_i-1)</t>
  </si>
  <si>
    <t>x_i+1</t>
  </si>
  <si>
    <t>Raíces de la función en GeoGebra</t>
  </si>
  <si>
    <t>Raíz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</si>
</sst>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Lexend"/>
    </font>
    <font>
      <b/>
      <sz val="18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8" fillId="6" borderId="0" xfId="6" applyFont="1" applyAlignment="1">
      <alignment horizontal="center"/>
    </xf>
    <xf numFmtId="0" fontId="6" fillId="7" borderId="0" xfId="7" applyFont="1" applyAlignment="1">
      <alignment horizontal="center" vertical="center"/>
    </xf>
    <xf numFmtId="0" fontId="9" fillId="4" borderId="0" xfId="4" applyFont="1" applyAlignment="1">
      <alignment horizontal="center" vertical="center"/>
    </xf>
    <xf numFmtId="0" fontId="7" fillId="4" borderId="0" xfId="4" applyFont="1" applyAlignment="1">
      <alignment horizontal="center" vertical="center"/>
    </xf>
    <xf numFmtId="0" fontId="5" fillId="5" borderId="0" xfId="5" applyAlignment="1">
      <alignment horizontal="center"/>
    </xf>
    <xf numFmtId="0" fontId="10" fillId="0" borderId="0" xfId="0" applyFont="1"/>
    <xf numFmtId="0" fontId="2" fillId="2" borderId="1" xfId="1" applyAlignment="1">
      <alignment horizontal="left"/>
    </xf>
    <xf numFmtId="0" fontId="4" fillId="3" borderId="3" xfId="3" applyBorder="1" applyAlignment="1">
      <alignment horizontal="center"/>
    </xf>
    <xf numFmtId="0" fontId="4" fillId="3" borderId="4" xfId="3" applyBorder="1" applyAlignment="1">
      <alignment horizontal="center"/>
    </xf>
    <xf numFmtId="0" fontId="4" fillId="3" borderId="1" xfId="3" applyAlignment="1">
      <alignment horizontal="center"/>
    </xf>
    <xf numFmtId="0" fontId="5" fillId="4" borderId="0" xfId="4" applyAlignment="1">
      <alignment horizontal="center"/>
    </xf>
    <xf numFmtId="1" fontId="3" fillId="3" borderId="2" xfId="2" applyNumberFormat="1" applyAlignment="1">
      <alignment horizontal="center"/>
    </xf>
    <xf numFmtId="164" fontId="3" fillId="3" borderId="2" xfId="2" applyNumberFormat="1"/>
    <xf numFmtId="0" fontId="3" fillId="3" borderId="2" xfId="2"/>
    <xf numFmtId="9" fontId="3" fillId="3" borderId="2" xfId="2" applyNumberFormat="1"/>
    <xf numFmtId="9" fontId="7" fillId="4" borderId="0" xfId="4" applyNumberFormat="1" applyFont="1" applyAlignment="1">
      <alignment horizontal="center" vertical="center"/>
    </xf>
    <xf numFmtId="0" fontId="4" fillId="3" borderId="1" xfId="3" applyAlignment="1">
      <alignment horizontal="center"/>
    </xf>
    <xf numFmtId="0" fontId="2" fillId="2" borderId="1" xfId="1" applyAlignment="1">
      <alignment horizontal="center"/>
    </xf>
    <xf numFmtId="1" fontId="3" fillId="3" borderId="2" xfId="2" applyNumberFormat="1" applyAlignment="1">
      <alignment horizontal="right"/>
    </xf>
    <xf numFmtId="0" fontId="3" fillId="8" borderId="2" xfId="2" applyFill="1"/>
    <xf numFmtId="164" fontId="3" fillId="3" borderId="2" xfId="2" applyNumberFormat="1" applyAlignment="1">
      <alignment horizontal="right"/>
    </xf>
    <xf numFmtId="164" fontId="3" fillId="8" borderId="2" xfId="2" applyNumberFormat="1" applyFill="1"/>
    <xf numFmtId="9" fontId="3" fillId="8" borderId="2" xfId="2" applyNumberFormat="1" applyFill="1"/>
    <xf numFmtId="0" fontId="11" fillId="4" borderId="0" xfId="4" applyFont="1" applyAlignment="1">
      <alignment horizontal="center" vertical="center"/>
    </xf>
    <xf numFmtId="164" fontId="3" fillId="3" borderId="2" xfId="2" applyNumberFormat="1" applyAlignment="1">
      <alignment horizontal="center"/>
    </xf>
  </cellXfs>
  <cellStyles count="8">
    <cellStyle name="60% - Énfasis3" xfId="7" builtinId="40"/>
    <cellStyle name="Cálculo" xfId="3" builtinId="22"/>
    <cellStyle name="Énfasis1" xfId="4" builtinId="29"/>
    <cellStyle name="Énfasis2" xfId="5" builtinId="33"/>
    <cellStyle name="Énfasis3" xfId="6" builtinId="37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311150</xdr:colOff>
      <xdr:row>12</xdr:row>
      <xdr:rowOff>0</xdr:rowOff>
    </xdr:from>
    <xdr:to>
      <xdr:col>12</xdr:col>
      <xdr:colOff>14864</xdr:colOff>
      <xdr:row>25</xdr:row>
      <xdr:rowOff>129859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9DB636-4927-D7C0-FA22-707572BF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150" y="2470150"/>
          <a:ext cx="8085714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8BCA-EE18-4871-953E-5828484C6685}">
  <dimension ref="A1:M92"/>
  <sheetViews>
    <sheetView tabSelected="1" topLeftCell="A77" workbookViewId="0">
      <selection activeCell="K89" sqref="K89"/>
    </sheetView>
  </sheetViews>
  <sheetFormatPr baseColWidth="10" defaultRowHeight="14.5"/>
  <sheetData>
    <row r="1" spans="1:13" ht="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13">
      <c r="A5" s="4" t="s">
        <v>2</v>
      </c>
      <c r="B5" s="4"/>
      <c r="C5" s="5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23.5">
      <c r="A7" s="4" t="s">
        <v>18</v>
      </c>
      <c r="B7" s="4"/>
      <c r="C7" s="17">
        <v>0</v>
      </c>
      <c r="D7" s="5"/>
      <c r="E7" s="5"/>
      <c r="F7" s="5"/>
      <c r="G7" s="5"/>
      <c r="H7" s="5"/>
      <c r="I7" s="5"/>
      <c r="J7" s="5"/>
      <c r="K7" s="5"/>
      <c r="L7" s="5"/>
      <c r="M7" s="5"/>
    </row>
    <row r="10" spans="1:13">
      <c r="B10" s="25" t="s">
        <v>40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29" spans="1:5">
      <c r="A29" s="6" t="s">
        <v>4</v>
      </c>
      <c r="B29" s="6"/>
      <c r="C29" s="6"/>
      <c r="E29" s="7"/>
    </row>
    <row r="30" spans="1:5">
      <c r="A30" s="8" t="s">
        <v>5</v>
      </c>
      <c r="B30" s="9" t="s">
        <v>3</v>
      </c>
      <c r="C30" s="10"/>
      <c r="D30" s="1"/>
    </row>
    <row r="31" spans="1:5">
      <c r="A31" s="8" t="s">
        <v>6</v>
      </c>
      <c r="B31" s="11">
        <v>0</v>
      </c>
      <c r="C31" s="11">
        <v>1</v>
      </c>
    </row>
    <row r="33" spans="1:12">
      <c r="A33" s="12" t="s">
        <v>7</v>
      </c>
      <c r="B33" s="12" t="s">
        <v>8</v>
      </c>
      <c r="C33" s="12" t="s">
        <v>9</v>
      </c>
      <c r="D33" s="12" t="s">
        <v>10</v>
      </c>
      <c r="E33" s="12" t="s">
        <v>11</v>
      </c>
      <c r="F33" s="12" t="s">
        <v>12</v>
      </c>
      <c r="G33" s="12" t="s">
        <v>13</v>
      </c>
      <c r="H33" s="12" t="s">
        <v>14</v>
      </c>
      <c r="I33" s="12" t="s">
        <v>15</v>
      </c>
      <c r="J33" s="12" t="s">
        <v>16</v>
      </c>
      <c r="K33" s="12" t="s">
        <v>17</v>
      </c>
      <c r="L33" s="12" t="s">
        <v>41</v>
      </c>
    </row>
    <row r="34" spans="1:12">
      <c r="A34" s="13">
        <v>1</v>
      </c>
      <c r="B34" s="14">
        <f>B31</f>
        <v>0</v>
      </c>
      <c r="C34" s="14">
        <f>C31</f>
        <v>1</v>
      </c>
      <c r="D34" s="14">
        <f>(B34+C34)/2</f>
        <v>0.5</v>
      </c>
      <c r="E34" s="14">
        <f>(B34)^3-4*(B34)+1</f>
        <v>1</v>
      </c>
      <c r="F34" s="14">
        <f>(C34)^3-4*(C34)+1</f>
        <v>-2</v>
      </c>
      <c r="G34" s="14">
        <f>(D34)^3-4*(D34)+1</f>
        <v>-0.875</v>
      </c>
      <c r="H34" s="14">
        <f>E34*G34</f>
        <v>-0.875</v>
      </c>
      <c r="I34" s="14">
        <f>F34*G34</f>
        <v>1.75</v>
      </c>
      <c r="J34" s="15"/>
      <c r="K34" s="15"/>
      <c r="L34" s="15"/>
    </row>
    <row r="35" spans="1:12">
      <c r="A35" s="13">
        <v>2</v>
      </c>
      <c r="B35" s="14">
        <f>IF(H34&lt;0,B34,D34)</f>
        <v>0</v>
      </c>
      <c r="C35" s="14">
        <f>IF(I34&lt;0,C34,D34)</f>
        <v>0.5</v>
      </c>
      <c r="D35" s="14">
        <f>(B35*F35-C35*E35)/(F35-E35)</f>
        <v>0.26666666666666666</v>
      </c>
      <c r="E35" s="14">
        <f>(B35)^3-4*(B35)+1</f>
        <v>1</v>
      </c>
      <c r="F35" s="14">
        <f>(C35)^3-4*(C35)+1</f>
        <v>-0.875</v>
      </c>
      <c r="G35" s="14">
        <f>(D35)^3-4*(D35)+1</f>
        <v>-4.7703703703703582E-2</v>
      </c>
      <c r="H35" s="14">
        <f>E35*G35</f>
        <v>-4.7703703703703582E-2</v>
      </c>
      <c r="I35" s="14">
        <f>F35*G35</f>
        <v>4.1740740740740634E-2</v>
      </c>
      <c r="J35" s="14">
        <f>ABS(D34-D35)</f>
        <v>0.23333333333333334</v>
      </c>
      <c r="K35" s="16">
        <f>J35/D34</f>
        <v>0.46666666666666667</v>
      </c>
      <c r="L35" s="16"/>
    </row>
    <row r="36" spans="1:12">
      <c r="A36" s="13">
        <v>3</v>
      </c>
      <c r="B36" s="14">
        <f>IF(H35&lt;0,B35,D35)</f>
        <v>0</v>
      </c>
      <c r="C36" s="14">
        <f>IF(I35&lt;0,C35,D35)</f>
        <v>0.26666666666666666</v>
      </c>
      <c r="D36" s="14">
        <f>(B36*F36-C36*E36)/(F36-E36)</f>
        <v>0.25452488687782809</v>
      </c>
      <c r="E36" s="14">
        <f>(B36)^3-4*(B36)+1</f>
        <v>1</v>
      </c>
      <c r="F36" s="14">
        <f>(C36)^3-4*(C36)+1</f>
        <v>-4.7703703703703582E-2</v>
      </c>
      <c r="G36" s="14">
        <f>(D36)^3-4*(D36)+1</f>
        <v>-1.6106826255222195E-3</v>
      </c>
      <c r="H36" s="14">
        <f>E36*G36</f>
        <v>-1.6106826255222195E-3</v>
      </c>
      <c r="I36" s="14">
        <f>F36*G36</f>
        <v>7.6835526728615306E-5</v>
      </c>
      <c r="J36" s="14">
        <f>ABS(D35-D36)</f>
        <v>1.2141779788838569E-2</v>
      </c>
      <c r="K36" s="16">
        <f>J36/D35</f>
        <v>4.5531674208144635E-2</v>
      </c>
      <c r="L36" s="16"/>
    </row>
    <row r="37" spans="1:12">
      <c r="A37" s="13">
        <v>4</v>
      </c>
      <c r="B37" s="14">
        <f>IF(H36&lt;0,B36,D36)</f>
        <v>0</v>
      </c>
      <c r="C37" s="14">
        <f>IF(I36&lt;0,C36,D36)</f>
        <v>0.25452488687782809</v>
      </c>
      <c r="D37" s="14">
        <f>(B37*F37-C37*E37)/(F37-E37)</f>
        <v>0.25411558731646311</v>
      </c>
      <c r="E37" s="14">
        <f>(B37)^3-4*(B37)+1</f>
        <v>1</v>
      </c>
      <c r="F37" s="14">
        <f>(C37)^3-4*(C37)+1</f>
        <v>-1.6106826255222195E-3</v>
      </c>
      <c r="G37" s="14">
        <f>(D37)^3-4*(D37)+1</f>
        <v>-5.290338973540365E-5</v>
      </c>
      <c r="H37" s="14">
        <f>E37*G37</f>
        <v>-5.290338973540365E-5</v>
      </c>
      <c r="I37" s="14">
        <f>F37*G37</f>
        <v>8.5210570678045186E-8</v>
      </c>
      <c r="J37" s="14">
        <f>ABS(D36-D37)</f>
        <v>4.0929956136498413E-4</v>
      </c>
      <c r="K37" s="16">
        <f>J37/D36</f>
        <v>1.6080924988739818E-3</v>
      </c>
      <c r="L37" s="26">
        <f>D37</f>
        <v>0.25411558731646311</v>
      </c>
    </row>
    <row r="40" spans="1:12">
      <c r="A40" s="6" t="s">
        <v>19</v>
      </c>
      <c r="B40" s="6"/>
      <c r="C40" s="6"/>
      <c r="D40" s="7"/>
    </row>
    <row r="41" spans="1:12">
      <c r="A41" s="8" t="s">
        <v>5</v>
      </c>
      <c r="B41" s="18" t="s">
        <v>3</v>
      </c>
      <c r="C41" s="18"/>
      <c r="D41" s="1"/>
    </row>
    <row r="42" spans="1:12">
      <c r="A42" s="8" t="s">
        <v>6</v>
      </c>
      <c r="B42" s="11">
        <v>0</v>
      </c>
      <c r="C42" s="11">
        <v>1</v>
      </c>
    </row>
    <row r="44" spans="1:12">
      <c r="A44" s="12" t="s">
        <v>8</v>
      </c>
      <c r="B44" s="12" t="s">
        <v>9</v>
      </c>
      <c r="C44" s="12" t="s">
        <v>11</v>
      </c>
      <c r="D44" s="12" t="s">
        <v>12</v>
      </c>
      <c r="E44" s="12" t="s">
        <v>10</v>
      </c>
      <c r="F44" s="12" t="s">
        <v>13</v>
      </c>
      <c r="G44" s="12" t="s">
        <v>14</v>
      </c>
      <c r="H44" s="12" t="s">
        <v>15</v>
      </c>
      <c r="I44" s="12" t="s">
        <v>16</v>
      </c>
      <c r="J44" s="12" t="s">
        <v>17</v>
      </c>
      <c r="K44" s="12" t="s">
        <v>41</v>
      </c>
    </row>
    <row r="45" spans="1:12">
      <c r="A45" s="14">
        <f>B42</f>
        <v>0</v>
      </c>
      <c r="B45" s="14">
        <f>C42</f>
        <v>1</v>
      </c>
      <c r="C45" s="14">
        <f>(A45)^3-4*(A45)+1</f>
        <v>1</v>
      </c>
      <c r="D45" s="14">
        <f>(B45)^3-4*(B45)+1</f>
        <v>-2</v>
      </c>
      <c r="E45" s="14">
        <f>(A45*D45-B45*C45)/(D45-C45)</f>
        <v>0.33333333333333331</v>
      </c>
      <c r="F45" s="14">
        <f>(E45)^3-4*(E45)+1</f>
        <v>-0.29629629629629628</v>
      </c>
      <c r="G45" s="14">
        <f>C45*F45</f>
        <v>-0.29629629629629628</v>
      </c>
      <c r="H45" s="14">
        <f>D45*F45</f>
        <v>0.59259259259259256</v>
      </c>
      <c r="I45" s="15"/>
      <c r="J45" s="15"/>
      <c r="K45" s="15"/>
    </row>
    <row r="46" spans="1:12">
      <c r="A46" s="14">
        <f>IF(G45&lt;0,A45,E45)</f>
        <v>0</v>
      </c>
      <c r="B46" s="14">
        <f>IF(H45&lt;0,B45,E45)</f>
        <v>0.33333333333333331</v>
      </c>
      <c r="C46" s="14">
        <f>(A46)^3-4*(A46)+1</f>
        <v>1</v>
      </c>
      <c r="D46" s="14">
        <f>(B46)^3-4*(B46)+1</f>
        <v>-0.29629629629629628</v>
      </c>
      <c r="E46" s="14">
        <f>(A46*D46-B46*C46)/(D46-C46)</f>
        <v>0.25714285714285712</v>
      </c>
      <c r="F46" s="14">
        <f>(E46)^3-4*(E46)+1</f>
        <v>-1.156851311953333E-2</v>
      </c>
      <c r="G46" s="14">
        <f>C46*F46</f>
        <v>-1.156851311953333E-2</v>
      </c>
      <c r="H46" s="14">
        <f>D46*F46</f>
        <v>3.4277075909728383E-3</v>
      </c>
      <c r="I46" s="14">
        <f>ABS(E45-E46)</f>
        <v>7.6190476190476197E-2</v>
      </c>
      <c r="J46" s="16">
        <f>I46/E46</f>
        <v>0.29629629629629634</v>
      </c>
      <c r="K46" s="16"/>
    </row>
    <row r="47" spans="1:12">
      <c r="A47" s="14">
        <f>IF(G46&lt;0,A46,E46)</f>
        <v>0</v>
      </c>
      <c r="B47" s="14">
        <f>IF(H46&lt;0,B46,E46)</f>
        <v>0.25714285714285712</v>
      </c>
      <c r="C47" s="14">
        <f>(A47)^3-4*(A47)+1</f>
        <v>1</v>
      </c>
      <c r="D47" s="14">
        <f>(B47)^3-4*(B47)+1</f>
        <v>-1.156851311953333E-2</v>
      </c>
      <c r="E47" s="14">
        <f>(A47*D47-B47*C47)/(D47-C47)</f>
        <v>0.25420211662170578</v>
      </c>
      <c r="F47" s="14">
        <f>(E47)^3-4*(E47)+1</f>
        <v>-3.82252082108403E-4</v>
      </c>
      <c r="G47" s="14">
        <f>C47*F47</f>
        <v>-3.82252082108403E-4</v>
      </c>
      <c r="H47" s="14">
        <f>D47*F47</f>
        <v>4.4220882268399922E-6</v>
      </c>
      <c r="I47" s="14">
        <f t="shared" ref="I47:I48" si="0">ABS(E46-E47)</f>
        <v>2.9407405211513415E-3</v>
      </c>
      <c r="J47" s="16">
        <f>I47/E47</f>
        <v>1.1568513119533316E-2</v>
      </c>
      <c r="K47" s="16"/>
    </row>
    <row r="48" spans="1:12">
      <c r="A48" s="14">
        <f>IF(G47&lt;0,A47,E47)</f>
        <v>0</v>
      </c>
      <c r="B48" s="14">
        <f>IF(H47&lt;0,B47,E47)</f>
        <v>0.25420211662170578</v>
      </c>
      <c r="C48" s="14">
        <f>(A48)^3-4*(A48)+1</f>
        <v>1</v>
      </c>
      <c r="D48" s="14">
        <f>(B48)^3-4*(B48)+1</f>
        <v>-3.82252082108403E-4</v>
      </c>
      <c r="E48" s="14">
        <f>(A48*D48-B48*C48)/(D48-C48)</f>
        <v>0.25410498446232094</v>
      </c>
      <c r="F48" s="14">
        <f>(E48)^3-4*(E48)+1</f>
        <v>-1.2545916849404648E-5</v>
      </c>
      <c r="G48" s="14">
        <f>C48*F48</f>
        <v>-1.2545916849404648E-5</v>
      </c>
      <c r="H48" s="14">
        <f>D48*F48</f>
        <v>4.7957028376438225E-9</v>
      </c>
      <c r="I48" s="14">
        <f t="shared" si="0"/>
        <v>9.7132159384838435E-5</v>
      </c>
      <c r="J48" s="16">
        <f t="shared" ref="J48" si="1">I48/E48</f>
        <v>3.8225208210837492E-4</v>
      </c>
      <c r="K48" s="26">
        <f>E48</f>
        <v>0.25410498446232094</v>
      </c>
    </row>
    <row r="51" spans="1:7">
      <c r="A51" s="6" t="s">
        <v>20</v>
      </c>
      <c r="B51" s="6"/>
      <c r="C51" s="6"/>
      <c r="D51" s="7"/>
    </row>
    <row r="52" spans="1:7">
      <c r="A52" s="8" t="s">
        <v>2</v>
      </c>
      <c r="B52" s="18" t="s">
        <v>21</v>
      </c>
      <c r="C52" s="18"/>
      <c r="D52" s="1"/>
    </row>
    <row r="53" spans="1:7">
      <c r="A53" s="8" t="s">
        <v>22</v>
      </c>
      <c r="B53" s="9" t="s">
        <v>23</v>
      </c>
      <c r="C53" s="10"/>
    </row>
    <row r="54" spans="1:7">
      <c r="A54" s="19" t="s">
        <v>24</v>
      </c>
      <c r="B54" s="18">
        <v>0</v>
      </c>
      <c r="C54" s="18"/>
    </row>
    <row r="55" spans="1:7">
      <c r="A55" s="19" t="s">
        <v>25</v>
      </c>
      <c r="B55" s="18">
        <v>1</v>
      </c>
      <c r="C55" s="18"/>
    </row>
    <row r="57" spans="1:7">
      <c r="A57" s="12" t="s">
        <v>26</v>
      </c>
      <c r="B57" s="12" t="s">
        <v>24</v>
      </c>
      <c r="C57" s="12" t="s">
        <v>27</v>
      </c>
      <c r="D57" s="12" t="s">
        <v>28</v>
      </c>
      <c r="E57" s="12" t="s">
        <v>16</v>
      </c>
      <c r="F57" s="12" t="s">
        <v>17</v>
      </c>
      <c r="G57" s="12" t="s">
        <v>41</v>
      </c>
    </row>
    <row r="58" spans="1:7">
      <c r="A58" s="13">
        <v>1</v>
      </c>
      <c r="B58" s="13">
        <f>B54</f>
        <v>0</v>
      </c>
      <c r="C58" s="20">
        <f>B55</f>
        <v>1</v>
      </c>
      <c r="D58" s="14">
        <f>(C58^3+1)/4</f>
        <v>0.5</v>
      </c>
      <c r="E58" s="21"/>
      <c r="F58" s="21"/>
      <c r="G58" s="15"/>
    </row>
    <row r="59" spans="1:7">
      <c r="A59" s="13">
        <v>2</v>
      </c>
      <c r="B59" s="13">
        <f>C58+1</f>
        <v>2</v>
      </c>
      <c r="C59" s="14">
        <f>D58</f>
        <v>0.5</v>
      </c>
      <c r="D59" s="14">
        <f t="shared" ref="D59:D62" si="2">(C59^3+1)/4</f>
        <v>0.28125</v>
      </c>
      <c r="E59" s="14">
        <f>ABS(D59-C59)</f>
        <v>0.21875</v>
      </c>
      <c r="F59" s="16">
        <f>E59/D59</f>
        <v>0.77777777777777779</v>
      </c>
      <c r="G59" s="16"/>
    </row>
    <row r="60" spans="1:7">
      <c r="A60" s="13">
        <v>3</v>
      </c>
      <c r="B60" s="13">
        <f t="shared" ref="B60" si="3">B59+1</f>
        <v>3</v>
      </c>
      <c r="C60" s="14">
        <f t="shared" ref="C60:C62" si="4">D59</f>
        <v>0.28125</v>
      </c>
      <c r="D60" s="14">
        <f t="shared" si="2"/>
        <v>0.25556182861328125</v>
      </c>
      <c r="E60" s="14">
        <f t="shared" ref="E60:E62" si="5">ABS(D59-D60)</f>
        <v>2.568817138671875E-2</v>
      </c>
      <c r="F60" s="16">
        <f>E60/D60</f>
        <v>0.10051646416096964</v>
      </c>
      <c r="G60" s="16"/>
    </row>
    <row r="61" spans="1:7">
      <c r="A61" s="13">
        <v>4</v>
      </c>
      <c r="B61" s="13">
        <f t="shared" ref="B61:B62" si="6">B60+1</f>
        <v>4</v>
      </c>
      <c r="C61" s="14">
        <f t="shared" si="4"/>
        <v>0.25556182861328125</v>
      </c>
      <c r="D61" s="14">
        <f t="shared" si="2"/>
        <v>0.25417280384184793</v>
      </c>
      <c r="E61" s="14">
        <f t="shared" si="5"/>
        <v>1.3890247714333226E-3</v>
      </c>
      <c r="F61" s="16">
        <f t="shared" ref="F61:F62" si="7">E61/D61</f>
        <v>5.4648835376486828E-3</v>
      </c>
      <c r="G61" s="26"/>
    </row>
    <row r="62" spans="1:7">
      <c r="A62" s="13">
        <v>5</v>
      </c>
      <c r="B62" s="13">
        <f t="shared" si="6"/>
        <v>5</v>
      </c>
      <c r="C62" s="14">
        <f t="shared" si="4"/>
        <v>0.25417280384184793</v>
      </c>
      <c r="D62" s="14">
        <f t="shared" si="2"/>
        <v>0.25410513314933797</v>
      </c>
      <c r="E62" s="14">
        <f t="shared" si="5"/>
        <v>6.7670692509957941E-5</v>
      </c>
      <c r="F62" s="16">
        <f t="shared" si="7"/>
        <v>2.6630982094402543E-4</v>
      </c>
      <c r="G62" s="26">
        <f>D62</f>
        <v>0.25410513314933797</v>
      </c>
    </row>
    <row r="65" spans="1:8">
      <c r="A65" s="6" t="s">
        <v>20</v>
      </c>
      <c r="B65" s="6"/>
      <c r="C65" s="6"/>
      <c r="D65" s="7"/>
      <c r="E65" s="7"/>
    </row>
    <row r="66" spans="1:8">
      <c r="A66" s="19" t="s">
        <v>29</v>
      </c>
      <c r="B66" s="18" t="s">
        <v>21</v>
      </c>
      <c r="C66" s="18"/>
      <c r="D66" s="1"/>
      <c r="E66" s="1"/>
    </row>
    <row r="67" spans="1:8">
      <c r="A67" s="19" t="s">
        <v>30</v>
      </c>
      <c r="B67" s="9" t="s">
        <v>31</v>
      </c>
      <c r="C67" s="10"/>
    </row>
    <row r="68" spans="1:8">
      <c r="A68" s="19" t="s">
        <v>25</v>
      </c>
      <c r="B68" s="18">
        <v>1</v>
      </c>
      <c r="C68" s="18"/>
    </row>
    <row r="70" spans="1:8">
      <c r="A70" s="12" t="s">
        <v>26</v>
      </c>
      <c r="B70" s="12" t="s">
        <v>27</v>
      </c>
      <c r="C70" s="12" t="s">
        <v>32</v>
      </c>
      <c r="D70" s="12" t="s">
        <v>33</v>
      </c>
      <c r="E70" s="12" t="s">
        <v>34</v>
      </c>
      <c r="F70" s="12" t="s">
        <v>16</v>
      </c>
      <c r="G70" s="12" t="s">
        <v>17</v>
      </c>
      <c r="H70" s="12" t="s">
        <v>41</v>
      </c>
    </row>
    <row r="71" spans="1:8">
      <c r="A71" s="13">
        <v>1</v>
      </c>
      <c r="B71" s="22">
        <f>B68</f>
        <v>1</v>
      </c>
      <c r="C71" s="22">
        <f>B71^3-4*B71+1</f>
        <v>-2</v>
      </c>
      <c r="D71" s="14">
        <f>3*B71^2-4</f>
        <v>-1</v>
      </c>
      <c r="E71" s="14">
        <f>B71-(C71/D71)</f>
        <v>-1</v>
      </c>
      <c r="F71" s="14">
        <f>ABS(E71-B71)</f>
        <v>2</v>
      </c>
      <c r="G71" s="16">
        <f>ABS(F71/E71)</f>
        <v>2</v>
      </c>
      <c r="H71" s="15"/>
    </row>
    <row r="72" spans="1:8">
      <c r="A72" s="13">
        <v>2</v>
      </c>
      <c r="B72" s="22">
        <f>E71</f>
        <v>-1</v>
      </c>
      <c r="C72" s="22">
        <f>B72^3-4*B72+1</f>
        <v>4</v>
      </c>
      <c r="D72" s="14">
        <f>3*B72^2-4</f>
        <v>-1</v>
      </c>
      <c r="E72" s="14">
        <f>B72-(C72/D72)</f>
        <v>3</v>
      </c>
      <c r="F72" s="14">
        <f t="shared" ref="F72:F76" si="8">ABS(E72-B72)</f>
        <v>4</v>
      </c>
      <c r="G72" s="16">
        <f t="shared" ref="G72:G76" si="9">ABS(F72/E72)</f>
        <v>1.3333333333333333</v>
      </c>
      <c r="H72" s="16"/>
    </row>
    <row r="73" spans="1:8">
      <c r="A73" s="13">
        <v>3</v>
      </c>
      <c r="B73" s="22">
        <f>E72</f>
        <v>3</v>
      </c>
      <c r="C73" s="22">
        <f>B73^3-4*B73+1</f>
        <v>16</v>
      </c>
      <c r="D73" s="14">
        <f>3*B73^2-4</f>
        <v>23</v>
      </c>
      <c r="E73" s="14">
        <f>B73-(C73/D73)</f>
        <v>2.3043478260869565</v>
      </c>
      <c r="F73" s="14">
        <f t="shared" si="8"/>
        <v>0.69565217391304346</v>
      </c>
      <c r="G73" s="16">
        <f t="shared" si="9"/>
        <v>0.30188679245283018</v>
      </c>
      <c r="H73" s="16"/>
    </row>
    <row r="74" spans="1:8">
      <c r="A74" s="13">
        <v>4</v>
      </c>
      <c r="B74" s="22">
        <f t="shared" ref="B74:B76" si="10">E73</f>
        <v>2.3043478260869565</v>
      </c>
      <c r="C74" s="22">
        <f t="shared" ref="C74:C76" si="11">B74^3-4*B74+1</f>
        <v>4.0187392126243129</v>
      </c>
      <c r="D74" s="14">
        <f t="shared" ref="D74:D76" si="12">3*B74^2-4</f>
        <v>11.930056710775048</v>
      </c>
      <c r="E74" s="14">
        <f t="shared" ref="E74:E76" si="13">B74-(C74/D74)</f>
        <v>1.9674894766212203</v>
      </c>
      <c r="F74" s="14">
        <f t="shared" si="8"/>
        <v>0.33685834946573623</v>
      </c>
      <c r="G74" s="16">
        <f t="shared" si="9"/>
        <v>0.17121227506854308</v>
      </c>
      <c r="H74" s="26"/>
    </row>
    <row r="75" spans="1:8">
      <c r="A75" s="13">
        <v>5</v>
      </c>
      <c r="B75" s="22">
        <f t="shared" si="10"/>
        <v>1.9674894766212203</v>
      </c>
      <c r="C75" s="22">
        <f t="shared" si="11"/>
        <v>0.74622305627018015</v>
      </c>
      <c r="D75" s="14">
        <f t="shared" si="12"/>
        <v>7.6130445218457297</v>
      </c>
      <c r="E75" s="14">
        <f t="shared" si="13"/>
        <v>1.8694704706730896</v>
      </c>
      <c r="F75" s="14">
        <f t="shared" si="8"/>
        <v>9.8019005948130733E-2</v>
      </c>
      <c r="G75" s="16">
        <f t="shared" si="9"/>
        <v>5.2431427768334683E-2</v>
      </c>
      <c r="H75" s="26"/>
    </row>
    <row r="76" spans="1:8">
      <c r="A76" s="13">
        <v>6</v>
      </c>
      <c r="B76" s="22">
        <f t="shared" si="10"/>
        <v>1.8694704706730896</v>
      </c>
      <c r="C76" s="22">
        <f t="shared" si="11"/>
        <v>5.5767556900679693E-2</v>
      </c>
      <c r="D76" s="14">
        <f t="shared" si="12"/>
        <v>6.4847595221559899</v>
      </c>
      <c r="E76" s="14">
        <f t="shared" si="13"/>
        <v>1.8608706827071453</v>
      </c>
      <c r="F76" s="14">
        <f t="shared" si="8"/>
        <v>8.5997879659442944E-3</v>
      </c>
      <c r="G76" s="16">
        <f t="shared" si="9"/>
        <v>4.6213786083370133E-3</v>
      </c>
      <c r="H76" s="26">
        <f>E76</f>
        <v>1.8608706827071453</v>
      </c>
    </row>
    <row r="79" spans="1:8">
      <c r="A79" s="6" t="s">
        <v>35</v>
      </c>
      <c r="B79" s="6"/>
      <c r="C79" s="6"/>
      <c r="D79" s="7"/>
      <c r="E79" s="7"/>
      <c r="F79" s="7"/>
    </row>
    <row r="80" spans="1:8">
      <c r="A80" s="19" t="s">
        <v>29</v>
      </c>
      <c r="B80" s="18" t="s">
        <v>21</v>
      </c>
      <c r="C80" s="18"/>
      <c r="D80" s="1"/>
      <c r="E80" s="1"/>
      <c r="F80" s="1"/>
    </row>
    <row r="81" spans="1:9">
      <c r="A81" s="19" t="s">
        <v>25</v>
      </c>
      <c r="B81" s="9">
        <v>7</v>
      </c>
      <c r="C81" s="10"/>
    </row>
    <row r="82" spans="1:9">
      <c r="A82" s="19" t="s">
        <v>36</v>
      </c>
      <c r="B82" s="18">
        <v>5</v>
      </c>
      <c r="C82" s="18"/>
    </row>
    <row r="84" spans="1:9">
      <c r="A84" s="12" t="s">
        <v>26</v>
      </c>
      <c r="B84" s="12" t="s">
        <v>37</v>
      </c>
      <c r="C84" s="12" t="s">
        <v>27</v>
      </c>
      <c r="D84" s="12" t="s">
        <v>38</v>
      </c>
      <c r="E84" s="12" t="s">
        <v>32</v>
      </c>
      <c r="F84" s="12" t="s">
        <v>39</v>
      </c>
      <c r="G84" s="12" t="s">
        <v>16</v>
      </c>
      <c r="H84" s="12" t="s">
        <v>17</v>
      </c>
      <c r="I84" s="12" t="s">
        <v>41</v>
      </c>
    </row>
    <row r="85" spans="1:9">
      <c r="A85" s="13">
        <v>1</v>
      </c>
      <c r="B85" s="22">
        <f>B81</f>
        <v>7</v>
      </c>
      <c r="C85" s="22">
        <f>B82</f>
        <v>5</v>
      </c>
      <c r="D85" s="14">
        <f>(B85^3-4*B85+1)</f>
        <v>316</v>
      </c>
      <c r="E85" s="14">
        <f>(C85^3-4*C85+1)</f>
        <v>106</v>
      </c>
      <c r="F85" s="14">
        <f>C85-((E85)*(B85-C85)/(D85-E85))</f>
        <v>3.9904761904761905</v>
      </c>
      <c r="G85" s="23"/>
      <c r="H85" s="24"/>
      <c r="I85" s="15"/>
    </row>
    <row r="86" spans="1:9">
      <c r="A86" s="13">
        <v>2</v>
      </c>
      <c r="B86" s="22">
        <f>C85</f>
        <v>5</v>
      </c>
      <c r="C86" s="22">
        <f>F85</f>
        <v>3.9904761904761905</v>
      </c>
      <c r="D86" s="14">
        <f>(B86^3-4*B86+1)</f>
        <v>106</v>
      </c>
      <c r="E86" s="14">
        <f>(C86^3-4*C86+1)</f>
        <v>48.582039952488934</v>
      </c>
      <c r="F86" s="14">
        <f>C86-((E86)*(B86-C86)/(D86-E86))</f>
        <v>3.1363057182634542</v>
      </c>
      <c r="G86" s="14">
        <f>ABS(F86-F85)</f>
        <v>0.85417047221273634</v>
      </c>
      <c r="H86" s="16">
        <f>ABS(G86/F86)</f>
        <v>0.27234923790710153</v>
      </c>
      <c r="I86" s="16"/>
    </row>
    <row r="87" spans="1:9">
      <c r="A87" s="13">
        <v>3</v>
      </c>
      <c r="B87" s="22">
        <f t="shared" ref="B87:B91" si="14">C86</f>
        <v>3.9904761904761905</v>
      </c>
      <c r="C87" s="22">
        <f t="shared" ref="C87:C91" si="15">F86</f>
        <v>3.1363057182634542</v>
      </c>
      <c r="D87" s="14">
        <f t="shared" ref="D87:E91" si="16">(B87^3-4*B87+1)</f>
        <v>48.582039952488934</v>
      </c>
      <c r="E87" s="14">
        <f t="shared" si="16"/>
        <v>19.304777217398037</v>
      </c>
      <c r="F87" s="14">
        <f t="shared" ref="F87:F91" si="17">C87-((E87)*(B87-C87)/(D87-E87))</f>
        <v>2.5730846678206944</v>
      </c>
      <c r="G87" s="14">
        <f t="shared" ref="G87:G91" si="18">ABS(F87-F86)</f>
        <v>0.56322105044275972</v>
      </c>
      <c r="H87" s="16">
        <f t="shared" ref="H87:H91" si="19">ABS(G87/F87)</f>
        <v>0.21888943550380202</v>
      </c>
      <c r="I87" s="16"/>
    </row>
    <row r="88" spans="1:9">
      <c r="A88" s="13">
        <v>4</v>
      </c>
      <c r="B88" s="22">
        <f t="shared" si="14"/>
        <v>3.1363057182634542</v>
      </c>
      <c r="C88" s="22">
        <f t="shared" si="15"/>
        <v>2.5730846678206944</v>
      </c>
      <c r="D88" s="14">
        <f t="shared" si="16"/>
        <v>19.304777217398037</v>
      </c>
      <c r="E88" s="14">
        <f t="shared" si="16"/>
        <v>7.7434494875386903</v>
      </c>
      <c r="F88" s="14">
        <f t="shared" si="17"/>
        <v>2.1958551785849414</v>
      </c>
      <c r="G88" s="14">
        <f t="shared" si="18"/>
        <v>0.37722948923575306</v>
      </c>
      <c r="H88" s="16">
        <f t="shared" si="19"/>
        <v>0.17179160671189994</v>
      </c>
      <c r="I88" s="26"/>
    </row>
    <row r="89" spans="1:9">
      <c r="A89" s="13">
        <v>5</v>
      </c>
      <c r="B89" s="22">
        <f t="shared" si="14"/>
        <v>2.5730846678206944</v>
      </c>
      <c r="C89" s="22">
        <f t="shared" si="15"/>
        <v>2.1958551785849414</v>
      </c>
      <c r="D89" s="14">
        <f t="shared" si="16"/>
        <v>7.7434494875386903</v>
      </c>
      <c r="E89" s="14">
        <f t="shared" si="16"/>
        <v>2.8045097925015536</v>
      </c>
      <c r="F89" s="14">
        <f t="shared" si="17"/>
        <v>1.9816505391468253</v>
      </c>
      <c r="G89" s="14">
        <f t="shared" si="18"/>
        <v>0.21420463943811607</v>
      </c>
      <c r="H89" s="16">
        <f t="shared" si="19"/>
        <v>0.10809405352082875</v>
      </c>
      <c r="I89" s="26"/>
    </row>
    <row r="90" spans="1:9">
      <c r="A90" s="13">
        <v>6</v>
      </c>
      <c r="B90" s="22">
        <f t="shared" si="14"/>
        <v>2.1958551785849414</v>
      </c>
      <c r="C90" s="22">
        <f t="shared" si="15"/>
        <v>1.9816505391468253</v>
      </c>
      <c r="D90" s="14">
        <f t="shared" si="16"/>
        <v>2.8045097925015536</v>
      </c>
      <c r="E90" s="14">
        <f t="shared" si="16"/>
        <v>0.85521835114295364</v>
      </c>
      <c r="F90" s="14">
        <f t="shared" si="17"/>
        <v>1.8876719094454826</v>
      </c>
      <c r="G90" s="14">
        <f t="shared" si="18"/>
        <v>9.3978629701342742E-2</v>
      </c>
      <c r="H90" s="16">
        <f t="shared" si="19"/>
        <v>4.9785468137283267E-2</v>
      </c>
      <c r="I90" s="26"/>
    </row>
    <row r="91" spans="1:9">
      <c r="A91" s="13">
        <v>7</v>
      </c>
      <c r="B91" s="22">
        <f t="shared" si="14"/>
        <v>1.9816505391468253</v>
      </c>
      <c r="C91" s="22">
        <f t="shared" si="15"/>
        <v>1.8876719094454826</v>
      </c>
      <c r="D91" s="14">
        <f t="shared" si="16"/>
        <v>0.85521835114295364</v>
      </c>
      <c r="E91" s="14">
        <f t="shared" si="16"/>
        <v>0.17566356422235252</v>
      </c>
      <c r="F91" s="14">
        <f t="shared" si="17"/>
        <v>1.8633786201157447</v>
      </c>
      <c r="G91" s="14">
        <f t="shared" si="18"/>
        <v>2.4293289329737844E-2</v>
      </c>
      <c r="H91" s="16">
        <f t="shared" si="19"/>
        <v>1.303722660949542E-2</v>
      </c>
      <c r="I91" s="26"/>
    </row>
    <row r="92" spans="1:9">
      <c r="A92" s="13">
        <v>8</v>
      </c>
      <c r="B92" s="22">
        <f>C91</f>
        <v>1.8876719094454826</v>
      </c>
      <c r="C92" s="22">
        <f>F91</f>
        <v>1.8633786201157447</v>
      </c>
      <c r="D92" s="14">
        <f>(B92^3-4*B92+1)</f>
        <v>0.17566356422235252</v>
      </c>
      <c r="E92" s="14">
        <f>(C92^3-4*C92+1)</f>
        <v>1.6471276673796886E-2</v>
      </c>
      <c r="F92" s="14">
        <f>C92-((E92)*(B92-C92)/(D92-E92))</f>
        <v>1.8608650467760524</v>
      </c>
      <c r="G92" s="14">
        <f>ABS(F92-F91)</f>
        <v>2.5135733396923765E-3</v>
      </c>
      <c r="H92" s="16">
        <f>ABS(G92/F92)</f>
        <v>1.3507553081547427E-3</v>
      </c>
      <c r="I92" s="26">
        <f t="shared" ref="I91:I92" si="20">F92</f>
        <v>1.8608650467760524</v>
      </c>
    </row>
  </sheetData>
  <mergeCells count="24">
    <mergeCell ref="B82:C82"/>
    <mergeCell ref="B10:L11"/>
    <mergeCell ref="B66:C66"/>
    <mergeCell ref="B67:C67"/>
    <mergeCell ref="B68:C68"/>
    <mergeCell ref="A79:C79"/>
    <mergeCell ref="B80:C80"/>
    <mergeCell ref="B81:C81"/>
    <mergeCell ref="A51:C51"/>
    <mergeCell ref="B52:C52"/>
    <mergeCell ref="B53:C53"/>
    <mergeCell ref="B54:C54"/>
    <mergeCell ref="B55:C55"/>
    <mergeCell ref="A65:C65"/>
    <mergeCell ref="A29:C29"/>
    <mergeCell ref="B30:C30"/>
    <mergeCell ref="A7:B7"/>
    <mergeCell ref="C7:M7"/>
    <mergeCell ref="A40:C40"/>
    <mergeCell ref="B41:C41"/>
    <mergeCell ref="A2:M3"/>
    <mergeCell ref="A1:M1"/>
    <mergeCell ref="A5:B6"/>
    <mergeCell ref="C5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Coronel Vargas</dc:creator>
  <cp:lastModifiedBy>Diego Alonso Coronel Vargas</cp:lastModifiedBy>
  <dcterms:created xsi:type="dcterms:W3CDTF">2025-02-27T05:49:24Z</dcterms:created>
  <dcterms:modified xsi:type="dcterms:W3CDTF">2025-02-27T06:41:13Z</dcterms:modified>
</cp:coreProperties>
</file>