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Cliente\Documents\"/>
    </mc:Choice>
  </mc:AlternateContent>
  <xr:revisionPtr revIDLastSave="0" documentId="13_ncr:1_{08E65863-1FE1-497B-987C-1695EE3E4D39}" xr6:coauthVersionLast="47" xr6:coauthVersionMax="47" xr10:uidLastSave="{00000000-0000-0000-0000-000000000000}"/>
  <bookViews>
    <workbookView xWindow="-120" yWindow="-120" windowWidth="38640" windowHeight="15840" tabRatio="27" xr2:uid="{599E31A8-3E29-4D58-937A-EB1BF1852063}"/>
  </bookViews>
  <sheets>
    <sheet name="Contribuinte" sheetId="1" r:id="rId1"/>
    <sheet name="Rendimentos" sheetId="2" r:id="rId2"/>
    <sheet name="Despesas" sheetId="4" r:id="rId3"/>
    <sheet name="Bens e Direitos" sheetId="7" r:id="rId4"/>
    <sheet name="INSS e IRRF" sheetId="3" state="hidden" r:id="rId5"/>
    <sheet name="Tab_Pagto" sheetId="5" state="hidden" r:id="rId6"/>
    <sheet name="Tab_Grupos" sheetId="6" state="hidden" r:id="rId7"/>
    <sheet name="Tab_Bens"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4" l="1"/>
  <c r="H6" i="4"/>
  <c r="G6" i="4"/>
  <c r="D6" i="4"/>
  <c r="D7" i="4"/>
  <c r="D8" i="4"/>
  <c r="D9" i="4"/>
  <c r="D10" i="4"/>
  <c r="D11" i="4"/>
  <c r="D12" i="4"/>
  <c r="D13" i="4"/>
  <c r="D14" i="4"/>
  <c r="D15" i="4"/>
  <c r="D16" i="4"/>
  <c r="D17" i="4"/>
  <c r="D18" i="4"/>
  <c r="D19" i="4"/>
  <c r="D20" i="4"/>
  <c r="D21" i="4"/>
  <c r="D22" i="4"/>
  <c r="D23" i="4"/>
  <c r="D5" i="4"/>
  <c r="E14" i="3"/>
  <c r="E13" i="3"/>
  <c r="E12" i="3"/>
  <c r="E7" i="3"/>
  <c r="E6" i="3"/>
  <c r="D6" i="3"/>
  <c r="D4" i="3"/>
  <c r="D5" i="3"/>
  <c r="E5" i="3" s="1"/>
  <c r="D3" i="3"/>
  <c r="E3" i="3" s="1"/>
  <c r="E2" i="3"/>
  <c r="D2" i="3"/>
  <c r="E4" i="3" l="1"/>
</calcChain>
</file>

<file path=xl/sharedStrings.xml><?xml version="1.0" encoding="utf-8"?>
<sst xmlns="http://schemas.openxmlformats.org/spreadsheetml/2006/main" count="186" uniqueCount="167">
  <si>
    <t>1. Identificação do Contribuinte</t>
  </si>
  <si>
    <t>Nome</t>
  </si>
  <si>
    <t>Houve alteração de dados cadastrais?</t>
  </si>
  <si>
    <t>Possui cônjuge ou companheiro(a)?</t>
  </si>
  <si>
    <t>Residente no exterior?</t>
  </si>
  <si>
    <t>Doença grave ou dificiência física ou mental?</t>
  </si>
  <si>
    <t>Nome:</t>
  </si>
  <si>
    <t>CPF:</t>
  </si>
  <si>
    <t>Data de Nascimento:</t>
  </si>
  <si>
    <t>Endereço:</t>
  </si>
  <si>
    <t>CEP:</t>
  </si>
  <si>
    <t>Telefone:</t>
  </si>
  <si>
    <t>Ocupação:</t>
  </si>
  <si>
    <t>Jaspion Jiraya</t>
  </si>
  <si>
    <t>Avenida dos Ninjas, 777</t>
  </si>
  <si>
    <t>Dublê</t>
  </si>
  <si>
    <t>Não</t>
  </si>
  <si>
    <t>Sim</t>
  </si>
  <si>
    <t>2. Rendimentos Tributáveis</t>
  </si>
  <si>
    <t>Fonte Pagadora:</t>
  </si>
  <si>
    <t>CNPJ:</t>
  </si>
  <si>
    <t>Rendimentos Recebidos de Pessoa Jurídica:</t>
  </si>
  <si>
    <t>Contribuição Previdênciária Oficial:</t>
  </si>
  <si>
    <t>Imposto Retido na Fonte:</t>
  </si>
  <si>
    <t>13º Salário:</t>
  </si>
  <si>
    <t>IRRF sobre 13º Salário:</t>
  </si>
  <si>
    <t>Sato Company do Brasil</t>
  </si>
  <si>
    <t>Salário de contribuição</t>
  </si>
  <si>
    <t>Alíquota</t>
  </si>
  <si>
    <t>Até R$ 1.412,00</t>
  </si>
  <si>
    <t>R$ 1.412,01 até R$ 2.666,68</t>
  </si>
  <si>
    <t>R$ 2.666,69 até R$ 4.000,03</t>
  </si>
  <si>
    <t>R$ 4.000,04 até R$ 7.786,02</t>
  </si>
  <si>
    <t>Base de cálculo</t>
  </si>
  <si>
    <t>Dedução</t>
  </si>
  <si>
    <t>de R$ 0,00 até R$ 2.259,20</t>
  </si>
  <si>
    <t>isento</t>
  </si>
  <si>
    <t>de R$ 2.259,21 até R$ 2.826,65</t>
  </si>
  <si>
    <t>de R$ 2.826,66 até R$ 3.751,05</t>
  </si>
  <si>
    <t>de R$ 3.751,06 até R$ 4.664,68</t>
  </si>
  <si>
    <t>a partir de R$ 4.664,68</t>
  </si>
  <si>
    <t>3. Despesas e Pagamentos Efetuados</t>
  </si>
  <si>
    <t>Código</t>
  </si>
  <si>
    <t>Descrição</t>
  </si>
  <si>
    <t>Despesas com instrução no Brasil.</t>
  </si>
  <si>
    <t>Despesas com instrução no exterior.</t>
  </si>
  <si>
    <t>Fonoaudiólogos no Brasil.</t>
  </si>
  <si>
    <t>Médicos no Brasil.</t>
  </si>
  <si>
    <t>Dentistas no Brasil.</t>
  </si>
  <si>
    <t>Psicólogos no Brasil.</t>
  </si>
  <si>
    <t>Fisioterapeutas no Brasil.</t>
  </si>
  <si>
    <t>Terapeutas ocupacionais no Brasil.</t>
  </si>
  <si>
    <t>Médicos no exterior.</t>
  </si>
  <si>
    <t>Dentistas no exterior.</t>
  </si>
  <si>
    <t>Psicólogos no exterior.</t>
  </si>
  <si>
    <t>Fisioterapeutas no exterior.</t>
  </si>
  <si>
    <t>Terapeutas ocupacionais no exterior.</t>
  </si>
  <si>
    <t>Fonoaudiólogos no exterior.</t>
  </si>
  <si>
    <t>Hospitais, clínicas e laboratórios no Brasil.</t>
  </si>
  <si>
    <t>Hospitais, clinicas e laboratórios no exterior.</t>
  </si>
  <si>
    <t>Planos de saúde no Brasil.</t>
  </si>
  <si>
    <t>Pensão alimenticia judicial paga a residente no Brasil.</t>
  </si>
  <si>
    <t>Pensão alimenticia judicial paga a nád residente no Brasil.</t>
  </si>
  <si>
    <t>Advogados (honorános relativos a açóes judiciais trabalhistas).</t>
  </si>
  <si>
    <t>Advogados (demais honorários).</t>
  </si>
  <si>
    <t>Administrador de imóvel.</t>
  </si>
  <si>
    <t>Corretor de imóveis.</t>
  </si>
  <si>
    <t>Arrendamento rural.</t>
  </si>
  <si>
    <t>Outros.</t>
  </si>
  <si>
    <t xml:space="preserve">Pensão alimenticia — separaçào/divórcio por escritura pública paga a residente no Brasil. </t>
  </si>
  <si>
    <t>Previdência Complementar (inclusive Fapi).</t>
  </si>
  <si>
    <t xml:space="preserve">Pensão alimentícia — separação/divórcio por escritura pública paga a não residente no Brasil. </t>
  </si>
  <si>
    <t>Advogados (honorários relativos a açóes judiciais. exceto trabalhistas).</t>
  </si>
  <si>
    <t xml:space="preserve">Contribuições para as entidades de previdência complementar fechadas de que trata o S 15 do art. 40 da Constituição Federal de 1988. </t>
  </si>
  <si>
    <t>Aluguéis de imóveis.</t>
  </si>
  <si>
    <t xml:space="preserve">Engenheiros, Arquitetos demais profissionais liberais, exceto advogados. administrador de imóveis ou corretor de imóveis. </t>
  </si>
  <si>
    <t>CPF/CNPJ</t>
  </si>
  <si>
    <t>Valor Pago</t>
  </si>
  <si>
    <t>Escola de Ninjas</t>
  </si>
  <si>
    <t>12.345.678/0001-09</t>
  </si>
  <si>
    <t>Plano de Saúde dos Dublês</t>
  </si>
  <si>
    <t>23.678.945/0001-00</t>
  </si>
  <si>
    <t>Valor Reembolsado</t>
  </si>
  <si>
    <t>Ninja Previdente</t>
  </si>
  <si>
    <t>45.123.879/0001-90</t>
  </si>
  <si>
    <t>Prédio residencial</t>
  </si>
  <si>
    <t>Prédio comercial</t>
  </si>
  <si>
    <t>Gapao</t>
  </si>
  <si>
    <t>Apartamento</t>
  </si>
  <si>
    <t>Casa</t>
  </si>
  <si>
    <t>Terreno</t>
  </si>
  <si>
    <t>Imóvel Rural</t>
  </si>
  <si>
    <t>Sala Ou conjunto</t>
  </si>
  <si>
    <t>Construção</t>
  </si>
  <si>
    <t>Benfeitorias até 1988</t>
  </si>
  <si>
    <t>Loja</t>
  </si>
  <si>
    <t>Garagem Avulsa</t>
  </si>
  <si>
    <t>Outros bens imóveis</t>
  </si>
  <si>
    <t>Grupo 02 - Bens móveis</t>
  </si>
  <si>
    <t>Veiculo automotor terrestre: caminháo. automóvel. moto etc.</t>
  </si>
  <si>
    <t>Aeronave</t>
  </si>
  <si>
    <t>Embarcação</t>
  </si>
  <si>
    <t>Quadro. objeto de arte, de coleção, antiguidade etc.</t>
  </si>
  <si>
    <t>Joia</t>
  </si>
  <si>
    <t>Outros bens móveis</t>
  </si>
  <si>
    <t>Aç6es (inclusive as listadas em bolsa)</t>
  </si>
  <si>
    <t>Quotas ou quinhões de capital</t>
  </si>
  <si>
    <t>Holding Patrimonial - açôes ou quotas adquiridas por integralização de bens (já declarados) ao capital</t>
  </si>
  <si>
    <t>Outras participações societárias</t>
  </si>
  <si>
    <t>Depósito em conta poupança</t>
  </si>
  <si>
    <t>Títulos públicos e privados sujeitos a tributaçao (Tesouro Direto. COB. RDB e Outros)</t>
  </si>
  <si>
    <t>TitulOS isentos de tributaçao (LCI, LCA. LCD, CRI. CRA. LG. Debentures de Infra-estrutura e outros)</t>
  </si>
  <si>
    <t>Ativos negociados em bolsa no Brasil (BDRS, opçbes e outros - exceto aç6es e fundos)</t>
  </si>
  <si>
    <t>Ouro, ativo financeiro</t>
  </si>
  <si>
    <t>Bem relacionado com o exercício da atividade autónoma</t>
  </si>
  <si>
    <t>Outras aplicaçóes e investimentos</t>
  </si>
  <si>
    <t>Grupo 05 - Créditos</t>
  </si>
  <si>
    <t>Empréstimos concedidos</t>
  </si>
  <si>
    <t>Crédito decorrente de alienação</t>
  </si>
  <si>
    <t>Outros créditos</t>
  </si>
  <si>
    <t>Grupo 06 - Depósitos à Vista e Numerário</t>
  </si>
  <si>
    <t>Depósito em conta corrente ou conta pagamento</t>
  </si>
  <si>
    <t>Dinheiro em espécie - moeda nacional</t>
  </si>
  <si>
    <t>Dinheiro em espécie - moeda estrangeira</t>
  </si>
  <si>
    <t>Outros depósitos à vista</t>
  </si>
  <si>
    <t>Grupo 07 - Fundos</t>
  </si>
  <si>
    <t>Fundos de Investimentos sujeitos à tributação periódica (come-cotas) - Lei 14.754/2023</t>
  </si>
  <si>
    <t>Fundos de Investimento nas Cadeias produtivas Agroindustriais (Flagro) • Lei 8.668/1993</t>
  </si>
  <si>
    <t>Fundos de Investimento Imobiliário (FI) - Lei 8.668/1993</t>
  </si>
  <si>
    <t>Fundos de Investimento em Apes (Lei 14.754/2023) e Fundos Mútuos de Privatização FGTS (Lei 8.036/1990)</t>
  </si>
  <si>
    <t>FIP - Entidade de investimento, FIDC - Entidade de investimento sem tributação periódica (come-cotas), ETF - Entidade de Investimento - Lei 14.754/2023</t>
  </si>
  <si>
    <t>Fundos de Investimento em Participações em Infraestrutura (FIP-IE) e Fundos de</t>
  </si>
  <si>
    <t>Fundos de indice de Renda Fixa (ETFs). Lei 13.043/14, art. 2</t>
  </si>
  <si>
    <t>Fundos de Infraestrutura, FIDC e outros Fundos de Investimento (alíquota 0%) - Lei</t>
  </si>
  <si>
    <t>12.431/2011 arts. 20 e 30</t>
  </si>
  <si>
    <t>Fundos de Investimentos em Empresas Emergente - FIEE Lei 11.312/2006, art. 2</t>
  </si>
  <si>
    <t>Fundo multimercado Lei 14.754/2023, art. 25 combinado com o art.</t>
  </si>
  <si>
    <t>Fundos de Investimento no Exterior - Lei 14.754/2023, arts. 20 a 14</t>
  </si>
  <si>
    <t>Grupo 08 - Criptoativos</t>
  </si>
  <si>
    <t>criptoativo Bitcoin . BTC</t>
  </si>
  <si>
    <t>Outras criptomoedas, conhecidas como altcoins, por exemplo, Ether (ETH), Ripple (XRP), BitCOin Cash (BCH) e Litecoin (LTC)</t>
  </si>
  <si>
    <t>Criptoativos conhecidos como stablecoins, por exemplo, Tether (USDT), USD Coin (USDC). Brazilian Digital TOken (BRZ), Binance USD (BUSD). DAI, True USD (TUSD), Gernirli USD (GUSD), paxos USD (PM), paxos Gold (PAXG), etc</t>
  </si>
  <si>
    <t>Criptoativos conhecidos como NFTs (Non-Fungible Tokens)</t>
  </si>
  <si>
    <t>Outros criptoativos</t>
  </si>
  <si>
    <t>Grupo 99 - Outros bens e direitos</t>
  </si>
  <si>
    <t>Licença e concessão especiais</t>
  </si>
  <si>
    <t>Titulo de clube e assemelhado</t>
  </si>
  <si>
    <t>Direito de autor, de inventor e de patente</t>
  </si>
  <si>
    <t>Direito de lavra e assemelhado</t>
  </si>
  <si>
    <t>Consórcio nio contemplado</t>
  </si>
  <si>
    <t>VGBL - Vida Gerador de Beneficio Livre</t>
  </si>
  <si>
    <t>Juros Sobre Capital Próprio Creditado. mas não Pago</t>
  </si>
  <si>
    <t>Leasing com opção de compra a ser exercida no final do contrato</t>
  </si>
  <si>
    <t>Outros bens e direitos</t>
  </si>
  <si>
    <t>4. Bens e Direitos</t>
  </si>
  <si>
    <t>Grupo</t>
  </si>
  <si>
    <t>Situação em 2023</t>
  </si>
  <si>
    <t>Situação em 2024</t>
  </si>
  <si>
    <t>Complemento</t>
  </si>
  <si>
    <t>Grupo 01 - Bens Imóveis</t>
  </si>
  <si>
    <t>Grupo 03 - Participações Societárias</t>
  </si>
  <si>
    <t>Grupo 04 - Aplicações e Investimentos</t>
  </si>
  <si>
    <t>Grupo 03- Participações Societárias</t>
  </si>
  <si>
    <t>Grupo 04- Aplicações e Investimentos</t>
  </si>
  <si>
    <t>Avenida Dos Ninjas, 777</t>
  </si>
  <si>
    <t>Moto Ninja Kawasaki</t>
  </si>
  <si>
    <t>Caixa Econômica dos Dublês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</si>
</sst>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quot;\ #,##0.00;[Red]\-&quot;R$&quot;\ #,##0.00"/>
    <numFmt numFmtId="44" formatCode="_-&quot;R$&quot;\ * #,##0.00_-;\-&quot;R$&quot;\ * #,##0.00_-;_-&quot;R$&quot;\ * &quot;-&quot;??_-;_-@_-"/>
    <numFmt numFmtId="43" formatCode="_-* #,##0.00_-;\-* #,##0.00_-;_-* &quot;-&quot;??_-;_-@_-"/>
    <numFmt numFmtId="164" formatCode="000&quot;.&quot;000&quot;.&quot;000&quot;-&quot;00"/>
    <numFmt numFmtId="166" formatCode="00000\-000"/>
    <numFmt numFmtId="167" formatCode="&quot;(&quot;00&quot;)&quot;\ 0000&quot;-&quot;0000"/>
    <numFmt numFmtId="168" formatCode="00&quot;.&quot;000&quot;.&quot;000&quot;/&quot;0000&quot;-&quot;00"/>
  </numFmts>
  <fonts count="9" x14ac:knownFonts="1">
    <font>
      <sz val="11"/>
      <color theme="1"/>
      <name val="Aptos Narrow"/>
      <family val="2"/>
      <scheme val="minor"/>
    </font>
    <font>
      <sz val="11"/>
      <color theme="1"/>
      <name val="Aptos Narrow"/>
      <family val="2"/>
      <scheme val="minor"/>
    </font>
    <font>
      <b/>
      <sz val="15"/>
      <color theme="3"/>
      <name val="Aptos Narrow"/>
      <family val="2"/>
      <scheme val="minor"/>
    </font>
    <font>
      <b/>
      <sz val="28"/>
      <color theme="4" tint="-0.249977111117893"/>
      <name val="Impact"/>
      <family val="2"/>
    </font>
    <font>
      <sz val="11"/>
      <color theme="1"/>
      <name val="Impact"/>
      <family val="2"/>
    </font>
    <font>
      <sz val="11"/>
      <color theme="4" tint="-0.249977111117893"/>
      <name val="Impact"/>
      <family val="2"/>
    </font>
    <font>
      <sz val="11"/>
      <color theme="0"/>
      <name val="Impact"/>
      <family val="2"/>
    </font>
    <font>
      <sz val="12"/>
      <color rgb="FF121519"/>
      <name val="Arial"/>
      <family val="2"/>
    </font>
    <font>
      <sz val="11"/>
      <color rgb="FF000000"/>
      <name val="Arial"/>
      <family val="2"/>
    </font>
  </fonts>
  <fills count="4">
    <fill>
      <patternFill patternType="none"/>
    </fill>
    <fill>
      <patternFill patternType="gray125"/>
    </fill>
    <fill>
      <patternFill patternType="solid">
        <fgColor theme="4" tint="-0.249977111117893"/>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bottom style="medium">
        <color rgb="FFC3D0DC"/>
      </bottom>
      <diagonal/>
    </border>
    <border>
      <left/>
      <right/>
      <top/>
      <bottom style="medium">
        <color rgb="FF000000"/>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cellStyleXfs>
  <cellXfs count="42">
    <xf numFmtId="0" fontId="0" fillId="0" borderId="0" xfId="0"/>
    <xf numFmtId="0" fontId="0" fillId="2" borderId="0" xfId="0" applyFill="1"/>
    <xf numFmtId="0" fontId="2" fillId="0" borderId="1" xfId="3"/>
    <xf numFmtId="0" fontId="3" fillId="0" borderId="1" xfId="3" applyFont="1"/>
    <xf numFmtId="0" fontId="5" fillId="0" borderId="0" xfId="0" applyFont="1" applyAlignment="1">
      <alignment horizontal="right"/>
    </xf>
    <xf numFmtId="0" fontId="7" fillId="3" borderId="5" xfId="0" applyFont="1" applyFill="1" applyBorder="1" applyAlignment="1">
      <alignment horizontal="center" vertical="center" wrapText="1"/>
    </xf>
    <xf numFmtId="0" fontId="8" fillId="3" borderId="5" xfId="0" applyFont="1" applyFill="1" applyBorder="1" applyAlignment="1">
      <alignment vertical="center" wrapText="1"/>
    </xf>
    <xf numFmtId="0" fontId="8" fillId="3" borderId="5" xfId="0" applyFont="1" applyFill="1" applyBorder="1" applyAlignment="1">
      <alignment horizontal="right" vertical="center" wrapText="1"/>
    </xf>
    <xf numFmtId="0" fontId="8" fillId="3" borderId="6" xfId="0" applyFont="1" applyFill="1" applyBorder="1" applyAlignment="1">
      <alignment vertical="center" wrapText="1"/>
    </xf>
    <xf numFmtId="43" fontId="0" fillId="0" borderId="0" xfId="1" applyFont="1"/>
    <xf numFmtId="43" fontId="0" fillId="0" borderId="0" xfId="0" applyNumberFormat="1"/>
    <xf numFmtId="10" fontId="8" fillId="3" borderId="5" xfId="0" applyNumberFormat="1" applyFont="1" applyFill="1" applyBorder="1" applyAlignment="1">
      <alignment horizontal="right" vertical="center" wrapText="1"/>
    </xf>
    <xf numFmtId="10" fontId="8" fillId="3" borderId="6" xfId="0" applyNumberFormat="1" applyFont="1" applyFill="1" applyBorder="1" applyAlignment="1">
      <alignment horizontal="right" vertical="center" wrapText="1"/>
    </xf>
    <xf numFmtId="0" fontId="7" fillId="3" borderId="5" xfId="0" applyFont="1" applyFill="1" applyBorder="1" applyAlignment="1">
      <alignment horizontal="right" vertical="center" wrapText="1"/>
    </xf>
    <xf numFmtId="8" fontId="8" fillId="3" borderId="5" xfId="0" applyNumberFormat="1" applyFont="1" applyFill="1" applyBorder="1" applyAlignment="1">
      <alignment horizontal="right" vertical="center" wrapText="1"/>
    </xf>
    <xf numFmtId="8" fontId="8" fillId="3" borderId="6" xfId="0" applyNumberFormat="1" applyFont="1" applyFill="1" applyBorder="1" applyAlignment="1">
      <alignment horizontal="right" vertical="center" wrapText="1"/>
    </xf>
    <xf numFmtId="0" fontId="4" fillId="0" borderId="0" xfId="0" applyFont="1"/>
    <xf numFmtId="0" fontId="3" fillId="0" borderId="1" xfId="3" applyFont="1" applyAlignment="1">
      <alignment horizontal="left"/>
    </xf>
    <xf numFmtId="0" fontId="5" fillId="0" borderId="0" xfId="0" applyFont="1"/>
    <xf numFmtId="0" fontId="6" fillId="2" borderId="2" xfId="0" applyFont="1" applyFill="1" applyBorder="1" applyAlignment="1" applyProtection="1">
      <alignment horizontal="left"/>
      <protection locked="0"/>
    </xf>
    <xf numFmtId="164" fontId="6" fillId="2" borderId="3" xfId="0" applyNumberFormat="1" applyFont="1" applyFill="1" applyBorder="1" applyAlignment="1" applyProtection="1">
      <alignment horizontal="left"/>
      <protection locked="0"/>
    </xf>
    <xf numFmtId="14" fontId="6" fillId="2" borderId="3" xfId="0" applyNumberFormat="1" applyFont="1" applyFill="1" applyBorder="1" applyAlignment="1" applyProtection="1">
      <alignment horizontal="left"/>
      <protection locked="0"/>
    </xf>
    <xf numFmtId="0" fontId="6" fillId="2" borderId="3" xfId="0" applyFont="1" applyFill="1" applyBorder="1" applyAlignment="1" applyProtection="1">
      <alignment horizontal="left"/>
      <protection locked="0"/>
    </xf>
    <xf numFmtId="166" fontId="6" fillId="2" borderId="3" xfId="0" applyNumberFormat="1" applyFont="1" applyFill="1" applyBorder="1" applyAlignment="1" applyProtection="1">
      <alignment horizontal="left"/>
      <protection locked="0"/>
    </xf>
    <xf numFmtId="167" fontId="6" fillId="2" borderId="3" xfId="0" applyNumberFormat="1" applyFont="1" applyFill="1" applyBorder="1" applyAlignment="1" applyProtection="1">
      <alignment horizontal="left"/>
      <protection locked="0"/>
    </xf>
    <xf numFmtId="0" fontId="6" fillId="2" borderId="4" xfId="0" applyFont="1" applyFill="1" applyBorder="1" applyAlignment="1" applyProtection="1">
      <alignment horizontal="left"/>
      <protection locked="0"/>
    </xf>
    <xf numFmtId="168" fontId="6" fillId="2" borderId="3" xfId="0" applyNumberFormat="1" applyFont="1" applyFill="1" applyBorder="1" applyAlignment="1" applyProtection="1">
      <alignment horizontal="left"/>
      <protection locked="0"/>
    </xf>
    <xf numFmtId="44" fontId="6" fillId="2" borderId="3" xfId="2" applyFont="1" applyFill="1" applyBorder="1" applyAlignment="1" applyProtection="1">
      <alignment horizontal="left"/>
      <protection locked="0"/>
    </xf>
    <xf numFmtId="0" fontId="6" fillId="2" borderId="7" xfId="0" applyFont="1" applyFill="1" applyBorder="1" applyProtection="1">
      <protection locked="0"/>
    </xf>
    <xf numFmtId="0" fontId="6" fillId="2" borderId="8" xfId="0" applyFont="1" applyFill="1" applyBorder="1" applyProtection="1">
      <protection locked="0"/>
    </xf>
    <xf numFmtId="0" fontId="6" fillId="2" borderId="8" xfId="0" quotePrefix="1" applyFont="1" applyFill="1" applyBorder="1" applyProtection="1">
      <protection locked="0"/>
    </xf>
    <xf numFmtId="43" fontId="6" fillId="2" borderId="8" xfId="1" applyFont="1" applyFill="1" applyBorder="1" applyProtection="1">
      <protection locked="0"/>
    </xf>
    <xf numFmtId="43" fontId="6" fillId="2" borderId="9" xfId="1" applyFont="1" applyFill="1" applyBorder="1" applyProtection="1">
      <protection locked="0"/>
    </xf>
    <xf numFmtId="0" fontId="6" fillId="2" borderId="10" xfId="0" applyFont="1" applyFill="1" applyBorder="1" applyProtection="1">
      <protection locked="0"/>
    </xf>
    <xf numFmtId="0" fontId="6" fillId="2" borderId="11" xfId="0" applyFont="1" applyFill="1" applyBorder="1" applyProtection="1">
      <protection locked="0"/>
    </xf>
    <xf numFmtId="0" fontId="6" fillId="2" borderId="11" xfId="0" quotePrefix="1" applyFont="1" applyFill="1" applyBorder="1" applyProtection="1">
      <protection locked="0"/>
    </xf>
    <xf numFmtId="43" fontId="6" fillId="2" borderId="11" xfId="1" applyFont="1" applyFill="1" applyBorder="1" applyProtection="1">
      <protection locked="0"/>
    </xf>
    <xf numFmtId="43" fontId="6" fillId="2" borderId="12" xfId="1" applyFont="1" applyFill="1" applyBorder="1" applyProtection="1">
      <protection locked="0"/>
    </xf>
    <xf numFmtId="0" fontId="6" fillId="2" borderId="13" xfId="0" applyFont="1" applyFill="1" applyBorder="1" applyProtection="1">
      <protection locked="0"/>
    </xf>
    <xf numFmtId="0" fontId="6" fillId="2" borderId="14" xfId="0" applyFont="1" applyFill="1" applyBorder="1" applyProtection="1">
      <protection locked="0"/>
    </xf>
    <xf numFmtId="43" fontId="6" fillId="2" borderId="14" xfId="1" applyFont="1" applyFill="1" applyBorder="1" applyProtection="1">
      <protection locked="0"/>
    </xf>
    <xf numFmtId="43" fontId="6" fillId="2" borderId="15" xfId="1" applyFont="1" applyFill="1" applyBorder="1" applyProtection="1">
      <protection locked="0"/>
    </xf>
  </cellXfs>
  <cellStyles count="4">
    <cellStyle name="Moeda" xfId="2" builtinId="4"/>
    <cellStyle name="Normal" xfId="0" builtinId="0"/>
    <cellStyle name="Título 1" xfId="3" builtinId="16"/>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ontribuinte!C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Bens e Direitos'!C1"/><Relationship Id="rId5" Type="http://schemas.openxmlformats.org/officeDocument/2006/relationships/hyperlink" Target="#Despesas!C1"/><Relationship Id="rId4" Type="http://schemas.openxmlformats.org/officeDocument/2006/relationships/hyperlink" Target="#Rendimentos!C1"/></Relationships>
</file>

<file path=xl/drawings/_rels/drawing2.xml.rels><?xml version="1.0" encoding="UTF-8" standalone="yes"?>
<Relationships xmlns="http://schemas.openxmlformats.org/package/2006/relationships"><Relationship Id="rId3" Type="http://schemas.openxmlformats.org/officeDocument/2006/relationships/hyperlink" Target="#Contribuinte!C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Bens e Direitos'!C1"/><Relationship Id="rId5" Type="http://schemas.openxmlformats.org/officeDocument/2006/relationships/hyperlink" Target="#Despesas!C1"/><Relationship Id="rId4" Type="http://schemas.openxmlformats.org/officeDocument/2006/relationships/hyperlink" Target="#Rendimentos!C1"/></Relationships>
</file>

<file path=xl/drawings/_rels/drawing3.xml.rels><?xml version="1.0" encoding="UTF-8" standalone="yes"?>
<Relationships xmlns="http://schemas.openxmlformats.org/package/2006/relationships"><Relationship Id="rId3" Type="http://schemas.openxmlformats.org/officeDocument/2006/relationships/hyperlink" Target="#Contribuinte!C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Bens e Direitos'!C1"/><Relationship Id="rId5" Type="http://schemas.openxmlformats.org/officeDocument/2006/relationships/hyperlink" Target="#Despesas!C1"/><Relationship Id="rId4" Type="http://schemas.openxmlformats.org/officeDocument/2006/relationships/hyperlink" Target="#Rendimentos!C1"/></Relationships>
</file>

<file path=xl/drawings/_rels/drawing4.xml.rels><?xml version="1.0" encoding="UTF-8" standalone="yes"?>
<Relationships xmlns="http://schemas.openxmlformats.org/package/2006/relationships"><Relationship Id="rId3" Type="http://schemas.openxmlformats.org/officeDocument/2006/relationships/hyperlink" Target="#Contribuinte!C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Bens e Direitos'!C1"/><Relationship Id="rId5" Type="http://schemas.openxmlformats.org/officeDocument/2006/relationships/hyperlink" Target="#Despesas!C1"/><Relationship Id="rId4" Type="http://schemas.openxmlformats.org/officeDocument/2006/relationships/hyperlink" Target="#Rendimentos!C1"/></Relationships>
</file>

<file path=xl/drawings/drawing1.xml><?xml version="1.0" encoding="utf-8"?>
<xdr:wsDr xmlns:xdr="http://schemas.openxmlformats.org/drawingml/2006/spreadsheetDrawing" xmlns:a="http://schemas.openxmlformats.org/drawingml/2006/main">
  <xdr:twoCellAnchor editAs="absolute">
    <xdr:from>
      <xdr:col>0</xdr:col>
      <xdr:colOff>28574</xdr:colOff>
      <xdr:row>1</xdr:row>
      <xdr:rowOff>361949</xdr:rowOff>
    </xdr:from>
    <xdr:to>
      <xdr:col>0</xdr:col>
      <xdr:colOff>1904999</xdr:colOff>
      <xdr:row>11</xdr:row>
      <xdr:rowOff>66674</xdr:rowOff>
    </xdr:to>
    <xdr:pic>
      <xdr:nvPicPr>
        <xdr:cNvPr id="3" name="Gráfico 2" descr="Leão estrutura de tópicos">
          <a:extLst>
            <a:ext uri="{FF2B5EF4-FFF2-40B4-BE49-F238E27FC236}">
              <a16:creationId xmlns:a16="http://schemas.microsoft.com/office/drawing/2014/main" id="{6E8D440E-C3B1-1AAB-255E-B01DCECF2B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4" y="552449"/>
          <a:ext cx="1876425" cy="1876425"/>
        </a:xfrm>
        <a:prstGeom prst="rect">
          <a:avLst/>
        </a:prstGeom>
        <a:effectLst>
          <a:innerShdw blurRad="63500" dist="50800" dir="5400000">
            <a:prstClr val="black">
              <a:alpha val="50000"/>
            </a:prstClr>
          </a:innerShdw>
        </a:effectLst>
      </xdr:spPr>
    </xdr:pic>
    <xdr:clientData/>
  </xdr:twoCellAnchor>
  <xdr:twoCellAnchor editAs="absolute">
    <xdr:from>
      <xdr:col>0</xdr:col>
      <xdr:colOff>76200</xdr:colOff>
      <xdr:row>1</xdr:row>
      <xdr:rowOff>0</xdr:rowOff>
    </xdr:from>
    <xdr:to>
      <xdr:col>1</xdr:col>
      <xdr:colOff>0</xdr:colOff>
      <xdr:row>3</xdr:row>
      <xdr:rowOff>0</xdr:rowOff>
    </xdr:to>
    <xdr:sp macro="" textlink="">
      <xdr:nvSpPr>
        <xdr:cNvPr id="8" name="Retângulo: Cantos Diagonais Recortados 7">
          <a:extLst>
            <a:ext uri="{FF2B5EF4-FFF2-40B4-BE49-F238E27FC236}">
              <a16:creationId xmlns:a16="http://schemas.microsoft.com/office/drawing/2014/main" id="{66DF4F32-916A-2CA0-B367-7291FC4A9F96}"/>
            </a:ext>
          </a:extLst>
        </xdr:cNvPr>
        <xdr:cNvSpPr/>
      </xdr:nvSpPr>
      <xdr:spPr>
        <a:xfrm>
          <a:off x="76200" y="190500"/>
          <a:ext cx="1828800" cy="571500"/>
        </a:xfrm>
        <a:prstGeom prst="snip2DiagRect">
          <a:avLst/>
        </a:prstGeom>
        <a:solidFill>
          <a:schemeClr val="accent1">
            <a:lumMod val="75000"/>
          </a:schemeClr>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600">
              <a:effectLst>
                <a:innerShdw blurRad="63500" dist="50800" dir="5400000">
                  <a:schemeClr val="tx1">
                    <a:alpha val="50000"/>
                  </a:schemeClr>
                </a:innerShdw>
              </a:effectLst>
              <a:latin typeface="Impact" panose="020B0806030902050204" pitchFamily="34" charset="0"/>
            </a:rPr>
            <a:t>LION IR</a:t>
          </a:r>
        </a:p>
      </xdr:txBody>
    </xdr:sp>
    <xdr:clientData/>
  </xdr:twoCellAnchor>
  <xdr:twoCellAnchor editAs="absolute">
    <xdr:from>
      <xdr:col>0</xdr:col>
      <xdr:colOff>76200</xdr:colOff>
      <xdr:row>10</xdr:row>
      <xdr:rowOff>123825</xdr:rowOff>
    </xdr:from>
    <xdr:to>
      <xdr:col>1</xdr:col>
      <xdr:colOff>0</xdr:colOff>
      <xdr:row>13</xdr:row>
      <xdr:rowOff>95250</xdr:rowOff>
    </xdr:to>
    <xdr:sp macro="" textlink="">
      <xdr:nvSpPr>
        <xdr:cNvPr id="13" name="Retângulo: Cantos Diagonais Recortados 12">
          <a:hlinkClick xmlns:r="http://schemas.openxmlformats.org/officeDocument/2006/relationships" r:id="rId3"/>
          <a:extLst>
            <a:ext uri="{FF2B5EF4-FFF2-40B4-BE49-F238E27FC236}">
              <a16:creationId xmlns:a16="http://schemas.microsoft.com/office/drawing/2014/main" id="{0DC1627A-45B7-4B89-8FB5-9A312A89DEBF}"/>
            </a:ext>
          </a:extLst>
        </xdr:cNvPr>
        <xdr:cNvSpPr/>
      </xdr:nvSpPr>
      <xdr:spPr>
        <a:xfrm>
          <a:off x="76200" y="2286000"/>
          <a:ext cx="1828800" cy="571500"/>
        </a:xfrm>
        <a:prstGeom prst="snip2DiagRect">
          <a:avLst/>
        </a:prstGeom>
        <a:solidFill>
          <a:schemeClr val="bg1"/>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chemeClr val="accent1">
                  <a:lumMod val="75000"/>
                </a:schemeClr>
              </a:solidFill>
              <a:effectLst>
                <a:innerShdw blurRad="63500" dist="50800" dir="5400000">
                  <a:sysClr val="windowText" lastClr="000000">
                    <a:alpha val="50000"/>
                  </a:sysClr>
                </a:innerShdw>
              </a:effectLst>
              <a:uLnTx/>
              <a:uFillTx/>
              <a:latin typeface="Impact" panose="020B0806030902050204" pitchFamily="34" charset="0"/>
              <a:ea typeface="+mn-ea"/>
              <a:cs typeface="+mn-cs"/>
            </a:rPr>
            <a:t>CONTRIBUINTE</a:t>
          </a:r>
        </a:p>
      </xdr:txBody>
    </xdr:sp>
    <xdr:clientData/>
  </xdr:twoCellAnchor>
  <xdr:twoCellAnchor editAs="absolute">
    <xdr:from>
      <xdr:col>0</xdr:col>
      <xdr:colOff>76200</xdr:colOff>
      <xdr:row>13</xdr:row>
      <xdr:rowOff>95250</xdr:rowOff>
    </xdr:from>
    <xdr:to>
      <xdr:col>1</xdr:col>
      <xdr:colOff>0</xdr:colOff>
      <xdr:row>16</xdr:row>
      <xdr:rowOff>85725</xdr:rowOff>
    </xdr:to>
    <xdr:sp macro="" textlink="">
      <xdr:nvSpPr>
        <xdr:cNvPr id="15" name="Retângulo: Cantos Diagonais Recortados 14">
          <a:hlinkClick xmlns:r="http://schemas.openxmlformats.org/officeDocument/2006/relationships" r:id="rId4"/>
          <a:extLst>
            <a:ext uri="{FF2B5EF4-FFF2-40B4-BE49-F238E27FC236}">
              <a16:creationId xmlns:a16="http://schemas.microsoft.com/office/drawing/2014/main" id="{4EF141C1-B805-49EF-9D8F-5C379DEF3CBF}"/>
            </a:ext>
          </a:extLst>
        </xdr:cNvPr>
        <xdr:cNvSpPr/>
      </xdr:nvSpPr>
      <xdr:spPr>
        <a:xfrm>
          <a:off x="76200" y="2857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RENDIMENTOS</a:t>
          </a:r>
        </a:p>
      </xdr:txBody>
    </xdr:sp>
    <xdr:clientData/>
  </xdr:twoCellAnchor>
  <xdr:twoCellAnchor editAs="absolute">
    <xdr:from>
      <xdr:col>0</xdr:col>
      <xdr:colOff>76200</xdr:colOff>
      <xdr:row>16</xdr:row>
      <xdr:rowOff>85725</xdr:rowOff>
    </xdr:from>
    <xdr:to>
      <xdr:col>1</xdr:col>
      <xdr:colOff>0</xdr:colOff>
      <xdr:row>19</xdr:row>
      <xdr:rowOff>85725</xdr:rowOff>
    </xdr:to>
    <xdr:sp macro="" textlink="">
      <xdr:nvSpPr>
        <xdr:cNvPr id="17" name="Retângulo: Cantos Diagonais Recortados 16">
          <a:hlinkClick xmlns:r="http://schemas.openxmlformats.org/officeDocument/2006/relationships" r:id="rId5"/>
          <a:extLst>
            <a:ext uri="{FF2B5EF4-FFF2-40B4-BE49-F238E27FC236}">
              <a16:creationId xmlns:a16="http://schemas.microsoft.com/office/drawing/2014/main" id="{11385A59-E0F1-49DB-9DD5-36641D00CDC5}"/>
            </a:ext>
          </a:extLst>
        </xdr:cNvPr>
        <xdr:cNvSpPr/>
      </xdr:nvSpPr>
      <xdr:spPr>
        <a:xfrm>
          <a:off x="76200" y="3429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DESPESAS</a:t>
          </a:r>
        </a:p>
      </xdr:txBody>
    </xdr:sp>
    <xdr:clientData/>
  </xdr:twoCellAnchor>
  <xdr:twoCellAnchor editAs="absolute">
    <xdr:from>
      <xdr:col>0</xdr:col>
      <xdr:colOff>76200</xdr:colOff>
      <xdr:row>19</xdr:row>
      <xdr:rowOff>85725</xdr:rowOff>
    </xdr:from>
    <xdr:to>
      <xdr:col>1</xdr:col>
      <xdr:colOff>0</xdr:colOff>
      <xdr:row>22</xdr:row>
      <xdr:rowOff>85725</xdr:rowOff>
    </xdr:to>
    <xdr:sp macro="" textlink="">
      <xdr:nvSpPr>
        <xdr:cNvPr id="18" name="Retângulo: Cantos Diagonais Recortados 17">
          <a:hlinkClick xmlns:r="http://schemas.openxmlformats.org/officeDocument/2006/relationships" r:id="rId6"/>
          <a:extLst>
            <a:ext uri="{FF2B5EF4-FFF2-40B4-BE49-F238E27FC236}">
              <a16:creationId xmlns:a16="http://schemas.microsoft.com/office/drawing/2014/main" id="{09137BC2-3CC5-4D21-BF40-0D3B1DB3EBBD}"/>
            </a:ext>
          </a:extLst>
        </xdr:cNvPr>
        <xdr:cNvSpPr/>
      </xdr:nvSpPr>
      <xdr:spPr>
        <a:xfrm>
          <a:off x="76200" y="4000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BENS E DIREITOS</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28574</xdr:colOff>
      <xdr:row>1</xdr:row>
      <xdr:rowOff>361949</xdr:rowOff>
    </xdr:from>
    <xdr:to>
      <xdr:col>0</xdr:col>
      <xdr:colOff>1904999</xdr:colOff>
      <xdr:row>11</xdr:row>
      <xdr:rowOff>76199</xdr:rowOff>
    </xdr:to>
    <xdr:pic>
      <xdr:nvPicPr>
        <xdr:cNvPr id="2" name="Gráfico 1" descr="Leão estrutura de tópicos">
          <a:extLst>
            <a:ext uri="{FF2B5EF4-FFF2-40B4-BE49-F238E27FC236}">
              <a16:creationId xmlns:a16="http://schemas.microsoft.com/office/drawing/2014/main" id="{207B9C03-DDAC-44D0-8EC5-38A86A8832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4" y="552449"/>
          <a:ext cx="1876425" cy="1876425"/>
        </a:xfrm>
        <a:prstGeom prst="rect">
          <a:avLst/>
        </a:prstGeom>
        <a:effectLst>
          <a:innerShdw blurRad="63500" dist="50800" dir="5400000">
            <a:prstClr val="black">
              <a:alpha val="50000"/>
            </a:prstClr>
          </a:innerShdw>
        </a:effectLst>
      </xdr:spPr>
    </xdr:pic>
    <xdr:clientData/>
  </xdr:twoCellAnchor>
  <xdr:twoCellAnchor editAs="absolute">
    <xdr:from>
      <xdr:col>0</xdr:col>
      <xdr:colOff>76200</xdr:colOff>
      <xdr:row>1</xdr:row>
      <xdr:rowOff>0</xdr:rowOff>
    </xdr:from>
    <xdr:to>
      <xdr:col>1</xdr:col>
      <xdr:colOff>0</xdr:colOff>
      <xdr:row>3</xdr:row>
      <xdr:rowOff>0</xdr:rowOff>
    </xdr:to>
    <xdr:sp macro="" textlink="">
      <xdr:nvSpPr>
        <xdr:cNvPr id="3" name="Retângulo: Cantos Diagonais Recortados 2">
          <a:extLst>
            <a:ext uri="{FF2B5EF4-FFF2-40B4-BE49-F238E27FC236}">
              <a16:creationId xmlns:a16="http://schemas.microsoft.com/office/drawing/2014/main" id="{B446A66D-8F5F-411B-9694-4784D8DD69CF}"/>
            </a:ext>
          </a:extLst>
        </xdr:cNvPr>
        <xdr:cNvSpPr/>
      </xdr:nvSpPr>
      <xdr:spPr>
        <a:xfrm>
          <a:off x="76200" y="190500"/>
          <a:ext cx="1828800" cy="571500"/>
        </a:xfrm>
        <a:prstGeom prst="snip2DiagRect">
          <a:avLst/>
        </a:prstGeom>
        <a:solidFill>
          <a:schemeClr val="accent1">
            <a:lumMod val="75000"/>
          </a:schemeClr>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600">
              <a:effectLst>
                <a:innerShdw blurRad="63500" dist="50800" dir="5400000">
                  <a:schemeClr val="tx1">
                    <a:alpha val="50000"/>
                  </a:schemeClr>
                </a:innerShdw>
              </a:effectLst>
              <a:latin typeface="Impact" panose="020B0806030902050204" pitchFamily="34" charset="0"/>
            </a:rPr>
            <a:t>LION IR</a:t>
          </a:r>
        </a:p>
      </xdr:txBody>
    </xdr:sp>
    <xdr:clientData/>
  </xdr:twoCellAnchor>
  <xdr:twoCellAnchor editAs="absolute">
    <xdr:from>
      <xdr:col>0</xdr:col>
      <xdr:colOff>76200</xdr:colOff>
      <xdr:row>10</xdr:row>
      <xdr:rowOff>123825</xdr:rowOff>
    </xdr:from>
    <xdr:to>
      <xdr:col>1</xdr:col>
      <xdr:colOff>0</xdr:colOff>
      <xdr:row>13</xdr:row>
      <xdr:rowOff>123825</xdr:rowOff>
    </xdr:to>
    <xdr:sp macro="" textlink="">
      <xdr:nvSpPr>
        <xdr:cNvPr id="4" name="Retângulo: Cantos Diagonais Recortados 3">
          <a:hlinkClick xmlns:r="http://schemas.openxmlformats.org/officeDocument/2006/relationships" r:id="rId3"/>
          <a:extLst>
            <a:ext uri="{FF2B5EF4-FFF2-40B4-BE49-F238E27FC236}">
              <a16:creationId xmlns:a16="http://schemas.microsoft.com/office/drawing/2014/main" id="{247A385A-5BF9-46D0-8C80-47367112A052}"/>
            </a:ext>
          </a:extLst>
        </xdr:cNvPr>
        <xdr:cNvSpPr/>
      </xdr:nvSpPr>
      <xdr:spPr>
        <a:xfrm>
          <a:off x="76200" y="2286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CONTRIBUINTE</a:t>
          </a:r>
        </a:p>
      </xdr:txBody>
    </xdr:sp>
    <xdr:clientData/>
  </xdr:twoCellAnchor>
  <xdr:twoCellAnchor editAs="absolute">
    <xdr:from>
      <xdr:col>0</xdr:col>
      <xdr:colOff>76200</xdr:colOff>
      <xdr:row>13</xdr:row>
      <xdr:rowOff>123825</xdr:rowOff>
    </xdr:from>
    <xdr:to>
      <xdr:col>1</xdr:col>
      <xdr:colOff>0</xdr:colOff>
      <xdr:row>16</xdr:row>
      <xdr:rowOff>123825</xdr:rowOff>
    </xdr:to>
    <xdr:sp macro="" textlink="">
      <xdr:nvSpPr>
        <xdr:cNvPr id="5" name="Retângulo: Cantos Diagonais Recortados 4">
          <a:hlinkClick xmlns:r="http://schemas.openxmlformats.org/officeDocument/2006/relationships" r:id="rId4"/>
          <a:extLst>
            <a:ext uri="{FF2B5EF4-FFF2-40B4-BE49-F238E27FC236}">
              <a16:creationId xmlns:a16="http://schemas.microsoft.com/office/drawing/2014/main" id="{DA467EB7-4331-4287-B99C-AADC93AC9458}"/>
            </a:ext>
          </a:extLst>
        </xdr:cNvPr>
        <xdr:cNvSpPr/>
      </xdr:nvSpPr>
      <xdr:spPr>
        <a:xfrm>
          <a:off x="76200" y="2857500"/>
          <a:ext cx="1828800" cy="571500"/>
        </a:xfrm>
        <a:prstGeom prst="snip2DiagRect">
          <a:avLst/>
        </a:prstGeom>
        <a:solidFill>
          <a:schemeClr val="bg1"/>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chemeClr val="accent1">
                  <a:lumMod val="75000"/>
                </a:schemeClr>
              </a:solidFill>
              <a:effectLst>
                <a:innerShdw blurRad="63500" dist="50800" dir="5400000">
                  <a:sysClr val="windowText" lastClr="000000">
                    <a:alpha val="50000"/>
                  </a:sysClr>
                </a:innerShdw>
              </a:effectLst>
              <a:uLnTx/>
              <a:uFillTx/>
              <a:latin typeface="Impact" panose="020B0806030902050204" pitchFamily="34" charset="0"/>
              <a:ea typeface="+mn-ea"/>
              <a:cs typeface="+mn-cs"/>
            </a:rPr>
            <a:t>RENDIMENTOS</a:t>
          </a:r>
        </a:p>
      </xdr:txBody>
    </xdr:sp>
    <xdr:clientData/>
  </xdr:twoCellAnchor>
  <xdr:twoCellAnchor editAs="absolute">
    <xdr:from>
      <xdr:col>0</xdr:col>
      <xdr:colOff>76200</xdr:colOff>
      <xdr:row>16</xdr:row>
      <xdr:rowOff>123825</xdr:rowOff>
    </xdr:from>
    <xdr:to>
      <xdr:col>1</xdr:col>
      <xdr:colOff>0</xdr:colOff>
      <xdr:row>19</xdr:row>
      <xdr:rowOff>123825</xdr:rowOff>
    </xdr:to>
    <xdr:sp macro="" textlink="">
      <xdr:nvSpPr>
        <xdr:cNvPr id="6" name="Retângulo: Cantos Diagonais Recortados 5">
          <a:hlinkClick xmlns:r="http://schemas.openxmlformats.org/officeDocument/2006/relationships" r:id="rId5"/>
          <a:extLst>
            <a:ext uri="{FF2B5EF4-FFF2-40B4-BE49-F238E27FC236}">
              <a16:creationId xmlns:a16="http://schemas.microsoft.com/office/drawing/2014/main" id="{A95086E1-C027-42CF-9BD0-125F519E7C80}"/>
            </a:ext>
          </a:extLst>
        </xdr:cNvPr>
        <xdr:cNvSpPr/>
      </xdr:nvSpPr>
      <xdr:spPr>
        <a:xfrm>
          <a:off x="76200" y="3429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DESPESAS</a:t>
          </a:r>
        </a:p>
      </xdr:txBody>
    </xdr:sp>
    <xdr:clientData/>
  </xdr:twoCellAnchor>
  <xdr:twoCellAnchor editAs="absolute">
    <xdr:from>
      <xdr:col>0</xdr:col>
      <xdr:colOff>76200</xdr:colOff>
      <xdr:row>19</xdr:row>
      <xdr:rowOff>123825</xdr:rowOff>
    </xdr:from>
    <xdr:to>
      <xdr:col>1</xdr:col>
      <xdr:colOff>0</xdr:colOff>
      <xdr:row>22</xdr:row>
      <xdr:rowOff>123825</xdr:rowOff>
    </xdr:to>
    <xdr:sp macro="" textlink="">
      <xdr:nvSpPr>
        <xdr:cNvPr id="7" name="Retângulo: Cantos Diagonais Recortados 6">
          <a:hlinkClick xmlns:r="http://schemas.openxmlformats.org/officeDocument/2006/relationships" r:id="rId6"/>
          <a:extLst>
            <a:ext uri="{FF2B5EF4-FFF2-40B4-BE49-F238E27FC236}">
              <a16:creationId xmlns:a16="http://schemas.microsoft.com/office/drawing/2014/main" id="{B83F9254-70A2-4CE9-A15C-A5AE9A4FA09E}"/>
            </a:ext>
          </a:extLst>
        </xdr:cNvPr>
        <xdr:cNvSpPr/>
      </xdr:nvSpPr>
      <xdr:spPr>
        <a:xfrm>
          <a:off x="76200" y="4000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BENS E DIREITOS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28574</xdr:colOff>
      <xdr:row>1</xdr:row>
      <xdr:rowOff>361949</xdr:rowOff>
    </xdr:from>
    <xdr:to>
      <xdr:col>0</xdr:col>
      <xdr:colOff>1904999</xdr:colOff>
      <xdr:row>11</xdr:row>
      <xdr:rowOff>66674</xdr:rowOff>
    </xdr:to>
    <xdr:pic>
      <xdr:nvPicPr>
        <xdr:cNvPr id="2" name="Gráfico 1" descr="Leão estrutura de tópicos">
          <a:extLst>
            <a:ext uri="{FF2B5EF4-FFF2-40B4-BE49-F238E27FC236}">
              <a16:creationId xmlns:a16="http://schemas.microsoft.com/office/drawing/2014/main" id="{FAAF714D-46B4-4D69-B01F-8D9E0FE544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4" y="552449"/>
          <a:ext cx="1876425" cy="1876425"/>
        </a:xfrm>
        <a:prstGeom prst="rect">
          <a:avLst/>
        </a:prstGeom>
        <a:effectLst>
          <a:innerShdw blurRad="63500" dist="50800" dir="5400000">
            <a:prstClr val="black">
              <a:alpha val="50000"/>
            </a:prstClr>
          </a:innerShdw>
        </a:effectLst>
      </xdr:spPr>
    </xdr:pic>
    <xdr:clientData/>
  </xdr:twoCellAnchor>
  <xdr:twoCellAnchor editAs="absolute">
    <xdr:from>
      <xdr:col>0</xdr:col>
      <xdr:colOff>76200</xdr:colOff>
      <xdr:row>1</xdr:row>
      <xdr:rowOff>0</xdr:rowOff>
    </xdr:from>
    <xdr:to>
      <xdr:col>1</xdr:col>
      <xdr:colOff>0</xdr:colOff>
      <xdr:row>3</xdr:row>
      <xdr:rowOff>0</xdr:rowOff>
    </xdr:to>
    <xdr:sp macro="" textlink="">
      <xdr:nvSpPr>
        <xdr:cNvPr id="3" name="Retângulo: Cantos Diagonais Recortados 2">
          <a:extLst>
            <a:ext uri="{FF2B5EF4-FFF2-40B4-BE49-F238E27FC236}">
              <a16:creationId xmlns:a16="http://schemas.microsoft.com/office/drawing/2014/main" id="{DA3FE20E-A959-415C-8E16-7B1DF3AE1649}"/>
            </a:ext>
          </a:extLst>
        </xdr:cNvPr>
        <xdr:cNvSpPr/>
      </xdr:nvSpPr>
      <xdr:spPr>
        <a:xfrm>
          <a:off x="76200" y="190500"/>
          <a:ext cx="1828800" cy="571500"/>
        </a:xfrm>
        <a:prstGeom prst="snip2DiagRect">
          <a:avLst/>
        </a:prstGeom>
        <a:solidFill>
          <a:schemeClr val="accent1">
            <a:lumMod val="75000"/>
          </a:schemeClr>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600">
              <a:effectLst>
                <a:innerShdw blurRad="63500" dist="50800" dir="5400000">
                  <a:schemeClr val="tx1">
                    <a:alpha val="50000"/>
                  </a:schemeClr>
                </a:innerShdw>
              </a:effectLst>
              <a:latin typeface="Impact" panose="020B0806030902050204" pitchFamily="34" charset="0"/>
            </a:rPr>
            <a:t>LION IR</a:t>
          </a:r>
        </a:p>
      </xdr:txBody>
    </xdr:sp>
    <xdr:clientData/>
  </xdr:twoCellAnchor>
  <xdr:twoCellAnchor editAs="absolute">
    <xdr:from>
      <xdr:col>0</xdr:col>
      <xdr:colOff>76200</xdr:colOff>
      <xdr:row>10</xdr:row>
      <xdr:rowOff>123825</xdr:rowOff>
    </xdr:from>
    <xdr:to>
      <xdr:col>1</xdr:col>
      <xdr:colOff>0</xdr:colOff>
      <xdr:row>13</xdr:row>
      <xdr:rowOff>95250</xdr:rowOff>
    </xdr:to>
    <xdr:sp macro="" textlink="">
      <xdr:nvSpPr>
        <xdr:cNvPr id="4" name="Retângulo: Cantos Diagonais Recortados 3">
          <a:hlinkClick xmlns:r="http://schemas.openxmlformats.org/officeDocument/2006/relationships" r:id="rId3"/>
          <a:extLst>
            <a:ext uri="{FF2B5EF4-FFF2-40B4-BE49-F238E27FC236}">
              <a16:creationId xmlns:a16="http://schemas.microsoft.com/office/drawing/2014/main" id="{53BD95FD-8661-44BE-88CC-E09D2D5D439B}"/>
            </a:ext>
          </a:extLst>
        </xdr:cNvPr>
        <xdr:cNvSpPr/>
      </xdr:nvSpPr>
      <xdr:spPr>
        <a:xfrm>
          <a:off x="76200" y="2286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CONTRIBUINTE</a:t>
          </a:r>
        </a:p>
      </xdr:txBody>
    </xdr:sp>
    <xdr:clientData/>
  </xdr:twoCellAnchor>
  <xdr:twoCellAnchor editAs="absolute">
    <xdr:from>
      <xdr:col>0</xdr:col>
      <xdr:colOff>76200</xdr:colOff>
      <xdr:row>13</xdr:row>
      <xdr:rowOff>95250</xdr:rowOff>
    </xdr:from>
    <xdr:to>
      <xdr:col>1</xdr:col>
      <xdr:colOff>0</xdr:colOff>
      <xdr:row>16</xdr:row>
      <xdr:rowOff>66675</xdr:rowOff>
    </xdr:to>
    <xdr:sp macro="" textlink="">
      <xdr:nvSpPr>
        <xdr:cNvPr id="5" name="Retângulo: Cantos Diagonais Recortados 4">
          <a:hlinkClick xmlns:r="http://schemas.openxmlformats.org/officeDocument/2006/relationships" r:id="rId4"/>
          <a:extLst>
            <a:ext uri="{FF2B5EF4-FFF2-40B4-BE49-F238E27FC236}">
              <a16:creationId xmlns:a16="http://schemas.microsoft.com/office/drawing/2014/main" id="{6F86C144-7CE5-4BC3-A8A8-49C46DEF5B28}"/>
            </a:ext>
          </a:extLst>
        </xdr:cNvPr>
        <xdr:cNvSpPr/>
      </xdr:nvSpPr>
      <xdr:spPr>
        <a:xfrm>
          <a:off x="76200" y="2857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RENDIMENTOS</a:t>
          </a:r>
        </a:p>
      </xdr:txBody>
    </xdr:sp>
    <xdr:clientData/>
  </xdr:twoCellAnchor>
  <xdr:twoCellAnchor editAs="absolute">
    <xdr:from>
      <xdr:col>0</xdr:col>
      <xdr:colOff>76200</xdr:colOff>
      <xdr:row>16</xdr:row>
      <xdr:rowOff>66675</xdr:rowOff>
    </xdr:from>
    <xdr:to>
      <xdr:col>1</xdr:col>
      <xdr:colOff>0</xdr:colOff>
      <xdr:row>19</xdr:row>
      <xdr:rowOff>38100</xdr:rowOff>
    </xdr:to>
    <xdr:sp macro="" textlink="">
      <xdr:nvSpPr>
        <xdr:cNvPr id="6" name="Retângulo: Cantos Diagonais Recortados 5">
          <a:hlinkClick xmlns:r="http://schemas.openxmlformats.org/officeDocument/2006/relationships" r:id="rId5"/>
          <a:extLst>
            <a:ext uri="{FF2B5EF4-FFF2-40B4-BE49-F238E27FC236}">
              <a16:creationId xmlns:a16="http://schemas.microsoft.com/office/drawing/2014/main" id="{43FB5F5C-AAD8-4824-A327-5C2CA6AE7623}"/>
            </a:ext>
          </a:extLst>
        </xdr:cNvPr>
        <xdr:cNvSpPr/>
      </xdr:nvSpPr>
      <xdr:spPr>
        <a:xfrm>
          <a:off x="76200" y="3429000"/>
          <a:ext cx="1828800" cy="571500"/>
        </a:xfrm>
        <a:prstGeom prst="snip2DiagRect">
          <a:avLst/>
        </a:prstGeom>
        <a:solidFill>
          <a:schemeClr val="bg1"/>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chemeClr val="accent1">
                  <a:lumMod val="75000"/>
                </a:schemeClr>
              </a:solidFill>
              <a:effectLst>
                <a:innerShdw blurRad="63500" dist="50800" dir="5400000">
                  <a:sysClr val="windowText" lastClr="000000">
                    <a:alpha val="50000"/>
                  </a:sysClr>
                </a:innerShdw>
              </a:effectLst>
              <a:uLnTx/>
              <a:uFillTx/>
              <a:latin typeface="Impact" panose="020B0806030902050204" pitchFamily="34" charset="0"/>
              <a:ea typeface="+mn-ea"/>
              <a:cs typeface="+mn-cs"/>
            </a:rPr>
            <a:t>DESPESAS</a:t>
          </a:r>
        </a:p>
      </xdr:txBody>
    </xdr:sp>
    <xdr:clientData/>
  </xdr:twoCellAnchor>
  <xdr:twoCellAnchor editAs="absolute">
    <xdr:from>
      <xdr:col>0</xdr:col>
      <xdr:colOff>76200</xdr:colOff>
      <xdr:row>19</xdr:row>
      <xdr:rowOff>38100</xdr:rowOff>
    </xdr:from>
    <xdr:to>
      <xdr:col>1</xdr:col>
      <xdr:colOff>0</xdr:colOff>
      <xdr:row>22</xdr:row>
      <xdr:rowOff>9525</xdr:rowOff>
    </xdr:to>
    <xdr:sp macro="" textlink="">
      <xdr:nvSpPr>
        <xdr:cNvPr id="7" name="Retângulo: Cantos Diagonais Recortados 6">
          <a:hlinkClick xmlns:r="http://schemas.openxmlformats.org/officeDocument/2006/relationships" r:id="rId6"/>
          <a:extLst>
            <a:ext uri="{FF2B5EF4-FFF2-40B4-BE49-F238E27FC236}">
              <a16:creationId xmlns:a16="http://schemas.microsoft.com/office/drawing/2014/main" id="{51D187BA-3E74-4087-A458-9E1449C45854}"/>
            </a:ext>
          </a:extLst>
        </xdr:cNvPr>
        <xdr:cNvSpPr/>
      </xdr:nvSpPr>
      <xdr:spPr>
        <a:xfrm>
          <a:off x="76200" y="4000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BENS E DIREITOS</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28574</xdr:colOff>
      <xdr:row>1</xdr:row>
      <xdr:rowOff>361949</xdr:rowOff>
    </xdr:from>
    <xdr:to>
      <xdr:col>0</xdr:col>
      <xdr:colOff>1904999</xdr:colOff>
      <xdr:row>11</xdr:row>
      <xdr:rowOff>66674</xdr:rowOff>
    </xdr:to>
    <xdr:pic>
      <xdr:nvPicPr>
        <xdr:cNvPr id="2" name="Gráfico 1" descr="Leão estrutura de tópicos">
          <a:extLst>
            <a:ext uri="{FF2B5EF4-FFF2-40B4-BE49-F238E27FC236}">
              <a16:creationId xmlns:a16="http://schemas.microsoft.com/office/drawing/2014/main" id="{0E166AB7-E859-48F9-BA29-6DFEA70966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4" y="552449"/>
          <a:ext cx="1876425" cy="1876425"/>
        </a:xfrm>
        <a:prstGeom prst="rect">
          <a:avLst/>
        </a:prstGeom>
        <a:effectLst>
          <a:innerShdw blurRad="63500" dist="50800" dir="5400000">
            <a:prstClr val="black">
              <a:alpha val="50000"/>
            </a:prstClr>
          </a:innerShdw>
        </a:effectLst>
      </xdr:spPr>
    </xdr:pic>
    <xdr:clientData/>
  </xdr:twoCellAnchor>
  <xdr:twoCellAnchor editAs="absolute">
    <xdr:from>
      <xdr:col>0</xdr:col>
      <xdr:colOff>76200</xdr:colOff>
      <xdr:row>1</xdr:row>
      <xdr:rowOff>0</xdr:rowOff>
    </xdr:from>
    <xdr:to>
      <xdr:col>1</xdr:col>
      <xdr:colOff>0</xdr:colOff>
      <xdr:row>3</xdr:row>
      <xdr:rowOff>0</xdr:rowOff>
    </xdr:to>
    <xdr:sp macro="" textlink="">
      <xdr:nvSpPr>
        <xdr:cNvPr id="3" name="Retângulo: Cantos Diagonais Recortados 2">
          <a:extLst>
            <a:ext uri="{FF2B5EF4-FFF2-40B4-BE49-F238E27FC236}">
              <a16:creationId xmlns:a16="http://schemas.microsoft.com/office/drawing/2014/main" id="{B952308C-BB93-4F4C-967B-E313D1F9630F}"/>
            </a:ext>
          </a:extLst>
        </xdr:cNvPr>
        <xdr:cNvSpPr/>
      </xdr:nvSpPr>
      <xdr:spPr>
        <a:xfrm>
          <a:off x="76200" y="190500"/>
          <a:ext cx="1828800" cy="571500"/>
        </a:xfrm>
        <a:prstGeom prst="snip2DiagRect">
          <a:avLst/>
        </a:prstGeom>
        <a:solidFill>
          <a:schemeClr val="accent1">
            <a:lumMod val="75000"/>
          </a:schemeClr>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600">
              <a:effectLst>
                <a:innerShdw blurRad="63500" dist="50800" dir="5400000">
                  <a:schemeClr val="tx1">
                    <a:alpha val="50000"/>
                  </a:schemeClr>
                </a:innerShdw>
              </a:effectLst>
              <a:latin typeface="Impact" panose="020B0806030902050204" pitchFamily="34" charset="0"/>
            </a:rPr>
            <a:t>LION IR</a:t>
          </a:r>
        </a:p>
      </xdr:txBody>
    </xdr:sp>
    <xdr:clientData/>
  </xdr:twoCellAnchor>
  <xdr:twoCellAnchor editAs="absolute">
    <xdr:from>
      <xdr:col>0</xdr:col>
      <xdr:colOff>76200</xdr:colOff>
      <xdr:row>10</xdr:row>
      <xdr:rowOff>123825</xdr:rowOff>
    </xdr:from>
    <xdr:to>
      <xdr:col>1</xdr:col>
      <xdr:colOff>0</xdr:colOff>
      <xdr:row>13</xdr:row>
      <xdr:rowOff>95250</xdr:rowOff>
    </xdr:to>
    <xdr:sp macro="" textlink="">
      <xdr:nvSpPr>
        <xdr:cNvPr id="4" name="Retângulo: Cantos Diagonais Recortados 3">
          <a:hlinkClick xmlns:r="http://schemas.openxmlformats.org/officeDocument/2006/relationships" r:id="rId3"/>
          <a:extLst>
            <a:ext uri="{FF2B5EF4-FFF2-40B4-BE49-F238E27FC236}">
              <a16:creationId xmlns:a16="http://schemas.microsoft.com/office/drawing/2014/main" id="{DF35F58A-A378-434B-81DD-C02176474ADA}"/>
            </a:ext>
          </a:extLst>
        </xdr:cNvPr>
        <xdr:cNvSpPr/>
      </xdr:nvSpPr>
      <xdr:spPr>
        <a:xfrm>
          <a:off x="76200" y="2286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CONTRIBUINTE</a:t>
          </a:r>
        </a:p>
      </xdr:txBody>
    </xdr:sp>
    <xdr:clientData/>
  </xdr:twoCellAnchor>
  <xdr:twoCellAnchor editAs="absolute">
    <xdr:from>
      <xdr:col>0</xdr:col>
      <xdr:colOff>76200</xdr:colOff>
      <xdr:row>13</xdr:row>
      <xdr:rowOff>95250</xdr:rowOff>
    </xdr:from>
    <xdr:to>
      <xdr:col>1</xdr:col>
      <xdr:colOff>0</xdr:colOff>
      <xdr:row>16</xdr:row>
      <xdr:rowOff>66675</xdr:rowOff>
    </xdr:to>
    <xdr:sp macro="" textlink="">
      <xdr:nvSpPr>
        <xdr:cNvPr id="5" name="Retângulo: Cantos Diagonais Recortados 4">
          <a:hlinkClick xmlns:r="http://schemas.openxmlformats.org/officeDocument/2006/relationships" r:id="rId4"/>
          <a:extLst>
            <a:ext uri="{FF2B5EF4-FFF2-40B4-BE49-F238E27FC236}">
              <a16:creationId xmlns:a16="http://schemas.microsoft.com/office/drawing/2014/main" id="{A0A8E0E1-1016-4C6C-96FF-816EFEBF01A0}"/>
            </a:ext>
          </a:extLst>
        </xdr:cNvPr>
        <xdr:cNvSpPr/>
      </xdr:nvSpPr>
      <xdr:spPr>
        <a:xfrm>
          <a:off x="76200" y="28575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RENDIMENTOS</a:t>
          </a:r>
        </a:p>
      </xdr:txBody>
    </xdr:sp>
    <xdr:clientData/>
  </xdr:twoCellAnchor>
  <xdr:twoCellAnchor editAs="absolute">
    <xdr:from>
      <xdr:col>0</xdr:col>
      <xdr:colOff>76200</xdr:colOff>
      <xdr:row>16</xdr:row>
      <xdr:rowOff>66675</xdr:rowOff>
    </xdr:from>
    <xdr:to>
      <xdr:col>1</xdr:col>
      <xdr:colOff>0</xdr:colOff>
      <xdr:row>19</xdr:row>
      <xdr:rowOff>38100</xdr:rowOff>
    </xdr:to>
    <xdr:sp macro="" textlink="">
      <xdr:nvSpPr>
        <xdr:cNvPr id="6" name="Retângulo: Cantos Diagonais Recortados 5">
          <a:hlinkClick xmlns:r="http://schemas.openxmlformats.org/officeDocument/2006/relationships" r:id="rId5"/>
          <a:extLst>
            <a:ext uri="{FF2B5EF4-FFF2-40B4-BE49-F238E27FC236}">
              <a16:creationId xmlns:a16="http://schemas.microsoft.com/office/drawing/2014/main" id="{33F96511-FC9B-4875-A603-E159AC449D0B}"/>
            </a:ext>
          </a:extLst>
        </xdr:cNvPr>
        <xdr:cNvSpPr/>
      </xdr:nvSpPr>
      <xdr:spPr>
        <a:xfrm>
          <a:off x="76200" y="3429000"/>
          <a:ext cx="1828800" cy="571500"/>
        </a:xfrm>
        <a:prstGeom prst="snip2DiagRect">
          <a:avLst/>
        </a:prstGeom>
        <a:solidFill>
          <a:srgbClr val="156082">
            <a:lumMod val="75000"/>
          </a:srgbClr>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ysClr val="window" lastClr="FFFFFF"/>
              </a:solidFill>
              <a:effectLst>
                <a:innerShdw blurRad="63500" dist="50800" dir="5400000">
                  <a:sysClr val="windowText" lastClr="000000">
                    <a:alpha val="50000"/>
                  </a:sysClr>
                </a:innerShdw>
              </a:effectLst>
              <a:uLnTx/>
              <a:uFillTx/>
              <a:latin typeface="Impact" panose="020B0806030902050204" pitchFamily="34" charset="0"/>
              <a:ea typeface="+mn-ea"/>
              <a:cs typeface="+mn-cs"/>
            </a:rPr>
            <a:t>DESPESAS</a:t>
          </a:r>
        </a:p>
      </xdr:txBody>
    </xdr:sp>
    <xdr:clientData/>
  </xdr:twoCellAnchor>
  <xdr:twoCellAnchor editAs="absolute">
    <xdr:from>
      <xdr:col>0</xdr:col>
      <xdr:colOff>76200</xdr:colOff>
      <xdr:row>19</xdr:row>
      <xdr:rowOff>38100</xdr:rowOff>
    </xdr:from>
    <xdr:to>
      <xdr:col>1</xdr:col>
      <xdr:colOff>0</xdr:colOff>
      <xdr:row>22</xdr:row>
      <xdr:rowOff>9525</xdr:rowOff>
    </xdr:to>
    <xdr:sp macro="" textlink="">
      <xdr:nvSpPr>
        <xdr:cNvPr id="7" name="Retângulo: Cantos Diagonais Recortados 6">
          <a:hlinkClick xmlns:r="http://schemas.openxmlformats.org/officeDocument/2006/relationships" r:id="rId6"/>
          <a:extLst>
            <a:ext uri="{FF2B5EF4-FFF2-40B4-BE49-F238E27FC236}">
              <a16:creationId xmlns:a16="http://schemas.microsoft.com/office/drawing/2014/main" id="{7D66D850-9B30-4EE9-9C1B-DDB453A18A15}"/>
            </a:ext>
          </a:extLst>
        </xdr:cNvPr>
        <xdr:cNvSpPr/>
      </xdr:nvSpPr>
      <xdr:spPr>
        <a:xfrm>
          <a:off x="76200" y="4000500"/>
          <a:ext cx="1828800" cy="571500"/>
        </a:xfrm>
        <a:prstGeom prst="snip2DiagRect">
          <a:avLst/>
        </a:prstGeom>
        <a:solidFill>
          <a:schemeClr val="bg1"/>
        </a:solidFill>
        <a:ln w="19050" cap="flat" cmpd="sng" algn="ctr">
          <a:solidFill>
            <a:srgbClr val="156082">
              <a:shade val="15000"/>
            </a:srgbClr>
          </a:solidFill>
          <a:prstDash val="solid"/>
          <a:miter lim="800000"/>
        </a:ln>
        <a:effectLst>
          <a:innerShdw blurRad="63500" dist="50800" dir="5400000">
            <a:prstClr val="black">
              <a:alpha val="50000"/>
            </a:prstClr>
          </a:inn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0" i="0" u="none" strike="noStrike" kern="0" cap="none" spc="0" normalizeH="0" baseline="0" noProof="0">
              <a:ln>
                <a:noFill/>
              </a:ln>
              <a:solidFill>
                <a:schemeClr val="accent1">
                  <a:lumMod val="75000"/>
                </a:schemeClr>
              </a:solidFill>
              <a:effectLst>
                <a:innerShdw blurRad="63500" dist="50800" dir="5400000">
                  <a:sysClr val="windowText" lastClr="000000">
                    <a:alpha val="50000"/>
                  </a:sysClr>
                </a:innerShdw>
              </a:effectLst>
              <a:uLnTx/>
              <a:uFillTx/>
              <a:latin typeface="Impact" panose="020B0806030902050204" pitchFamily="34" charset="0"/>
              <a:ea typeface="+mn-ea"/>
              <a:cs typeface="+mn-cs"/>
            </a:rPr>
            <a:t>BENS E DIREITOS</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E130-E164-40C0-A3B1-40A502092F66}">
  <dimension ref="A2:E14"/>
  <sheetViews>
    <sheetView showGridLines="0" showRowColHeaders="0" tabSelected="1" workbookViewId="0">
      <selection activeCell="D4" sqref="D4"/>
    </sheetView>
  </sheetViews>
  <sheetFormatPr defaultRowHeight="15" x14ac:dyDescent="0.25"/>
  <cols>
    <col min="1" max="1" width="28.5703125" style="1" customWidth="1"/>
    <col min="3" max="4" width="42.85546875" customWidth="1"/>
  </cols>
  <sheetData>
    <row r="2" spans="3:5" ht="35.25" thickBot="1" x14ac:dyDescent="0.5">
      <c r="C2" s="3" t="s">
        <v>0</v>
      </c>
      <c r="D2" s="2"/>
      <c r="E2" s="2"/>
    </row>
    <row r="3" spans="3:5" ht="9.75" customHeight="1" thickTop="1" x14ac:dyDescent="0.25"/>
    <row r="4" spans="3:5" ht="15.75" x14ac:dyDescent="0.25">
      <c r="C4" s="4" t="s">
        <v>6</v>
      </c>
      <c r="D4" s="19" t="s">
        <v>13</v>
      </c>
    </row>
    <row r="5" spans="3:5" ht="15.75" x14ac:dyDescent="0.25">
      <c r="C5" s="4" t="s">
        <v>7</v>
      </c>
      <c r="D5" s="20">
        <v>98765432100</v>
      </c>
    </row>
    <row r="6" spans="3:5" ht="15.75" x14ac:dyDescent="0.25">
      <c r="C6" s="4" t="s">
        <v>8</v>
      </c>
      <c r="D6" s="21">
        <v>33695</v>
      </c>
    </row>
    <row r="7" spans="3:5" ht="15.75" x14ac:dyDescent="0.25">
      <c r="C7" s="4" t="s">
        <v>9</v>
      </c>
      <c r="D7" s="22" t="s">
        <v>14</v>
      </c>
    </row>
    <row r="8" spans="3:5" ht="15.75" x14ac:dyDescent="0.25">
      <c r="C8" s="4" t="s">
        <v>10</v>
      </c>
      <c r="D8" s="23">
        <v>12345678</v>
      </c>
    </row>
    <row r="9" spans="3:5" ht="15.75" x14ac:dyDescent="0.25">
      <c r="C9" s="4" t="s">
        <v>11</v>
      </c>
      <c r="D9" s="24">
        <v>1234567890</v>
      </c>
    </row>
    <row r="10" spans="3:5" ht="15.75" x14ac:dyDescent="0.25">
      <c r="C10" s="4" t="s">
        <v>12</v>
      </c>
      <c r="D10" s="22" t="s">
        <v>15</v>
      </c>
    </row>
    <row r="11" spans="3:5" ht="15.75" x14ac:dyDescent="0.25">
      <c r="C11" s="4" t="s">
        <v>2</v>
      </c>
      <c r="D11" s="22" t="s">
        <v>16</v>
      </c>
    </row>
    <row r="12" spans="3:5" ht="15.75" x14ac:dyDescent="0.25">
      <c r="C12" s="4" t="s">
        <v>3</v>
      </c>
      <c r="D12" s="22" t="s">
        <v>17</v>
      </c>
    </row>
    <row r="13" spans="3:5" ht="15.75" x14ac:dyDescent="0.25">
      <c r="C13" s="4" t="s">
        <v>4</v>
      </c>
      <c r="D13" s="22" t="s">
        <v>16</v>
      </c>
    </row>
    <row r="14" spans="3:5" ht="15.75" x14ac:dyDescent="0.25">
      <c r="C14" s="4" t="s">
        <v>5</v>
      </c>
      <c r="D14" s="25" t="s">
        <v>16</v>
      </c>
    </row>
  </sheetData>
  <sheetProtection sheet="1" objects="1" scenarios="1" selectLockedCells="1"/>
  <dataValidations count="1">
    <dataValidation type="list" allowBlank="1" showInputMessage="1" showErrorMessage="1" sqref="D11:D14" xr:uid="{98BC0FA8-02B7-4A95-9734-51A43B84C5E2}">
      <formula1>"Sim,Não"</formula1>
    </dataValidation>
  </dataValidation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503B-E36C-49E3-8D71-ECAB66678C73}">
  <dimension ref="A2:E10"/>
  <sheetViews>
    <sheetView showGridLines="0" showRowColHeaders="0" workbookViewId="0">
      <selection activeCell="D4" sqref="D4"/>
    </sheetView>
  </sheetViews>
  <sheetFormatPr defaultRowHeight="15" x14ac:dyDescent="0.25"/>
  <cols>
    <col min="1" max="1" width="28.5703125" style="1" customWidth="1"/>
    <col min="3" max="4" width="42.85546875" customWidth="1"/>
  </cols>
  <sheetData>
    <row r="2" spans="3:5" ht="35.25" thickBot="1" x14ac:dyDescent="0.5">
      <c r="C2" s="3" t="s">
        <v>18</v>
      </c>
      <c r="D2" s="2"/>
      <c r="E2" s="2"/>
    </row>
    <row r="3" spans="3:5" ht="9.75" customHeight="1" thickTop="1" x14ac:dyDescent="0.25"/>
    <row r="4" spans="3:5" ht="15.75" x14ac:dyDescent="0.25">
      <c r="C4" s="4" t="s">
        <v>19</v>
      </c>
      <c r="D4" s="19" t="s">
        <v>26</v>
      </c>
    </row>
    <row r="5" spans="3:5" ht="15.75" x14ac:dyDescent="0.25">
      <c r="C5" s="4" t="s">
        <v>20</v>
      </c>
      <c r="D5" s="26">
        <v>4098765000132</v>
      </c>
    </row>
    <row r="6" spans="3:5" ht="15.75" x14ac:dyDescent="0.25">
      <c r="C6" s="4" t="s">
        <v>21</v>
      </c>
      <c r="D6" s="27">
        <v>120000</v>
      </c>
    </row>
    <row r="7" spans="3:5" ht="15.75" x14ac:dyDescent="0.25">
      <c r="C7" s="4" t="s">
        <v>22</v>
      </c>
      <c r="D7" s="27">
        <v>10906.34</v>
      </c>
    </row>
    <row r="8" spans="3:5" ht="15.75" x14ac:dyDescent="0.25">
      <c r="C8" s="4" t="s">
        <v>23</v>
      </c>
      <c r="D8" s="27">
        <v>22248</v>
      </c>
    </row>
    <row r="9" spans="3:5" ht="15.75" x14ac:dyDescent="0.25">
      <c r="C9" s="4" t="s">
        <v>24</v>
      </c>
      <c r="D9" s="27">
        <v>10000</v>
      </c>
    </row>
    <row r="10" spans="3:5" ht="15.75" x14ac:dyDescent="0.25">
      <c r="C10" s="4" t="s">
        <v>25</v>
      </c>
      <c r="D10" s="27">
        <v>1854</v>
      </c>
    </row>
  </sheetData>
  <sheetProtection sheet="1" objects="1" scenarios="1" selectLockedCells="1"/>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3B63-047D-4A5C-8AC7-208BC69B562A}">
  <dimension ref="A2:Q23"/>
  <sheetViews>
    <sheetView showGridLines="0" showRowColHeaders="0" workbookViewId="0">
      <selection activeCell="D8" sqref="D8"/>
    </sheetView>
  </sheetViews>
  <sheetFormatPr defaultRowHeight="15" x14ac:dyDescent="0.25"/>
  <cols>
    <col min="1" max="1" width="28.5703125" style="1" customWidth="1"/>
    <col min="3" max="3" width="7" customWidth="1"/>
    <col min="4" max="5" width="28.5703125" customWidth="1"/>
    <col min="6" max="6" width="21.42578125" customWidth="1"/>
    <col min="7" max="7" width="18.5703125" customWidth="1"/>
    <col min="8" max="8" width="21.42578125" customWidth="1"/>
  </cols>
  <sheetData>
    <row r="2" spans="3:17" ht="35.25" thickBot="1" x14ac:dyDescent="0.5">
      <c r="C2" s="17" t="s">
        <v>41</v>
      </c>
      <c r="D2" s="17"/>
      <c r="E2" s="17"/>
      <c r="F2" s="17"/>
      <c r="G2" s="17"/>
      <c r="H2" s="17"/>
      <c r="I2" s="17"/>
    </row>
    <row r="3" spans="3:17" ht="9.75" customHeight="1" thickTop="1" x14ac:dyDescent="0.25"/>
    <row r="4" spans="3:17" ht="15.75" x14ac:dyDescent="0.25">
      <c r="C4" s="18" t="s">
        <v>42</v>
      </c>
      <c r="D4" s="18" t="s">
        <v>43</v>
      </c>
      <c r="E4" s="18" t="s">
        <v>1</v>
      </c>
      <c r="F4" s="18" t="s">
        <v>76</v>
      </c>
      <c r="G4" s="18" t="s">
        <v>77</v>
      </c>
      <c r="H4" s="18" t="s">
        <v>82</v>
      </c>
      <c r="I4" s="16"/>
      <c r="J4" s="16"/>
      <c r="K4" s="16"/>
      <c r="L4" s="16"/>
      <c r="M4" s="16"/>
      <c r="N4" s="16"/>
      <c r="O4" s="16"/>
      <c r="P4" s="16"/>
      <c r="Q4" s="16"/>
    </row>
    <row r="5" spans="3:17" ht="15.75" x14ac:dyDescent="0.25">
      <c r="C5" s="28">
        <v>1</v>
      </c>
      <c r="D5" s="29" t="str">
        <f>IFERROR(VLOOKUP(C5,Tab_Pagto!$A$2:$B$33,2,FALSE),"")</f>
        <v>Despesas com instrução no Brasil.</v>
      </c>
      <c r="E5" s="29" t="s">
        <v>78</v>
      </c>
      <c r="F5" s="30" t="s">
        <v>79</v>
      </c>
      <c r="G5" s="31">
        <v>12000</v>
      </c>
      <c r="H5" s="32">
        <v>6000</v>
      </c>
    </row>
    <row r="6" spans="3:17" ht="15.75" x14ac:dyDescent="0.25">
      <c r="C6" s="33">
        <v>26</v>
      </c>
      <c r="D6" s="29" t="str">
        <f>IFERROR(VLOOKUP(C6,Tab_Pagto!$A$2:$B$33,2,FALSE),"")</f>
        <v>Planos de saúde no Brasil.</v>
      </c>
      <c r="E6" s="34" t="s">
        <v>80</v>
      </c>
      <c r="F6" s="35" t="s">
        <v>81</v>
      </c>
      <c r="G6" s="36">
        <f>750*12</f>
        <v>9000</v>
      </c>
      <c r="H6" s="37">
        <f>350*12</f>
        <v>4200</v>
      </c>
    </row>
    <row r="7" spans="3:17" ht="15.75" x14ac:dyDescent="0.25">
      <c r="C7" s="33">
        <v>36</v>
      </c>
      <c r="D7" s="29" t="str">
        <f>IFERROR(VLOOKUP(C7,Tab_Pagto!$A$2:$B$33,2,FALSE),"")</f>
        <v>Previdência Complementar (inclusive Fapi).</v>
      </c>
      <c r="E7" s="34" t="s">
        <v>83</v>
      </c>
      <c r="F7" s="35" t="s">
        <v>84</v>
      </c>
      <c r="G7" s="36">
        <f>250*12</f>
        <v>3000</v>
      </c>
      <c r="H7" s="37">
        <v>0</v>
      </c>
    </row>
    <row r="8" spans="3:17" ht="15.75" x14ac:dyDescent="0.25">
      <c r="C8" s="33"/>
      <c r="D8" s="29" t="str">
        <f>IFERROR(VLOOKUP(C8,Tab_Pagto!$A$2:$B$33,2,FALSE),"")</f>
        <v/>
      </c>
      <c r="E8" s="34"/>
      <c r="F8" s="34"/>
      <c r="G8" s="36"/>
      <c r="H8" s="37"/>
    </row>
    <row r="9" spans="3:17" ht="15.75" x14ac:dyDescent="0.25">
      <c r="C9" s="33"/>
      <c r="D9" s="29" t="str">
        <f>IFERROR(VLOOKUP(C9,Tab_Pagto!$A$2:$B$33,2,FALSE),"")</f>
        <v/>
      </c>
      <c r="E9" s="34"/>
      <c r="F9" s="34"/>
      <c r="G9" s="36"/>
      <c r="H9" s="37"/>
    </row>
    <row r="10" spans="3:17" ht="15.75" x14ac:dyDescent="0.25">
      <c r="C10" s="33"/>
      <c r="D10" s="29" t="str">
        <f>IFERROR(VLOOKUP(C10,Tab_Pagto!$A$2:$B$33,2,FALSE),"")</f>
        <v/>
      </c>
      <c r="E10" s="34"/>
      <c r="F10" s="34"/>
      <c r="G10" s="36"/>
      <c r="H10" s="37"/>
    </row>
    <row r="11" spans="3:17" ht="15.75" x14ac:dyDescent="0.25">
      <c r="C11" s="33"/>
      <c r="D11" s="29" t="str">
        <f>IFERROR(VLOOKUP(C11,Tab_Pagto!$A$2:$B$33,2,FALSE),"")</f>
        <v/>
      </c>
      <c r="E11" s="34"/>
      <c r="F11" s="34"/>
      <c r="G11" s="36"/>
      <c r="H11" s="37"/>
    </row>
    <row r="12" spans="3:17" ht="15.75" x14ac:dyDescent="0.25">
      <c r="C12" s="33"/>
      <c r="D12" s="29" t="str">
        <f>IFERROR(VLOOKUP(C12,Tab_Pagto!$A$2:$B$33,2,FALSE),"")</f>
        <v/>
      </c>
      <c r="E12" s="34"/>
      <c r="F12" s="34"/>
      <c r="G12" s="36"/>
      <c r="H12" s="37"/>
    </row>
    <row r="13" spans="3:17" ht="15.75" x14ac:dyDescent="0.25">
      <c r="C13" s="33"/>
      <c r="D13" s="29" t="str">
        <f>IFERROR(VLOOKUP(C13,Tab_Pagto!$A$2:$B$33,2,FALSE),"")</f>
        <v/>
      </c>
      <c r="E13" s="34"/>
      <c r="F13" s="34"/>
      <c r="G13" s="36"/>
      <c r="H13" s="37"/>
    </row>
    <row r="14" spans="3:17" ht="15.75" x14ac:dyDescent="0.25">
      <c r="C14" s="33"/>
      <c r="D14" s="29" t="str">
        <f>IFERROR(VLOOKUP(C14,Tab_Pagto!$A$2:$B$33,2,FALSE),"")</f>
        <v/>
      </c>
      <c r="E14" s="34"/>
      <c r="F14" s="34"/>
      <c r="G14" s="36"/>
      <c r="H14" s="37"/>
    </row>
    <row r="15" spans="3:17" ht="15.75" x14ac:dyDescent="0.25">
      <c r="C15" s="33"/>
      <c r="D15" s="29" t="str">
        <f>IFERROR(VLOOKUP(C15,Tab_Pagto!$A$2:$B$33,2,FALSE),"")</f>
        <v/>
      </c>
      <c r="E15" s="34"/>
      <c r="F15" s="34"/>
      <c r="G15" s="36"/>
      <c r="H15" s="37"/>
    </row>
    <row r="16" spans="3:17" ht="15.75" x14ac:dyDescent="0.25">
      <c r="C16" s="33"/>
      <c r="D16" s="29" t="str">
        <f>IFERROR(VLOOKUP(C16,Tab_Pagto!$A$2:$B$33,2,FALSE),"")</f>
        <v/>
      </c>
      <c r="E16" s="34"/>
      <c r="F16" s="34"/>
      <c r="G16" s="36"/>
      <c r="H16" s="37"/>
    </row>
    <row r="17" spans="3:8" ht="15.75" x14ac:dyDescent="0.25">
      <c r="C17" s="33"/>
      <c r="D17" s="29" t="str">
        <f>IFERROR(VLOOKUP(C17,Tab_Pagto!$A$2:$B$33,2,FALSE),"")</f>
        <v/>
      </c>
      <c r="E17" s="34"/>
      <c r="F17" s="34"/>
      <c r="G17" s="36"/>
      <c r="H17" s="37"/>
    </row>
    <row r="18" spans="3:8" ht="15.75" x14ac:dyDescent="0.25">
      <c r="C18" s="33"/>
      <c r="D18" s="29" t="str">
        <f>IFERROR(VLOOKUP(C18,Tab_Pagto!$A$2:$B$33,2,FALSE),"")</f>
        <v/>
      </c>
      <c r="E18" s="34"/>
      <c r="F18" s="34"/>
      <c r="G18" s="36"/>
      <c r="H18" s="37"/>
    </row>
    <row r="19" spans="3:8" ht="15.75" x14ac:dyDescent="0.25">
      <c r="C19" s="33"/>
      <c r="D19" s="29" t="str">
        <f>IFERROR(VLOOKUP(C19,Tab_Pagto!$A$2:$B$33,2,FALSE),"")</f>
        <v/>
      </c>
      <c r="E19" s="34"/>
      <c r="F19" s="34"/>
      <c r="G19" s="36"/>
      <c r="H19" s="37"/>
    </row>
    <row r="20" spans="3:8" ht="15.75" x14ac:dyDescent="0.25">
      <c r="C20" s="33"/>
      <c r="D20" s="29" t="str">
        <f>IFERROR(VLOOKUP(C20,Tab_Pagto!$A$2:$B$33,2,FALSE),"")</f>
        <v/>
      </c>
      <c r="E20" s="34"/>
      <c r="F20" s="34"/>
      <c r="G20" s="36"/>
      <c r="H20" s="37"/>
    </row>
    <row r="21" spans="3:8" ht="15.75" x14ac:dyDescent="0.25">
      <c r="C21" s="33"/>
      <c r="D21" s="29" t="str">
        <f>IFERROR(VLOOKUP(C21,Tab_Pagto!$A$2:$B$33,2,FALSE),"")</f>
        <v/>
      </c>
      <c r="E21" s="34"/>
      <c r="F21" s="34"/>
      <c r="G21" s="36"/>
      <c r="H21" s="37"/>
    </row>
    <row r="22" spans="3:8" ht="15.75" x14ac:dyDescent="0.25">
      <c r="C22" s="33"/>
      <c r="D22" s="29" t="str">
        <f>IFERROR(VLOOKUP(C22,Tab_Pagto!$A$2:$B$33,2,FALSE),"")</f>
        <v/>
      </c>
      <c r="E22" s="34"/>
      <c r="F22" s="34"/>
      <c r="G22" s="36"/>
      <c r="H22" s="37"/>
    </row>
    <row r="23" spans="3:8" ht="15.75" x14ac:dyDescent="0.25">
      <c r="C23" s="38"/>
      <c r="D23" s="29" t="str">
        <f>IFERROR(VLOOKUP(C23,Tab_Pagto!$A$2:$B$33,2,FALSE),"")</f>
        <v/>
      </c>
      <c r="E23" s="39"/>
      <c r="F23" s="39"/>
      <c r="G23" s="40"/>
      <c r="H23" s="41"/>
    </row>
  </sheetData>
  <sheetProtection sheet="1" objects="1" scenarios="1" selectLockedCells="1"/>
  <mergeCells count="1">
    <mergeCell ref="C2:I2"/>
  </mergeCells>
  <pageMargins left="0.511811024" right="0.511811024" top="0.78740157499999996" bottom="0.78740157499999996" header="0.31496062000000002" footer="0.31496062000000002"/>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51B5B18-77D2-4A0E-915A-9661384C755E}">
          <x14:formula1>
            <xm:f>Tab_Pagto!$A$2:$A$33</xm:f>
          </x14:formula1>
          <xm:sqref>C5:C23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AE34-A016-4566-B5A7-3453FCCE68E2}">
  <dimension ref="A2:P23"/>
  <sheetViews>
    <sheetView showGridLines="0" showRowColHeaders="0" workbookViewId="0">
      <selection activeCell="D8" sqref="D8"/>
    </sheetView>
  </sheetViews>
  <sheetFormatPr defaultRowHeight="15" x14ac:dyDescent="0.25"/>
  <cols>
    <col min="1" max="1" width="28.5703125" style="1" customWidth="1"/>
    <col min="3" max="3" width="38.28515625" bestFit="1" customWidth="1"/>
    <col min="4" max="4" width="57.28515625" bestFit="1" customWidth="1"/>
    <col min="5" max="5" width="28.5703125" customWidth="1"/>
    <col min="6" max="6" width="18.5703125" customWidth="1"/>
    <col min="7" max="7" width="21.42578125" customWidth="1"/>
  </cols>
  <sheetData>
    <row r="2" spans="3:16" ht="35.25" thickBot="1" x14ac:dyDescent="0.5">
      <c r="C2" s="17" t="s">
        <v>154</v>
      </c>
      <c r="D2" s="17"/>
      <c r="E2" s="17"/>
      <c r="F2" s="17"/>
      <c r="G2" s="17"/>
      <c r="H2" s="17"/>
    </row>
    <row r="3" spans="3:16" ht="9.75" customHeight="1" thickTop="1" x14ac:dyDescent="0.25"/>
    <row r="4" spans="3:16" ht="15.75" x14ac:dyDescent="0.25">
      <c r="C4" s="18" t="s">
        <v>155</v>
      </c>
      <c r="D4" s="18" t="s">
        <v>43</v>
      </c>
      <c r="E4" s="18" t="s">
        <v>158</v>
      </c>
      <c r="F4" s="18" t="s">
        <v>156</v>
      </c>
      <c r="G4" s="18" t="s">
        <v>157</v>
      </c>
      <c r="H4" s="16"/>
      <c r="I4" s="16"/>
      <c r="J4" s="16"/>
      <c r="K4" s="16"/>
      <c r="L4" s="16"/>
      <c r="M4" s="16"/>
      <c r="N4" s="16"/>
      <c r="O4" s="16"/>
      <c r="P4" s="16"/>
    </row>
    <row r="5" spans="3:16" ht="15.75" x14ac:dyDescent="0.25">
      <c r="C5" s="28" t="s">
        <v>159</v>
      </c>
      <c r="D5" s="29" t="s">
        <v>89</v>
      </c>
      <c r="E5" s="29" t="s">
        <v>164</v>
      </c>
      <c r="F5" s="31">
        <v>250000</v>
      </c>
      <c r="G5" s="32">
        <v>250000</v>
      </c>
    </row>
    <row r="6" spans="3:16" ht="15.75" x14ac:dyDescent="0.25">
      <c r="C6" s="33" t="s">
        <v>98</v>
      </c>
      <c r="D6" s="29" t="s">
        <v>99</v>
      </c>
      <c r="E6" s="34" t="s">
        <v>165</v>
      </c>
      <c r="F6" s="36">
        <v>35000</v>
      </c>
      <c r="G6" s="37">
        <v>35000</v>
      </c>
    </row>
    <row r="7" spans="3:16" ht="15.75" x14ac:dyDescent="0.25">
      <c r="C7" s="33" t="s">
        <v>161</v>
      </c>
      <c r="D7" s="29" t="s">
        <v>109</v>
      </c>
      <c r="E7" s="34" t="s">
        <v>166</v>
      </c>
      <c r="F7" s="36">
        <v>10000</v>
      </c>
      <c r="G7" s="37">
        <v>30000</v>
      </c>
    </row>
    <row r="8" spans="3:16" ht="15.75" x14ac:dyDescent="0.25">
      <c r="C8" s="33"/>
      <c r="D8" s="29"/>
      <c r="E8" s="34"/>
      <c r="F8" s="36"/>
      <c r="G8" s="37"/>
    </row>
    <row r="9" spans="3:16" ht="15.75" x14ac:dyDescent="0.25">
      <c r="C9" s="33"/>
      <c r="D9" s="29"/>
      <c r="E9" s="34"/>
      <c r="F9" s="36"/>
      <c r="G9" s="37"/>
    </row>
    <row r="10" spans="3:16" ht="15.75" x14ac:dyDescent="0.25">
      <c r="C10" s="33"/>
      <c r="D10" s="29"/>
      <c r="E10" s="34"/>
      <c r="F10" s="36"/>
      <c r="G10" s="37"/>
    </row>
    <row r="11" spans="3:16" ht="15.75" x14ac:dyDescent="0.25">
      <c r="C11" s="33"/>
      <c r="D11" s="29"/>
      <c r="E11" s="34"/>
      <c r="F11" s="36"/>
      <c r="G11" s="37"/>
    </row>
    <row r="12" spans="3:16" ht="15.75" x14ac:dyDescent="0.25">
      <c r="C12" s="33"/>
      <c r="D12" s="29"/>
      <c r="E12" s="34"/>
      <c r="F12" s="36"/>
      <c r="G12" s="37"/>
    </row>
    <row r="13" spans="3:16" ht="15.75" x14ac:dyDescent="0.25">
      <c r="C13" s="33"/>
      <c r="D13" s="29"/>
      <c r="E13" s="34"/>
      <c r="F13" s="36"/>
      <c r="G13" s="37"/>
    </row>
    <row r="14" spans="3:16" ht="15.75" x14ac:dyDescent="0.25">
      <c r="C14" s="33"/>
      <c r="D14" s="29"/>
      <c r="E14" s="34"/>
      <c r="F14" s="36"/>
      <c r="G14" s="37"/>
    </row>
    <row r="15" spans="3:16" ht="15.75" x14ac:dyDescent="0.25">
      <c r="C15" s="33"/>
      <c r="D15" s="29"/>
      <c r="E15" s="34"/>
      <c r="F15" s="36"/>
      <c r="G15" s="37"/>
    </row>
    <row r="16" spans="3:16" ht="15.75" x14ac:dyDescent="0.25">
      <c r="C16" s="33"/>
      <c r="D16" s="29"/>
      <c r="E16" s="34"/>
      <c r="F16" s="36"/>
      <c r="G16" s="37"/>
    </row>
    <row r="17" spans="3:7" ht="15.75" x14ac:dyDescent="0.25">
      <c r="C17" s="33"/>
      <c r="D17" s="29"/>
      <c r="E17" s="34"/>
      <c r="F17" s="36"/>
      <c r="G17" s="37"/>
    </row>
    <row r="18" spans="3:7" ht="15.75" x14ac:dyDescent="0.25">
      <c r="C18" s="33"/>
      <c r="D18" s="29"/>
      <c r="E18" s="34"/>
      <c r="F18" s="36"/>
      <c r="G18" s="37"/>
    </row>
    <row r="19" spans="3:7" ht="15.75" x14ac:dyDescent="0.25">
      <c r="C19" s="33"/>
      <c r="D19" s="29"/>
      <c r="E19" s="34"/>
      <c r="F19" s="36"/>
      <c r="G19" s="37"/>
    </row>
    <row r="20" spans="3:7" ht="15.75" x14ac:dyDescent="0.25">
      <c r="C20" s="33"/>
      <c r="D20" s="29"/>
      <c r="E20" s="34"/>
      <c r="F20" s="36"/>
      <c r="G20" s="37"/>
    </row>
    <row r="21" spans="3:7" ht="15.75" x14ac:dyDescent="0.25">
      <c r="C21" s="33"/>
      <c r="D21" s="29"/>
      <c r="E21" s="34"/>
      <c r="F21" s="36"/>
      <c r="G21" s="37"/>
    </row>
    <row r="22" spans="3:7" ht="15.75" x14ac:dyDescent="0.25">
      <c r="C22" s="33"/>
      <c r="D22" s="29"/>
      <c r="E22" s="34"/>
      <c r="F22" s="36"/>
      <c r="G22" s="37"/>
    </row>
    <row r="23" spans="3:7" ht="15.75" x14ac:dyDescent="0.25">
      <c r="C23" s="38"/>
      <c r="D23" s="29"/>
      <c r="E23" s="39"/>
      <c r="F23" s="40"/>
      <c r="G23" s="41"/>
    </row>
  </sheetData>
  <sheetProtection sheet="1" objects="1" scenarios="1" selectLockedCells="1"/>
  <mergeCells count="1">
    <mergeCell ref="C2:H2"/>
  </mergeCells>
  <pageMargins left="0.511811024" right="0.511811024" top="0.78740157499999996" bottom="0.78740157499999996" header="0.31496062000000002" footer="0.31496062000000002"/>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4D10B95D-A591-4D91-8264-AE0CFD14C9AA}">
          <x14:formula1>
            <xm:f>Tab_Grupos!$A$1:$A$9</xm:f>
          </x14:formula1>
          <xm:sqref>C5:C23</xm:sqref>
        </x14:dataValidation>
        <x14:dataValidation type="list" allowBlank="1" showInputMessage="1" showErrorMessage="1" xr:uid="{B8D16324-0320-4D0B-9DDD-B809CF0B8119}">
          <x14:formula1>
            <xm:f>Tab_Bens!$B$2:$B$72</xm:f>
          </x14:formula1>
          <xm:sqref>D5:D23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F4731-CB00-4D34-8402-E01B0A4797CD}">
  <dimension ref="A1:E15"/>
  <sheetViews>
    <sheetView workbookViewId="0">
      <selection activeCell="E15" sqref="E15"/>
    </sheetView>
  </sheetViews>
  <sheetFormatPr defaultRowHeight="15" x14ac:dyDescent="0.25"/>
  <cols>
    <col min="1" max="1" width="32.85546875" customWidth="1"/>
    <col min="2" max="2" width="14.140625" customWidth="1"/>
    <col min="3" max="3" width="12" customWidth="1"/>
    <col min="4" max="4" width="9.5703125" bestFit="1" customWidth="1"/>
    <col min="5" max="5" width="10.5703125" bestFit="1" customWidth="1"/>
  </cols>
  <sheetData>
    <row r="1" spans="1:5" ht="15.75" thickBot="1" x14ac:dyDescent="0.3">
      <c r="A1" s="5" t="s">
        <v>27</v>
      </c>
      <c r="B1" s="5" t="s">
        <v>28</v>
      </c>
    </row>
    <row r="2" spans="1:5" ht="15.75" thickBot="1" x14ac:dyDescent="0.3">
      <c r="A2" s="6" t="s">
        <v>29</v>
      </c>
      <c r="B2" s="11">
        <v>7.4999999999999997E-2</v>
      </c>
      <c r="C2" s="9">
        <v>1412</v>
      </c>
      <c r="D2" s="10">
        <f>C2</f>
        <v>1412</v>
      </c>
      <c r="E2" s="10">
        <f>D2*B2</f>
        <v>105.89999999999999</v>
      </c>
    </row>
    <row r="3" spans="1:5" ht="15.75" thickBot="1" x14ac:dyDescent="0.3">
      <c r="A3" s="6" t="s">
        <v>30</v>
      </c>
      <c r="B3" s="11">
        <v>0.09</v>
      </c>
      <c r="C3" s="9">
        <v>2666.68</v>
      </c>
      <c r="D3" s="10">
        <f>C3-C2</f>
        <v>1254.6799999999998</v>
      </c>
      <c r="E3" s="10">
        <f t="shared" ref="E3:E5" si="0">D3*B3</f>
        <v>112.92119999999998</v>
      </c>
    </row>
    <row r="4" spans="1:5" ht="15.75" thickBot="1" x14ac:dyDescent="0.3">
      <c r="A4" s="6" t="s">
        <v>31</v>
      </c>
      <c r="B4" s="11">
        <v>0.12</v>
      </c>
      <c r="C4" s="9">
        <v>4000.03</v>
      </c>
      <c r="D4" s="10">
        <f t="shared" ref="D4:D5" si="1">C4-C3</f>
        <v>1333.3500000000004</v>
      </c>
      <c r="E4" s="10">
        <f t="shared" si="0"/>
        <v>160.00200000000004</v>
      </c>
    </row>
    <row r="5" spans="1:5" ht="15.75" thickBot="1" x14ac:dyDescent="0.3">
      <c r="A5" s="8" t="s">
        <v>32</v>
      </c>
      <c r="B5" s="12">
        <v>0.14000000000000001</v>
      </c>
      <c r="C5" s="9">
        <v>7786.02</v>
      </c>
      <c r="D5" s="10">
        <f t="shared" si="1"/>
        <v>3785.9900000000002</v>
      </c>
      <c r="E5" s="10">
        <f t="shared" si="0"/>
        <v>530.03860000000009</v>
      </c>
    </row>
    <row r="6" spans="1:5" x14ac:dyDescent="0.25">
      <c r="D6" s="10">
        <f>SUM(D2:D5)</f>
        <v>7786.02</v>
      </c>
      <c r="E6" s="10">
        <f>SUM(E2:E5)</f>
        <v>908.86180000000013</v>
      </c>
    </row>
    <row r="7" spans="1:5" x14ac:dyDescent="0.25">
      <c r="E7" s="10">
        <f>E6*12</f>
        <v>10906.341600000002</v>
      </c>
    </row>
    <row r="10" spans="1:5" ht="15.75" thickBot="1" x14ac:dyDescent="0.3">
      <c r="A10" s="5" t="s">
        <v>33</v>
      </c>
      <c r="B10" s="13" t="s">
        <v>28</v>
      </c>
      <c r="C10" s="13" t="s">
        <v>34</v>
      </c>
    </row>
    <row r="11" spans="1:5" ht="15.75" thickBot="1" x14ac:dyDescent="0.3">
      <c r="A11" s="6" t="s">
        <v>35</v>
      </c>
      <c r="B11" s="7" t="s">
        <v>36</v>
      </c>
      <c r="C11" s="14">
        <v>0</v>
      </c>
      <c r="E11" s="9">
        <v>10000</v>
      </c>
    </row>
    <row r="12" spans="1:5" ht="15.75" thickBot="1" x14ac:dyDescent="0.3">
      <c r="A12" s="6" t="s">
        <v>37</v>
      </c>
      <c r="B12" s="11">
        <v>7.4999999999999997E-2</v>
      </c>
      <c r="C12" s="14">
        <v>169.44</v>
      </c>
      <c r="E12" s="10">
        <f>E11*B15</f>
        <v>2750</v>
      </c>
    </row>
    <row r="13" spans="1:5" ht="15.75" thickBot="1" x14ac:dyDescent="0.3">
      <c r="A13" s="6" t="s">
        <v>38</v>
      </c>
      <c r="B13" s="11">
        <v>0.15</v>
      </c>
      <c r="C13" s="14">
        <v>381.44</v>
      </c>
      <c r="E13" s="10">
        <f>E12-C15</f>
        <v>1854</v>
      </c>
    </row>
    <row r="14" spans="1:5" ht="15.75" thickBot="1" x14ac:dyDescent="0.3">
      <c r="A14" s="6" t="s">
        <v>39</v>
      </c>
      <c r="B14" s="11">
        <v>0.22500000000000001</v>
      </c>
      <c r="C14" s="14">
        <v>662.77</v>
      </c>
      <c r="E14" s="10">
        <f>E13*12</f>
        <v>22248</v>
      </c>
    </row>
    <row r="15" spans="1:5" ht="15.75" thickBot="1" x14ac:dyDescent="0.3">
      <c r="A15" s="8" t="s">
        <v>40</v>
      </c>
      <c r="B15" s="12">
        <v>0.27500000000000002</v>
      </c>
      <c r="C15" s="15">
        <v>896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9329D-B2E0-4ECD-BDC9-FF58AEC5320E}">
  <dimension ref="A1:B33"/>
  <sheetViews>
    <sheetView workbookViewId="0">
      <selection activeCell="B33" sqref="B33"/>
    </sheetView>
  </sheetViews>
  <sheetFormatPr defaultRowHeight="15" x14ac:dyDescent="0.25"/>
  <cols>
    <col min="1" max="1" width="7.140625" bestFit="1" customWidth="1"/>
    <col min="2" max="2" width="121.7109375" bestFit="1" customWidth="1"/>
    <col min="3" max="3" width="10" bestFit="1" customWidth="1"/>
    <col min="4" max="4" width="7.5703125" bestFit="1" customWidth="1"/>
    <col min="5" max="5" width="12.7109375" bestFit="1" customWidth="1"/>
    <col min="6" max="6" width="8.28515625" bestFit="1" customWidth="1"/>
    <col min="7" max="7" width="6.5703125" bestFit="1" customWidth="1"/>
  </cols>
  <sheetData>
    <row r="1" spans="1:2" x14ac:dyDescent="0.25">
      <c r="A1" t="s">
        <v>42</v>
      </c>
      <c r="B1" t="s">
        <v>43</v>
      </c>
    </row>
    <row r="2" spans="1:2" x14ac:dyDescent="0.25">
      <c r="A2">
        <v>1</v>
      </c>
      <c r="B2" t="s">
        <v>44</v>
      </c>
    </row>
    <row r="3" spans="1:2" x14ac:dyDescent="0.25">
      <c r="A3">
        <v>2</v>
      </c>
      <c r="B3" t="s">
        <v>45</v>
      </c>
    </row>
    <row r="4" spans="1:2" x14ac:dyDescent="0.25">
      <c r="A4">
        <v>9</v>
      </c>
      <c r="B4" t="s">
        <v>46</v>
      </c>
    </row>
    <row r="5" spans="1:2" x14ac:dyDescent="0.25">
      <c r="A5">
        <v>10</v>
      </c>
      <c r="B5" t="s">
        <v>47</v>
      </c>
    </row>
    <row r="6" spans="1:2" x14ac:dyDescent="0.25">
      <c r="A6">
        <v>11</v>
      </c>
      <c r="B6" t="s">
        <v>48</v>
      </c>
    </row>
    <row r="7" spans="1:2" x14ac:dyDescent="0.25">
      <c r="A7">
        <v>12</v>
      </c>
      <c r="B7" t="s">
        <v>49</v>
      </c>
    </row>
    <row r="8" spans="1:2" x14ac:dyDescent="0.25">
      <c r="A8">
        <v>13</v>
      </c>
      <c r="B8" t="s">
        <v>50</v>
      </c>
    </row>
    <row r="9" spans="1:2" x14ac:dyDescent="0.25">
      <c r="A9">
        <v>14</v>
      </c>
      <c r="B9" t="s">
        <v>51</v>
      </c>
    </row>
    <row r="10" spans="1:2" x14ac:dyDescent="0.25">
      <c r="A10">
        <v>15</v>
      </c>
      <c r="B10" t="s">
        <v>52</v>
      </c>
    </row>
    <row r="11" spans="1:2" x14ac:dyDescent="0.25">
      <c r="A11">
        <v>16</v>
      </c>
      <c r="B11" t="s">
        <v>53</v>
      </c>
    </row>
    <row r="12" spans="1:2" x14ac:dyDescent="0.25">
      <c r="A12">
        <v>17</v>
      </c>
      <c r="B12" t="s">
        <v>54</v>
      </c>
    </row>
    <row r="13" spans="1:2" x14ac:dyDescent="0.25">
      <c r="A13">
        <v>18</v>
      </c>
      <c r="B13" t="s">
        <v>55</v>
      </c>
    </row>
    <row r="14" spans="1:2" x14ac:dyDescent="0.25">
      <c r="A14">
        <v>19</v>
      </c>
      <c r="B14" t="s">
        <v>56</v>
      </c>
    </row>
    <row r="15" spans="1:2" x14ac:dyDescent="0.25">
      <c r="A15">
        <v>20</v>
      </c>
      <c r="B15" t="s">
        <v>57</v>
      </c>
    </row>
    <row r="16" spans="1:2" x14ac:dyDescent="0.25">
      <c r="A16">
        <v>21</v>
      </c>
      <c r="B16" t="s">
        <v>58</v>
      </c>
    </row>
    <row r="17" spans="1:2" x14ac:dyDescent="0.25">
      <c r="A17">
        <v>22</v>
      </c>
      <c r="B17" t="s">
        <v>59</v>
      </c>
    </row>
    <row r="18" spans="1:2" x14ac:dyDescent="0.25">
      <c r="A18">
        <v>26</v>
      </c>
      <c r="B18" t="s">
        <v>60</v>
      </c>
    </row>
    <row r="19" spans="1:2" x14ac:dyDescent="0.25">
      <c r="A19">
        <v>30</v>
      </c>
      <c r="B19" t="s">
        <v>61</v>
      </c>
    </row>
    <row r="20" spans="1:2" x14ac:dyDescent="0.25">
      <c r="A20">
        <v>31</v>
      </c>
      <c r="B20" t="s">
        <v>62</v>
      </c>
    </row>
    <row r="21" spans="1:2" x14ac:dyDescent="0.25">
      <c r="A21">
        <v>33</v>
      </c>
      <c r="B21" t="s">
        <v>69</v>
      </c>
    </row>
    <row r="22" spans="1:2" x14ac:dyDescent="0.25">
      <c r="A22">
        <v>34</v>
      </c>
      <c r="B22" t="s">
        <v>71</v>
      </c>
    </row>
    <row r="23" spans="1:2" x14ac:dyDescent="0.25">
      <c r="A23">
        <v>36</v>
      </c>
      <c r="B23" t="s">
        <v>70</v>
      </c>
    </row>
    <row r="24" spans="1:2" x14ac:dyDescent="0.25">
      <c r="A24">
        <v>37</v>
      </c>
      <c r="B24" t="s">
        <v>73</v>
      </c>
    </row>
    <row r="25" spans="1:2" x14ac:dyDescent="0.25">
      <c r="A25">
        <v>60</v>
      </c>
      <c r="B25" t="s">
        <v>72</v>
      </c>
    </row>
    <row r="26" spans="1:2" x14ac:dyDescent="0.25">
      <c r="A26">
        <v>61</v>
      </c>
      <c r="B26" t="s">
        <v>63</v>
      </c>
    </row>
    <row r="27" spans="1:2" x14ac:dyDescent="0.25">
      <c r="A27">
        <v>62</v>
      </c>
      <c r="B27" t="s">
        <v>64</v>
      </c>
    </row>
    <row r="28" spans="1:2" x14ac:dyDescent="0.25">
      <c r="A28">
        <v>66</v>
      </c>
      <c r="B28" t="s">
        <v>75</v>
      </c>
    </row>
    <row r="29" spans="1:2" x14ac:dyDescent="0.25">
      <c r="A29">
        <v>70</v>
      </c>
      <c r="B29" t="s">
        <v>74</v>
      </c>
    </row>
    <row r="30" spans="1:2" x14ac:dyDescent="0.25">
      <c r="A30">
        <v>71</v>
      </c>
      <c r="B30" t="s">
        <v>65</v>
      </c>
    </row>
    <row r="31" spans="1:2" x14ac:dyDescent="0.25">
      <c r="A31">
        <v>72</v>
      </c>
      <c r="B31" t="s">
        <v>66</v>
      </c>
    </row>
    <row r="32" spans="1:2" x14ac:dyDescent="0.25">
      <c r="A32">
        <v>76</v>
      </c>
      <c r="B32" t="s">
        <v>67</v>
      </c>
    </row>
    <row r="33" spans="1:2" x14ac:dyDescent="0.25">
      <c r="A33">
        <v>99</v>
      </c>
      <c r="B33" t="s">
        <v>68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F576-A22D-4D6E-9B3F-F3E1F9A21E9C}">
  <dimension ref="A1:A9"/>
  <sheetViews>
    <sheetView workbookViewId="0">
      <selection activeCell="A12" sqref="A12"/>
    </sheetView>
  </sheetViews>
  <sheetFormatPr defaultRowHeight="15" x14ac:dyDescent="0.25"/>
  <cols>
    <col min="1" max="1" width="38.140625" bestFit="1" customWidth="1"/>
    <col min="2" max="2" width="59.85546875" bestFit="1" customWidth="1"/>
    <col min="3" max="3" width="3.7109375" bestFit="1" customWidth="1"/>
    <col min="4" max="4" width="12.28515625" bestFit="1" customWidth="1"/>
    <col min="5" max="5" width="3.28515625" bestFit="1" customWidth="1"/>
    <col min="6" max="6" width="9" bestFit="1" customWidth="1"/>
    <col min="7" max="7" width="10.85546875" bestFit="1" customWidth="1"/>
    <col min="8" max="8" width="9" bestFit="1" customWidth="1"/>
    <col min="9" max="9" width="3.7109375" bestFit="1" customWidth="1"/>
    <col min="10" max="10" width="9.7109375" bestFit="1" customWidth="1"/>
  </cols>
  <sheetData>
    <row r="1" spans="1:1" x14ac:dyDescent="0.25">
      <c r="A1" t="s">
        <v>159</v>
      </c>
    </row>
    <row r="2" spans="1:1" x14ac:dyDescent="0.25">
      <c r="A2" t="s">
        <v>98</v>
      </c>
    </row>
    <row r="3" spans="1:1" x14ac:dyDescent="0.25">
      <c r="A3" t="s">
        <v>160</v>
      </c>
    </row>
    <row r="4" spans="1:1" x14ac:dyDescent="0.25">
      <c r="A4" t="s">
        <v>161</v>
      </c>
    </row>
    <row r="5" spans="1:1" x14ac:dyDescent="0.25">
      <c r="A5" t="s">
        <v>116</v>
      </c>
    </row>
    <row r="6" spans="1:1" x14ac:dyDescent="0.25">
      <c r="A6" t="s">
        <v>120</v>
      </c>
    </row>
    <row r="7" spans="1:1" x14ac:dyDescent="0.25">
      <c r="A7" t="s">
        <v>125</v>
      </c>
    </row>
    <row r="8" spans="1:1" x14ac:dyDescent="0.25">
      <c r="A8" t="s">
        <v>138</v>
      </c>
    </row>
    <row r="9" spans="1:1" x14ac:dyDescent="0.25">
      <c r="A9" t="s">
        <v>144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4378-F046-42D4-8847-11E3F4249439}">
  <dimension ref="A1:B72"/>
  <sheetViews>
    <sheetView topLeftCell="A37" workbookViewId="0">
      <selection activeCell="B1" sqref="B1"/>
    </sheetView>
  </sheetViews>
  <sheetFormatPr defaultRowHeight="15" x14ac:dyDescent="0.25"/>
  <cols>
    <col min="1" max="1" width="3" bestFit="1" customWidth="1"/>
    <col min="2" max="2" width="59.85546875" bestFit="1" customWidth="1"/>
    <col min="3" max="3" width="3.7109375" bestFit="1" customWidth="1"/>
    <col min="4" max="4" width="12.28515625" bestFit="1" customWidth="1"/>
    <col min="5" max="5" width="3.28515625" bestFit="1" customWidth="1"/>
    <col min="6" max="6" width="9" bestFit="1" customWidth="1"/>
    <col min="7" max="7" width="10.85546875" bestFit="1" customWidth="1"/>
    <col min="8" max="8" width="9" bestFit="1" customWidth="1"/>
    <col min="9" max="9" width="3.7109375" bestFit="1" customWidth="1"/>
    <col min="10" max="10" width="9.7109375" bestFit="1" customWidth="1"/>
  </cols>
  <sheetData>
    <row r="1" spans="1:2" x14ac:dyDescent="0.25">
      <c r="A1" t="s">
        <v>159</v>
      </c>
    </row>
    <row r="2" spans="1:2" x14ac:dyDescent="0.25">
      <c r="A2">
        <v>1</v>
      </c>
      <c r="B2" t="s">
        <v>85</v>
      </c>
    </row>
    <row r="3" spans="1:2" x14ac:dyDescent="0.25">
      <c r="A3">
        <v>2</v>
      </c>
      <c r="B3" t="s">
        <v>86</v>
      </c>
    </row>
    <row r="4" spans="1:2" x14ac:dyDescent="0.25">
      <c r="A4">
        <v>3</v>
      </c>
      <c r="B4" t="s">
        <v>87</v>
      </c>
    </row>
    <row r="5" spans="1:2" x14ac:dyDescent="0.25">
      <c r="A5">
        <v>11</v>
      </c>
      <c r="B5" t="s">
        <v>88</v>
      </c>
    </row>
    <row r="6" spans="1:2" x14ac:dyDescent="0.25">
      <c r="A6">
        <v>12</v>
      </c>
      <c r="B6" t="s">
        <v>89</v>
      </c>
    </row>
    <row r="7" spans="1:2" x14ac:dyDescent="0.25">
      <c r="A7">
        <v>13</v>
      </c>
      <c r="B7" t="s">
        <v>90</v>
      </c>
    </row>
    <row r="8" spans="1:2" x14ac:dyDescent="0.25">
      <c r="A8">
        <v>14</v>
      </c>
      <c r="B8" t="s">
        <v>91</v>
      </c>
    </row>
    <row r="9" spans="1:2" x14ac:dyDescent="0.25">
      <c r="A9">
        <v>15</v>
      </c>
      <c r="B9" t="s">
        <v>92</v>
      </c>
    </row>
    <row r="10" spans="1:2" x14ac:dyDescent="0.25">
      <c r="A10">
        <v>16</v>
      </c>
      <c r="B10" t="s">
        <v>93</v>
      </c>
    </row>
    <row r="11" spans="1:2" x14ac:dyDescent="0.25">
      <c r="A11">
        <v>17</v>
      </c>
      <c r="B11" t="s">
        <v>94</v>
      </c>
    </row>
    <row r="12" spans="1:2" x14ac:dyDescent="0.25">
      <c r="A12">
        <v>18</v>
      </c>
      <c r="B12" t="s">
        <v>95</v>
      </c>
    </row>
    <row r="13" spans="1:2" x14ac:dyDescent="0.25">
      <c r="A13">
        <v>19</v>
      </c>
      <c r="B13" t="s">
        <v>96</v>
      </c>
    </row>
    <row r="14" spans="1:2" x14ac:dyDescent="0.25">
      <c r="A14">
        <v>99</v>
      </c>
      <c r="B14" t="s">
        <v>97</v>
      </c>
    </row>
    <row r="15" spans="1:2" x14ac:dyDescent="0.25">
      <c r="A15" t="s">
        <v>98</v>
      </c>
    </row>
    <row r="16" spans="1:2" x14ac:dyDescent="0.25">
      <c r="A16">
        <v>1</v>
      </c>
      <c r="B16" t="s">
        <v>99</v>
      </c>
    </row>
    <row r="17" spans="1:2" x14ac:dyDescent="0.25">
      <c r="A17">
        <v>2</v>
      </c>
      <c r="B17" t="s">
        <v>100</v>
      </c>
    </row>
    <row r="18" spans="1:2" x14ac:dyDescent="0.25">
      <c r="A18">
        <v>3</v>
      </c>
      <c r="B18" t="s">
        <v>101</v>
      </c>
    </row>
    <row r="19" spans="1:2" x14ac:dyDescent="0.25">
      <c r="A19">
        <v>4</v>
      </c>
      <c r="B19" t="s">
        <v>114</v>
      </c>
    </row>
    <row r="20" spans="1:2" x14ac:dyDescent="0.25">
      <c r="A20">
        <v>5</v>
      </c>
      <c r="B20" t="s">
        <v>102</v>
      </c>
    </row>
    <row r="21" spans="1:2" x14ac:dyDescent="0.25">
      <c r="A21">
        <v>6</v>
      </c>
      <c r="B21" t="s">
        <v>103</v>
      </c>
    </row>
    <row r="22" spans="1:2" x14ac:dyDescent="0.25">
      <c r="A22">
        <v>99</v>
      </c>
      <c r="B22" t="s">
        <v>104</v>
      </c>
    </row>
    <row r="23" spans="1:2" x14ac:dyDescent="0.25">
      <c r="A23" t="s">
        <v>162</v>
      </c>
    </row>
    <row r="24" spans="1:2" x14ac:dyDescent="0.25">
      <c r="A24">
        <v>1</v>
      </c>
      <c r="B24" t="s">
        <v>105</v>
      </c>
    </row>
    <row r="25" spans="1:2" x14ac:dyDescent="0.25">
      <c r="A25">
        <v>2</v>
      </c>
      <c r="B25" t="s">
        <v>106</v>
      </c>
    </row>
    <row r="26" spans="1:2" x14ac:dyDescent="0.25">
      <c r="A26">
        <v>3</v>
      </c>
      <c r="B26" t="s">
        <v>107</v>
      </c>
    </row>
    <row r="27" spans="1:2" x14ac:dyDescent="0.25">
      <c r="A27">
        <v>99</v>
      </c>
      <c r="B27" t="s">
        <v>108</v>
      </c>
    </row>
    <row r="28" spans="1:2" x14ac:dyDescent="0.25">
      <c r="A28" t="s">
        <v>163</v>
      </c>
    </row>
    <row r="29" spans="1:2" x14ac:dyDescent="0.25">
      <c r="A29">
        <v>1</v>
      </c>
      <c r="B29" t="s">
        <v>109</v>
      </c>
    </row>
    <row r="30" spans="1:2" x14ac:dyDescent="0.25">
      <c r="A30">
        <v>2</v>
      </c>
      <c r="B30" t="s">
        <v>110</v>
      </c>
    </row>
    <row r="31" spans="1:2" x14ac:dyDescent="0.25">
      <c r="A31">
        <v>3</v>
      </c>
      <c r="B31" t="s">
        <v>111</v>
      </c>
    </row>
    <row r="32" spans="1:2" x14ac:dyDescent="0.25">
      <c r="A32">
        <v>4</v>
      </c>
      <c r="B32" t="s">
        <v>112</v>
      </c>
    </row>
    <row r="33" spans="1:2" x14ac:dyDescent="0.25">
      <c r="A33">
        <v>5</v>
      </c>
      <c r="B33" t="s">
        <v>113</v>
      </c>
    </row>
    <row r="34" spans="1:2" x14ac:dyDescent="0.25">
      <c r="A34">
        <v>99</v>
      </c>
      <c r="B34" t="s">
        <v>115</v>
      </c>
    </row>
    <row r="35" spans="1:2" x14ac:dyDescent="0.25">
      <c r="A35" t="s">
        <v>116</v>
      </c>
    </row>
    <row r="36" spans="1:2" x14ac:dyDescent="0.25">
      <c r="A36">
        <v>1</v>
      </c>
      <c r="B36" t="s">
        <v>117</v>
      </c>
    </row>
    <row r="37" spans="1:2" x14ac:dyDescent="0.25">
      <c r="A37">
        <v>2</v>
      </c>
      <c r="B37" t="s">
        <v>118</v>
      </c>
    </row>
    <row r="38" spans="1:2" x14ac:dyDescent="0.25">
      <c r="A38">
        <v>99</v>
      </c>
      <c r="B38" t="s">
        <v>119</v>
      </c>
    </row>
    <row r="39" spans="1:2" x14ac:dyDescent="0.25">
      <c r="A39" t="s">
        <v>120</v>
      </c>
    </row>
    <row r="40" spans="1:2" x14ac:dyDescent="0.25">
      <c r="A40">
        <v>1</v>
      </c>
      <c r="B40" t="s">
        <v>121</v>
      </c>
    </row>
    <row r="41" spans="1:2" x14ac:dyDescent="0.25">
      <c r="A41">
        <v>10</v>
      </c>
      <c r="B41" t="s">
        <v>122</v>
      </c>
    </row>
    <row r="42" spans="1:2" x14ac:dyDescent="0.25">
      <c r="A42">
        <v>11</v>
      </c>
      <c r="B42" t="s">
        <v>123</v>
      </c>
    </row>
    <row r="43" spans="1:2" x14ac:dyDescent="0.25">
      <c r="A43">
        <v>99</v>
      </c>
      <c r="B43" t="s">
        <v>124</v>
      </c>
    </row>
    <row r="44" spans="1:2" x14ac:dyDescent="0.25">
      <c r="A44" t="s">
        <v>125</v>
      </c>
    </row>
    <row r="45" spans="1:2" x14ac:dyDescent="0.25">
      <c r="A45">
        <v>1</v>
      </c>
      <c r="B45" t="s">
        <v>126</v>
      </c>
    </row>
    <row r="46" spans="1:2" x14ac:dyDescent="0.25">
      <c r="A46">
        <v>2</v>
      </c>
      <c r="B46" t="s">
        <v>127</v>
      </c>
    </row>
    <row r="47" spans="1:2" x14ac:dyDescent="0.25">
      <c r="A47">
        <v>3</v>
      </c>
      <c r="B47" t="s">
        <v>128</v>
      </c>
    </row>
    <row r="48" spans="1:2" x14ac:dyDescent="0.25">
      <c r="A48">
        <v>4</v>
      </c>
      <c r="B48" t="s">
        <v>129</v>
      </c>
    </row>
    <row r="49" spans="1:2" x14ac:dyDescent="0.25">
      <c r="A49">
        <v>6</v>
      </c>
      <c r="B49" t="s">
        <v>130</v>
      </c>
    </row>
    <row r="50" spans="1:2" x14ac:dyDescent="0.25">
      <c r="A50">
        <v>7</v>
      </c>
      <c r="B50" t="s">
        <v>131</v>
      </c>
    </row>
    <row r="51" spans="1:2" x14ac:dyDescent="0.25">
      <c r="A51">
        <v>8</v>
      </c>
      <c r="B51" t="s">
        <v>132</v>
      </c>
    </row>
    <row r="52" spans="1:2" x14ac:dyDescent="0.25">
      <c r="A52">
        <v>10</v>
      </c>
      <c r="B52" t="s">
        <v>133</v>
      </c>
    </row>
    <row r="53" spans="1:2" x14ac:dyDescent="0.25">
      <c r="B53" t="s">
        <v>134</v>
      </c>
    </row>
    <row r="54" spans="1:2" x14ac:dyDescent="0.25">
      <c r="A54">
        <v>12</v>
      </c>
      <c r="B54" t="s">
        <v>135</v>
      </c>
    </row>
    <row r="55" spans="1:2" x14ac:dyDescent="0.25">
      <c r="A55">
        <v>13</v>
      </c>
      <c r="B55" t="s">
        <v>136</v>
      </c>
    </row>
    <row r="56" spans="1:2" x14ac:dyDescent="0.25">
      <c r="A56">
        <v>99</v>
      </c>
      <c r="B56" t="s">
        <v>137</v>
      </c>
    </row>
    <row r="57" spans="1:2" x14ac:dyDescent="0.25">
      <c r="A57" t="s">
        <v>138</v>
      </c>
    </row>
    <row r="58" spans="1:2" x14ac:dyDescent="0.25">
      <c r="A58">
        <v>1</v>
      </c>
      <c r="B58" t="s">
        <v>139</v>
      </c>
    </row>
    <row r="59" spans="1:2" x14ac:dyDescent="0.25">
      <c r="A59">
        <v>2</v>
      </c>
      <c r="B59" t="s">
        <v>140</v>
      </c>
    </row>
    <row r="60" spans="1:2" x14ac:dyDescent="0.25">
      <c r="A60">
        <v>3</v>
      </c>
      <c r="B60" t="s">
        <v>141</v>
      </c>
    </row>
    <row r="61" spans="1:2" x14ac:dyDescent="0.25">
      <c r="A61">
        <v>10</v>
      </c>
      <c r="B61" t="s">
        <v>142</v>
      </c>
    </row>
    <row r="62" spans="1:2" x14ac:dyDescent="0.25">
      <c r="A62">
        <v>99</v>
      </c>
      <c r="B62" t="s">
        <v>143</v>
      </c>
    </row>
    <row r="63" spans="1:2" x14ac:dyDescent="0.25">
      <c r="A63" t="s">
        <v>144</v>
      </c>
    </row>
    <row r="64" spans="1:2" x14ac:dyDescent="0.25">
      <c r="A64">
        <v>1</v>
      </c>
      <c r="B64" t="s">
        <v>145</v>
      </c>
    </row>
    <row r="65" spans="1:2" x14ac:dyDescent="0.25">
      <c r="A65">
        <v>2</v>
      </c>
      <c r="B65" t="s">
        <v>146</v>
      </c>
    </row>
    <row r="66" spans="1:2" x14ac:dyDescent="0.25">
      <c r="A66">
        <v>3</v>
      </c>
      <c r="B66" t="s">
        <v>147</v>
      </c>
    </row>
    <row r="67" spans="1:2" x14ac:dyDescent="0.25">
      <c r="A67">
        <v>4</v>
      </c>
      <c r="B67" t="s">
        <v>148</v>
      </c>
    </row>
    <row r="68" spans="1:2" x14ac:dyDescent="0.25">
      <c r="A68">
        <v>5</v>
      </c>
      <c r="B68" t="s">
        <v>149</v>
      </c>
    </row>
    <row r="69" spans="1:2" x14ac:dyDescent="0.25">
      <c r="A69">
        <v>6</v>
      </c>
      <c r="B69" t="s">
        <v>150</v>
      </c>
    </row>
    <row r="70" spans="1:2" x14ac:dyDescent="0.25">
      <c r="A70">
        <v>7</v>
      </c>
      <c r="B70" t="s">
        <v>151</v>
      </c>
    </row>
    <row r="71" spans="1:2" x14ac:dyDescent="0.25">
      <c r="A71">
        <v>8</v>
      </c>
      <c r="B71" t="s">
        <v>152</v>
      </c>
    </row>
    <row r="72" spans="1:2" x14ac:dyDescent="0.25">
      <c r="A72">
        <v>99</v>
      </c>
      <c r="B72" t="s">
        <v>153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Contribuinte</vt:lpstr>
      <vt:lpstr>Rendimentos</vt:lpstr>
      <vt:lpstr>Despesas</vt:lpstr>
      <vt:lpstr>Bens e Direitos</vt:lpstr>
      <vt:lpstr>INSS e IRRF</vt:lpstr>
      <vt:lpstr>Tab_Pagto</vt:lpstr>
      <vt:lpstr>Tab_Grupos</vt:lpstr>
      <vt:lpstr>Tab_Bens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José Krummenauer da Silva</dc:creator>
  <cp:lastModifiedBy>Diego José Krummenauer da Silva</cp:lastModifiedBy>
  <dcterms:created xsi:type="dcterms:W3CDTF">2025-06-18T13:56:58Z</dcterms:created>
  <dcterms:modified xsi:type="dcterms:W3CDTF">2025-06-18T18:44:51Z</dcterms:modified>
</cp:coreProperties>
</file>